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3.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6" sheetId="1" state="visible" r:id="rId3"/>
    <sheet name="приложение 8" sheetId="2" state="visible" r:id="rId4"/>
    <sheet name="приложение 10" sheetId="3" state="visible" r:id="rId5"/>
  </sheets>
  <definedNames>
    <definedName function="false" hidden="false" localSheetId="2" name="_xlnm.Print_Area" vbProcedure="false">'приложение 10'!$A$1:$I$752</definedName>
    <definedName function="false" hidden="true" localSheetId="2" name="_xlnm._FilterDatabase" vbProcedure="false">'приложение 10'!$G:$G</definedName>
    <definedName function="false" hidden="false" localSheetId="0" name="_xlnm.Print_Area" vbProcedure="false">'приложение 6'!$A$1:$G$56</definedName>
    <definedName function="false" hidden="false" localSheetId="1" name="_xlnm.Print_Area" vbProcedure="false">'приложение 8'!$A$2:$E$423</definedName>
    <definedName function="false" hidden="false" localSheetId="0" name="Excel_BuiltIn_Print_Area" vbProcedure="false">'приложение 6'!$A$1:$G$60</definedName>
    <definedName function="false" hidden="false" localSheetId="0" name="_xlnm.Print_Area" vbProcedure="false">'приложение 6'!$A$1:$G$57</definedName>
    <definedName function="false" hidden="false" localSheetId="0" name="_xlnm.Print_Area_0_0" vbProcedure="false">'приложение 6'!$A$1:$G$55</definedName>
    <definedName function="false" hidden="false" localSheetId="1" name="Excel_BuiltIn_Print_Area" vbProcedure="false">'приложение 8'!$A$2:$E$419</definedName>
    <definedName function="false" hidden="false" localSheetId="1" name="Excel_BuiltIn__FilterDatabase" vbProcedure="false">'приложение 8'!$C$2:$C$415</definedName>
    <definedName function="false" hidden="false" localSheetId="1" name="_xlnm.Print_Area_0" vbProcedure="false">'приложение 8'!$A$2:$E$421</definedName>
    <definedName function="false" hidden="false" localSheetId="2" name="Excel_BuiltIn_Print_Area" vbProcedure="false">'приложение 10'!$B$1:$Q$748</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10'!$A$3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10'!$B$1:$J$752</definedName>
    <definedName function="false" hidden="false" localSheetId="2" name="_xlnm.Print_Area_0_0" vbProcedure="false">'приложение 10'!$A$1:$Q$752</definedName>
    <definedName function="false" hidden="false" localSheetId="2" name="_xlnm.Print_Area_0_0_0" vbProcedure="false">'приложение 10'!$B$1:$Q$752</definedName>
    <definedName function="false" hidden="false" localSheetId="2" name="_xlnm.Print_Area_0_0_0_0" vbProcedure="false">'приложение 10'!$B$1:$Q$751</definedName>
    <definedName function="false" hidden="false" localSheetId="2" name="_xlnm.Print_Area_0_0_0_0_0" vbProcedure="false">'приложение 10'!$A$1:$Q$751</definedName>
    <definedName function="false" hidden="false" localSheetId="2" name="_xlnm.Print_Area_0_0_0_0_0_0" vbProcedure="false">'приложение 10'!$A$1:$Q$751</definedName>
    <definedName function="false" hidden="false" localSheetId="2" name="_xlnm.Print_Area_0_0_0_0_0_0_0" vbProcedure="false">'приложение 10'!$B$1:$Q$751</definedName>
    <definedName function="false" hidden="false" localSheetId="2" name="_xlnm.Print_Area_0_0_0_0_0_0_0_0" vbProcedure="false">'приложение 10'!$A$1:$Q$751</definedName>
    <definedName function="false" hidden="false" localSheetId="2" name="_xlnm.Print_Area_0_0_0_0_0_0_0_0_0" vbProcedure="false">'приложение 10'!$A$1:$Q$751</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<sst xmlns="http://schemas.openxmlformats.org/spreadsheetml/2006/main" count="3503" uniqueCount="401">
  <si>
    <t xml:space="preserve">Приложение 6</t>
  </si>
  <si>
    <t xml:space="preserve">к  решению Совета муниципального образования Белореченский муниципальный район Краснодарского края от 26 марта 2026 г. №  263</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</si>
  <si>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</si>
  <si>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xml:space="preserve">№ п/п</t>
  </si>
  <si>
    <t xml:space="preserve">Наименование</t>
  </si>
  <si>
    <t xml:space="preserve">Коды бюджетной классификации</t>
  </si>
  <si>
    <t xml:space="preserve">2026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</si>
  <si>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</si>
  <si>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</si>
  <si>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</si>
  <si>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</si>
  <si>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</si>
  <si>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</si>
  <si>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</si>
  <si>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</si>
  <si>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</si>
  <si>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</si>
  <si>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</si>
  <si>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</si>
  <si>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</si>
  <si>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</si>
  <si>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</si>
  <si>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</si>
  <si>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</si>
  <si>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</si>
  <si>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</si>
  <si>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</si>
  <si>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</si>
  <si>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</si>
  <si>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</si>
  <si>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</si>
  <si>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</si>
  <si>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</si>
  <si>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</si>
  <si>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</si>
  <si>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</si>
  <si>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</si>
  <si>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</si>
  <si>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</si>
  <si>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</si>
  <si>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</si>
  <si>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</si>
  <si>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</si>
  <si>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</si>
  <si>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</si>
  <si>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</si>
  <si>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</si>
  <si>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</si>
  <si>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</si>
  <si>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</si>
  <si>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</si>
  <si>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</si>
  <si>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Жилищное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</si>
  <si>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</si>
  <si>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</si>
  <si>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</si>
  <si>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</si>
  <si>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</si>
  <si>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</si>
  <si>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</si>
  <si>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</si>
  <si>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</si>
  <si>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</si>
  <si>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</si>
  <si>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</si>
  <si>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</si>
  <si>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7.</t>
  </si>
  <si>
    <t xml:space="preserve">Здравоохранение</t>
  </si>
  <si>
    <t xml:space="preserve">Амбулаторная помощь</t>
  </si>
  <si>
    <t xml:space="preserve">8.</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</si>
  <si>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</si>
  <si>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</si>
  <si>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</si>
  <si>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</si>
  <si>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9.</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</si>
  <si>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</si>
  <si>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</si>
  <si>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</si>
  <si>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</si>
  <si>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</si>
  <si>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</si>
  <si>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10.</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</si>
  <si>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</si>
  <si>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</si>
  <si>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</si>
  <si>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</si>
  <si>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</si>
  <si>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</si>
  <si>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</si>
  <si>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</si>
  <si>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8</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</si>
  <si>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</si>
  <si>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</si>
  <si>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</si>
  <si>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</si>
  <si>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</si>
  <si>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</si>
  <si>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</si>
  <si>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</si>
  <si>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</si>
  <si>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</si>
  <si>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</si>
  <si>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</si>
  <si>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</si>
  <si>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</si>
  <si>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</si>
  <si>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</si>
  <si>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</si>
  <si>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</si>
  <si>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</si>
  <si>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</si>
  <si>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</si>
  <si>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</si>
  <si>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</si>
  <si>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</si>
  <si>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</si>
  <si>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</si>
  <si>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</si>
  <si>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</si>
  <si>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</si>
  <si>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</si>
  <si>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</si>
  <si>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</si>
  <si>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</si>
  <si>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</si>
  <si>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</si>
  <si>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</si>
  <si>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</si>
  <si>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</si>
  <si>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</si>
  <si>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</si>
  <si>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</si>
  <si>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</si>
  <si>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</si>
  <si>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</si>
  <si>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</si>
  <si>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Социальное обеспечение и иные выплаты населению</t>
  </si>
  <si>
    <t xml:space="preserve">300</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</si>
  <si>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</si>
  <si>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</si>
  <si>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</si>
  <si>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</si>
  <si>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</si>
  <si>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</si>
  <si>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Содействие трудоустройству молодых граждан</t>
  </si>
  <si>
    <t xml:space="preserve">Организация временного трудоустройства несовершеннолетних граждан в возрасте от 14 до 18 лет</t>
  </si>
  <si>
    <t xml:space="preserve">Предоставление субсидий бюджетным, автономным учреждениям и иным некоммерческим организациям</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</si>
  <si>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</si>
  <si>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</si>
  <si>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</si>
  <si>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</si>
  <si>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</si>
  <si>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</si>
  <si>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</si>
  <si>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</si>
  <si>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</si>
  <si>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</si>
  <si>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</si>
  <si>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</si>
  <si>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</si>
  <si>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</si>
  <si>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</si>
  <si>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</si>
  <si>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</si>
  <si>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</si>
  <si>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</si>
  <si>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</si>
  <si>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</si>
  <si>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Приобретение муниципальным учреждением движимого имущества</t>
  </si>
  <si>
    <t xml:space="preserve">Осуществление капитального ремонта</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</si>
  <si>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</si>
  <si>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</si>
  <si>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</si>
  <si>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</si>
  <si>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</si>
  <si>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</si>
  <si>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 xml:space="preserve">58100S0100</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</si>
  <si>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</si>
  <si>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</si>
  <si>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</si>
  <si>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</si>
  <si>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</si>
  <si>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Расходы на обеспечение деятельности (оказание услуг) муниципальных учреждений (доплата за оказание услуги по приготовлению питания детей из многодетных семей)</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</si>
  <si>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</si>
  <si>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</si>
  <si>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</si>
  <si>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</si>
  <si>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</si>
  <si>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58101R3032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</si>
  <si>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</si>
  <si>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</si>
  <si>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</si>
  <si>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</si>
  <si>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</si>
  <si>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</si>
  <si>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</si>
  <si>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</si>
  <si>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</si>
  <si>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</si>
  <si>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</si>
  <si>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</si>
  <si>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</si>
  <si>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</si>
  <si>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</si>
  <si>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</si>
  <si>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</si>
  <si>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</si>
  <si>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</si>
  <si>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</si>
  <si>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</si>
  <si>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</si>
  <si>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</si>
  <si>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</si>
  <si>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Государственная поддержка отрасли культуры</t>
  </si>
  <si>
    <t xml:space="preserve">59300L5190</t>
  </si>
  <si>
    <t xml:space="preserve">11.</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</si>
  <si>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</si>
  <si>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</si>
  <si>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</si>
  <si>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Реализация мероприятий по обеспечению жильем молодых семей</t>
  </si>
  <si>
    <t xml:space="preserve">60100L4970</t>
  </si>
  <si>
    <t xml:space="preserve">12.</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</si>
  <si>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</si>
  <si>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</si>
  <si>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</si>
  <si>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</si>
  <si>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</si>
  <si>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</si>
  <si>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61100W2280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</si>
  <si>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</si>
  <si>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</si>
  <si>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</si>
  <si>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13.</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</si>
  <si>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</si>
  <si>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</si>
  <si>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</si>
  <si>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14.</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</si>
  <si>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</si>
  <si>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</si>
  <si>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</si>
  <si>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15.</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</si>
  <si>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</si>
  <si>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</si>
  <si>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</si>
  <si>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</si>
  <si>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Развитие сети автомобильных дорог общего пользования местного значения</t>
  </si>
  <si>
    <t xml:space="preserve">Капитальный ремонт и ремонт автомобильных дорог общего пользования местного значения</t>
  </si>
  <si>
    <t xml:space="preserve">64200SД060</t>
  </si>
  <si>
    <t xml:space="preserve">64200WД060</t>
  </si>
  <si>
    <t xml:space="preserve">16.</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</si>
  <si>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</si>
  <si>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здравоохранения</t>
  </si>
  <si>
    <t xml:space="preserve">Федеральный проект "Модернизация первичного звена здравоохранения Российской Федерации"</t>
  </si>
  <si>
    <t xml:space="preserve">651Д100000</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</si>
  <si>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</si>
  <si>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651Д1A3651</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</si>
  <si>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</si>
  <si>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</si>
  <si>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</si>
  <si>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</si>
  <si>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</si>
  <si>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</si>
  <si>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коммунального хозяйства</t>
  </si>
  <si>
    <t xml:space="preserve">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</si>
  <si>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 xml:space="preserve">65400W2640</t>
  </si>
  <si>
    <t xml:space="preserve">Капитальные вложения в области газификации</t>
  </si>
  <si>
    <t xml:space="preserve">Строительство подводящего газопровода к хут.Кубанскому Белореченского района</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</si>
  <si>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</si>
  <si>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</si>
  <si>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Капитальные вложения в области образования</t>
  </si>
  <si>
    <t xml:space="preserve">Проектирование общеобразовательной организации на 550 мест в микрорайоне Северный города Белореченска</t>
  </si>
  <si>
    <t xml:space="preserve">Проектирование дошкольной образовательной организации на 80 мест в с. Великовечное</t>
  </si>
  <si>
    <t xml:space="preserve">Проектирование спортивного зала МБОУ СОШ №1</t>
  </si>
  <si>
    <t xml:space="preserve">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</si>
  <si>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 xml:space="preserve">Проектирование общеобразовательной организации на 550 мест в п. Заречный</t>
  </si>
  <si>
    <t xml:space="preserve">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</si>
  <si>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 xml:space="preserve">65700ST000</t>
  </si>
  <si>
    <t xml:space="preserve">Государственная программа Краснодарского края "Развитие общественной инфраструктуры"</t>
  </si>
  <si>
    <t xml:space="preserve">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</si>
  <si>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65701S1210</t>
  </si>
  <si>
    <t xml:space="preserve">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</si>
  <si>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 xml:space="preserve">65701S1220</t>
  </si>
  <si>
    <t xml:space="preserve">Капитальные вложения в области физкультуры и спорта</t>
  </si>
  <si>
    <t xml:space="preserve">Строительство Центра единоборств в г. Белореченске</t>
  </si>
  <si>
    <t xml:space="preserve">17.</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</si>
  <si>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</si>
  <si>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</si>
  <si>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</si>
  <si>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18.</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</si>
  <si>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</si>
  <si>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</si>
  <si>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</si>
  <si>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</si>
  <si>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</si>
  <si>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19.</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</si>
  <si>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</si>
  <si>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</si>
  <si>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</si>
  <si>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20.</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</si>
  <si>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</si>
  <si>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</si>
  <si>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</si>
  <si>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21.</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</si>
  <si>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</si>
  <si>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</si>
  <si>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</si>
  <si>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</si>
  <si>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</si>
  <si>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</si>
  <si>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</si>
  <si>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Организация занятости детей и подростков</t>
  </si>
  <si>
    <t xml:space="preserve">Выплата грантов одаренным детям, обучающимся в муниципальных бюджетных образовательных учреждений дополнительного образования</t>
  </si>
  <si>
    <t xml:space="preserve">22.</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</si>
  <si>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</si>
  <si>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</si>
  <si>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</si>
  <si>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23.</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</si>
  <si>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</si>
  <si>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</si>
  <si>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</si>
  <si>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Подготовка изменений в генеральные планы муниципальных образований Краснодарского края</t>
  </si>
  <si>
    <t xml:space="preserve">72100S2560</t>
  </si>
  <si>
    <t xml:space="preserve">Проведение комплексных кадастровых работ</t>
  </si>
  <si>
    <t xml:space="preserve">72100А5110</t>
  </si>
  <si>
    <t xml:space="preserve">24.</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</si>
  <si>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</si>
  <si>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</si>
  <si>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</si>
  <si>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</si>
  <si>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</si>
  <si>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</si>
  <si>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</si>
  <si>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</si>
  <si>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</si>
  <si>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 xml:space="preserve">73300S3150</t>
  </si>
  <si>
    <t xml:space="preserve">Муниципальная программа "Переселение граждан из аварийного жилищного фонда"</t>
  </si>
  <si>
    <t xml:space="preserve">Выполнение мероприятий по ликвидации аварийного жилищного фонда</t>
  </si>
  <si>
    <t xml:space="preserve">Мероприятия по сносу или демонтажу объектов капитального строительства</t>
  </si>
  <si>
    <t xml:space="preserve">Заключение соглашений об изъятии недвижимого имущества для муниципальных нужд</t>
  </si>
  <si>
    <t xml:space="preserve">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</si>
  <si>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</si>
  <si>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</si>
  <si>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</si>
  <si>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гражданам, заключившим контракт о прохождении военной службы</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</si>
  <si>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</si>
  <si>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</si>
  <si>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</si>
  <si>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</si>
  <si>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Социальное обеспечение </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</si>
  <si>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</si>
  <si>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</si>
  <si>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</si>
  <si>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</si>
  <si>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</si>
  <si>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</si>
  <si>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</si>
  <si>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Белореченский район</t>
  </si>
  <si>
    <t xml:space="preserve">Приложение 10</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</si>
  <si>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</si>
  <si>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2026  год</t>
  </si>
  <si>
    <t xml:space="preserve">№ п\п</t>
  </si>
  <si>
    <t xml:space="preserve">Первоначальный бюджет</t>
  </si>
  <si>
    <t xml:space="preserve">Изменения (+;-)</t>
  </si>
  <si>
    <t xml:space="preserve">по итогам публичных слушаний </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</si>
  <si>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</si>
  <si>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</si>
  <si>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</si>
  <si>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</si>
  <si>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</si>
  <si>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</si>
  <si>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</si>
  <si>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</si>
  <si>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</si>
  <si>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</si>
  <si>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</si>
  <si>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</si>
  <si>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</si>
  <si>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</si>
  <si>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</si>
  <si>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</si>
  <si>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Физическая культура и спорт</t>
  </si>
  <si>
    <t xml:space="preserve">Физическая культура </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</si>
  <si>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</si>
  <si>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</si>
  <si>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Условно утвержденные расходы</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</si>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</sst>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29">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EF413D"/>
      <name val="Arial Cyr"/>
      <family val="0"/>
      <charset val="1"/>
    </font>
    <font>
      <b val="true"/>
      <sz val="12"/>
      <name val="Times New Roman"/>
      <family val="0"/>
      <charset val="1"/>
    </font>
    <font>
      <u val="single"/>
      <sz val="12"/>
      <color rgb="FF000000"/>
      <name val="Times New Roman"/>
      <family val="0"/>
      <charset val="1"/>
    </font>
    <font>
      <b val="true"/>
      <u val="single"/>
      <sz val="12"/>
      <color rgb="FF000000"/>
      <name val="Times New Roman"/>
      <family val="0"/>
      <charset val="1"/>
    </font>
    <font>
      <b val="true"/>
      <u val="single"/>
      <sz val="12"/>
      <name val="Times New Roman"/>
      <family val="0"/>
      <charset val="1"/>
    </font>
    <font>
      <b val="true"/>
      <u val="single"/>
      <sz val="12"/>
      <color rgb="FFEF413D"/>
      <name val="Times New Roman"/>
      <family val="0"/>
      <charset val="1"/>
    </font>
    <font>
      <b val="true"/>
      <sz val="14"/>
      <color rgb="FFEF413D"/>
      <name val="Times New Roman"/>
      <family val="0"/>
      <charset val="1"/>
    </font>
    <font>
      <sz val="14"/>
      <color rgb="FFEF413D"/>
      <name val="Times New Roman"/>
      <family val="0"/>
      <charset val="1"/>
    </font>
    <font>
      <sz val="14"/>
      <color rgb="FFFF3838"/>
      <name val="Times New Roman"/>
      <family val="0"/>
      <charset val="1"/>
    </font>
    <font>
      <sz val="12"/>
      <color rgb="FF000000"/>
      <name val="Times New Roman"/>
      <family val="0"/>
      <charset val="1"/>
    </font>
    <font>
      <sz val="12"/>
      <color rgb="FFEF413D"/>
      <name val="Times New Roman"/>
      <family val="0"/>
      <charset val="1"/>
    </font>
  </fonts>
  <fills count="3">
    <fill>
      <patternFill patternType="none"/>
    </fill>
    <fill>
      <patternFill patternType="gray125"/>
    </fill>
    <fill>
      <patternFill patternType="solid">
        <fgColor rgb="FFFFFF00"/>
        <bgColor rgb="FFFFFF00"/>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4" fillId="0" borderId="0" xfId="0" applyFont="true" applyBorder="true" applyAlignment="true" applyProtection="true">
      <alignment horizontal="center" vertical="bottom"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right" vertical="bottom" textRotation="0" wrapText="fals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5" fontId="8" fillId="0" borderId="0" xfId="0" applyFont="true" applyBorder="false" applyAlignment="true" applyProtection="true">
      <alignment horizontal="center" vertical="center" textRotation="0" wrapText="false" indent="0" shrinkToFit="false"/>
      <protection locked="true" hidden="false"/>
    </xf>
    <xf numFmtId="166" fontId="8"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center" vertical="bottom" textRotation="0" wrapText="true" indent="0" shrinkToFit="false"/>
      <protection locked="true" hidden="false"/>
    </xf>
    <xf numFmtId="167" fontId="9"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tru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6"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65" fontId="8"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8" fontId="8" fillId="0" borderId="0" xfId="0" applyFont="true" applyBorder="false" applyAlignment="true" applyProtection="true">
      <alignment horizontal="left" vertical="center" textRotation="0" wrapText="true" indent="0" shrinkToFit="false"/>
      <protection locked="true" hidden="false"/>
    </xf>
    <xf numFmtId="168" fontId="4" fillId="0" borderId="0" xfId="0" applyFont="true" applyBorder="false" applyAlignment="true" applyProtection="true">
      <alignment horizontal="left" vertical="center" textRotation="0" wrapText="true" indent="0" shrinkToFit="false"/>
      <protection locked="true" hidden="false"/>
    </xf>
    <xf numFmtId="168" fontId="5"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3"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 fillId="0" borderId="0" xfId="0" applyFont="tru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0"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5" fillId="0" borderId="2" xfId="0" applyFont="true" applyBorder="true" applyAlignment="true" applyProtection="true">
      <alignment horizontal="center" vertical="top" textRotation="0" wrapText="fals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9" fontId="5" fillId="0" borderId="2" xfId="0" applyFont="true" applyBorder="true" applyAlignment="true" applyProtection="true">
      <alignment horizontal="left" vertical="top" textRotation="0" wrapText="false" indent="0" shrinkToFit="false"/>
      <protection locked="true" hidden="false"/>
    </xf>
    <xf numFmtId="164" fontId="5" fillId="0" borderId="2" xfId="0" applyFont="true" applyBorder="true" applyAlignment="true" applyProtection="true">
      <alignment horizontal="center" vertical="bottom"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5" fontId="5" fillId="0" borderId="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top" textRotation="0" wrapText="false" indent="0" shrinkToFit="false"/>
      <protection locked="true" hidden="false"/>
    </xf>
    <xf numFmtId="164" fontId="15" fillId="0" borderId="0" xfId="0" applyFont="true" applyBorder="false" applyAlignment="true" applyProtection="true">
      <alignment horizontal="left" vertical="top" textRotation="0" wrapText="true" indent="0" shrinkToFit="false"/>
      <protection locked="true" hidden="false"/>
    </xf>
    <xf numFmtId="169" fontId="15" fillId="0" borderId="0" xfId="0" applyFont="true" applyBorder="false" applyAlignment="true" applyProtection="true">
      <alignment horizontal="left" vertical="top" textRotation="0" wrapText="false" indent="0" shrinkToFit="false"/>
      <protection locked="true" hidden="false"/>
    </xf>
    <xf numFmtId="165" fontId="15" fillId="0" borderId="0" xfId="0" applyFont="true" applyBorder="false" applyAlignment="true" applyProtection="true">
      <alignment horizontal="center" vertical="bottom" textRotation="0" wrapText="false" indent="0" shrinkToFit="false"/>
      <protection locked="true" hidden="false"/>
    </xf>
    <xf numFmtId="166" fontId="1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center"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center"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70"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72" fontId="5"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71" fontId="15"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tru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70" fontId="15" fillId="0" borderId="0" xfId="0" applyFont="true" applyBorder="false" applyAlignment="true" applyProtection="true">
      <alignment horizontal="left" vertical="top" textRotation="0" wrapText="tru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9" fontId="5" fillId="0" borderId="0" xfId="0" applyFont="true" applyBorder="false" applyAlignment="true" applyProtection="true">
      <alignment horizontal="left" vertical="top" textRotation="0" wrapText="false" indent="0" shrinkToFit="false"/>
      <protection locked="true" hidden="false"/>
    </xf>
    <xf numFmtId="165" fontId="5" fillId="0" borderId="0" xfId="0" applyFont="true" applyBorder="false" applyAlignment="true" applyProtection="true">
      <alignment horizontal="center" vertical="bottom" textRotation="0" wrapText="false" indent="0" shrinkToFit="false"/>
      <protection locked="true" hidden="false"/>
    </xf>
    <xf numFmtId="166" fontId="5" fillId="0" borderId="0" xfId="0" applyFont="true" applyBorder="false" applyAlignment="true" applyProtection="true">
      <alignment horizontal="right"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right" vertical="bottom" textRotation="0" wrapText="false" indent="0" shrinkToFit="false"/>
      <protection locked="true" hidden="false"/>
    </xf>
    <xf numFmtId="173" fontId="14"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7" fontId="17" fillId="0" borderId="0" xfId="0" applyFont="tru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9" fontId="17"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right"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9" fontId="0"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4"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left" vertical="bottom" textRotation="0" wrapText="false" indent="0" shrinkToFit="false"/>
      <protection locked="true" hidden="false"/>
    </xf>
    <xf numFmtId="164" fontId="19"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70" fontId="4" fillId="0" borderId="0" xfId="0" applyFont="tru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9" fontId="4" fillId="0" borderId="0" xfId="0" applyFont="true" applyBorder="false" applyAlignment="true" applyProtection="true">
      <alignment horizontal="right" vertical="bottom" textRotation="0" wrapText="false" indent="0" shrinkToFit="false"/>
      <protection locked="true" hidden="false"/>
    </xf>
    <xf numFmtId="171" fontId="4" fillId="0" borderId="0" xfId="0" applyFont="true" applyBorder="false" applyAlignment="true" applyProtection="true">
      <alignment horizontal="center" vertical="bottom" textRotation="0" wrapText="false" indent="0" shrinkToFit="false"/>
      <protection locked="true" hidden="false"/>
    </xf>
    <xf numFmtId="166" fontId="8" fillId="0" borderId="0" xfId="0" applyFont="true" applyBorder="false" applyAlignment="true" applyProtection="true">
      <alignment horizontal="right" vertical="bottom" textRotation="0" wrapText="false" indent="0" shrinkToFit="false"/>
      <protection locked="true" hidden="false"/>
    </xf>
    <xf numFmtId="165" fontId="19" fillId="0" borderId="2" xfId="0" applyFont="true" applyBorder="true" applyAlignment="true" applyProtection="true">
      <alignment horizontal="center" vertical="top" textRotation="0" wrapText="true" indent="0" shrinkToFit="false"/>
      <protection locked="true" hidden="false"/>
    </xf>
    <xf numFmtId="170"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top" textRotation="0" wrapText="true" indent="0" shrinkToFit="false"/>
      <protection locked="true" hidden="false"/>
    </xf>
    <xf numFmtId="165" fontId="4" fillId="0" borderId="2" xfId="0" applyFont="true" applyBorder="true" applyAlignment="true" applyProtection="true">
      <alignment horizontal="center" vertical="center" textRotation="0" wrapText="false" indent="0" shrinkToFit="false"/>
      <protection locked="true" hidden="false"/>
    </xf>
    <xf numFmtId="174" fontId="20" fillId="0" borderId="2" xfId="0"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true" indent="0" shrinkToFit="false"/>
      <protection locked="true" hidden="false"/>
    </xf>
    <xf numFmtId="174" fontId="21" fillId="0" borderId="2" xfId="0" applyFont="true" applyBorder="true" applyAlignment="true" applyProtection="true">
      <alignment horizontal="center" vertical="center" textRotation="0" wrapText="false" indent="0" shrinkToFit="false"/>
      <protection locked="true" hidden="false"/>
    </xf>
    <xf numFmtId="174" fontId="22" fillId="0" borderId="2" xfId="0" applyFont="true" applyBorder="true" applyAlignment="true" applyProtection="true">
      <alignment horizontal="center" vertical="center" textRotation="0" wrapText="fals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top" textRotation="0" wrapText="true" indent="0" shrinkToFit="false"/>
      <protection locked="true" hidden="false"/>
    </xf>
    <xf numFmtId="169" fontId="17" fillId="0" borderId="2" xfId="0" applyFont="true" applyBorder="true" applyAlignment="true" applyProtection="true">
      <alignment horizontal="right" vertical="top" textRotation="0" wrapText="true" indent="0" shrinkToFit="false"/>
      <protection locked="true" hidden="false"/>
    </xf>
    <xf numFmtId="171"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center" textRotation="0" wrapText="false" indent="0" shrinkToFit="false"/>
      <protection locked="true" hidden="false"/>
    </xf>
    <xf numFmtId="169" fontId="17"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center" textRotation="0" wrapText="true" indent="0" shrinkToFit="false"/>
      <protection locked="true" hidden="false"/>
    </xf>
    <xf numFmtId="164" fontId="22" fillId="0" borderId="2"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9" fontId="8" fillId="0" borderId="0" xfId="0" applyFont="true" applyBorder="false" applyAlignment="true" applyProtection="true">
      <alignment horizontal="left" vertical="top" textRotation="0" wrapText="false" indent="0" shrinkToFit="false"/>
      <protection locked="true" hidden="false"/>
    </xf>
    <xf numFmtId="166" fontId="8" fillId="0" borderId="0" xfId="0" applyFont="true" applyBorder="false" applyAlignment="true" applyProtection="true">
      <alignment horizontal="right" vertical="top" textRotation="0" wrapText="false" indent="0" shrinkToFit="false"/>
      <protection locked="true" hidden="false"/>
    </xf>
    <xf numFmtId="166" fontId="24" fillId="0" borderId="0" xfId="0" applyFont="true" applyBorder="false" applyAlignment="true" applyProtection="true">
      <alignment horizontal="righ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9" fontId="4" fillId="0" borderId="0" xfId="0" applyFont="true" applyBorder="false" applyAlignment="true" applyProtection="true">
      <alignment horizontal="left"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25"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true" indent="0" shrinkToFit="false"/>
      <protection locked="true" hidden="false"/>
    </xf>
    <xf numFmtId="165"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left" vertical="top"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66" fontId="25" fillId="0" borderId="0" xfId="0" applyFont="true" applyBorder="false" applyAlignment="true" applyProtection="true">
      <alignment horizontal="right" vertical="top"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75" fontId="7" fillId="0" borderId="0" xfId="0" applyFont="true" applyBorder="false" applyAlignment="true" applyProtection="true">
      <alignment horizontal="general" vertical="bottom" textRotation="0" wrapText="false" indent="0" shrinkToFit="false"/>
      <protection locked="true" hidden="false"/>
    </xf>
    <xf numFmtId="166" fontId="26" fillId="0" borderId="0" xfId="0" applyFont="true" applyBorder="false" applyAlignment="true" applyProtection="true">
      <alignment horizontal="right" vertical="top" textRotation="0" wrapText="false" indent="0" shrinkToFit="false"/>
      <protection locked="true" hidden="false"/>
    </xf>
    <xf numFmtId="172" fontId="4"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5" fontId="4" fillId="0" borderId="0" xfId="0" applyFont="true" applyBorder="false" applyAlignment="true" applyProtection="true">
      <alignment horizontal="left" vertical="bottom" textRotation="0" wrapText="tru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28"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28" fillId="0" borderId="0" xfId="0" applyFont="true" applyBorder="false" applyAlignment="true" applyProtection="true">
      <alignment horizontal="right" vertical="top" textRotation="0" wrapText="false" indent="0" shrinkToFit="false"/>
      <protection locked="true" hidden="false"/>
    </xf>
    <xf numFmtId="166" fontId="4" fillId="0" borderId="0" xfId="0" applyFont="true" applyBorder="false" applyAlignment="true" applyProtection="true">
      <alignment horizontal="right"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FF3838"/>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413D"/>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44"/>
  <sheetViews>
    <sheetView showFormulas="false" showGridLines="true" showRowColHeaders="true" showZeros="true" rightToLeft="false" tabSelected="false" showOutlineSymbols="true" defaultGridColor="true" view="pageBreakPreview" topLeftCell="A31" colorId="64" zoomScale="75" zoomScaleNormal="60" zoomScalePageLayoutView="75" workbookViewId="0">
      <selection pane="topLeft" activeCell="G49" activeCellId="0" sqref="G49"/>
    </sheetView>
  </sheetViews>
  <sheetFormatPr defaultColWidth="8.6796875" defaultRowHeight="12.8" zeroHeight="false" outlineLevelRow="0" outlineLevelCol="0"/>
  <cols>
    <col collapsed="false" customWidth="true" hidden="false" outlineLevel="0" max="1" min="1" style="1" width="4.44"/>
    <col collapsed="false" customWidth="true" hidden="false" outlineLevel="0" max="2" min="2" style="1" width="61.03"/>
    <col collapsed="false" customWidth="true" hidden="false" outlineLevel="0" max="3" min="3" style="1" width="4.44"/>
    <col collapsed="false" customWidth="tru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1023" min="8" style="1" width="7.22"/>
    <col collapsed="false" customWidth="true" hidden="false" outlineLevel="0" max="1025" min="1024" style="2" width="7.22"/>
    <col collapsed="false" customWidth="false" hidden="false" outlineLevel="0" max="16384" min="1026" style="2" width="8.68"/>
  </cols>
  <sheetData>
    <row r="1" customFormat="false" ht="31.35" hidden="false" customHeight="true" outlineLevel="0" collapsed="false">
      <c r="A1" s="3"/>
      <c r="B1" s="3"/>
      <c r="C1" s="4" t="s">
        <v>0</v>
      </c>
      <c r="D1" s="4"/>
      <c r="E1" s="4"/>
      <c r="F1" s="4"/>
      <c r="G1" s="4"/>
    </row>
    <row r="2" customFormat="false" ht="149.5" hidden="false" customHeight="true" outlineLevel="0" collapsed="false">
      <c r="A2" s="3"/>
      <c r="B2" s="3"/>
      <c r="C2" s="5" t="s">
        <v>1</v>
      </c>
      <c r="D2" s="5"/>
      <c r="E2" s="5"/>
      <c r="F2" s="5"/>
      <c r="G2" s="5"/>
    </row>
    <row r="3" customFormat="false" ht="60.8" hidden="false" customHeight="true" outlineLevel="0" collapsed="false">
      <c r="A3" s="3"/>
      <c r="B3" s="6" t="s">
        <v>2</v>
      </c>
      <c r="C3" s="6"/>
      <c r="D3" s="6"/>
      <c r="E3" s="6"/>
      <c r="F3" s="6"/>
      <c r="G3" s="6"/>
    </row>
    <row r="4" customFormat="false" ht="22.35" hidden="false" customHeight="true" outlineLevel="0" collapsed="false">
      <c r="A4" s="7"/>
      <c r="B4" s="7"/>
      <c r="C4" s="7"/>
      <c r="D4" s="8"/>
      <c r="E4" s="8"/>
      <c r="F4" s="8"/>
      <c r="G4" s="8"/>
      <c r="H4" s="3"/>
      <c r="I4" s="3"/>
    </row>
    <row r="5" customFormat="false" ht="72.2" hidden="false" customHeight="true" outlineLevel="0" collapsed="false">
      <c r="A5" s="9" t="s">
        <v>3</v>
      </c>
      <c r="B5" s="9" t="s">
        <v>4</v>
      </c>
      <c r="C5" s="10" t="s">
        <v>5</v>
      </c>
      <c r="D5" s="10"/>
      <c r="E5" s="10"/>
      <c r="F5" s="10"/>
      <c r="G5" s="11" t="s">
        <v>6</v>
      </c>
    </row>
    <row r="6" customFormat="false" ht="36" hidden="false" customHeight="true" outlineLevel="0" collapsed="false">
      <c r="A6" s="9"/>
      <c r="B6" s="9"/>
      <c r="C6" s="9" t="s">
        <v>7</v>
      </c>
      <c r="D6" s="9" t="s">
        <v>8</v>
      </c>
      <c r="E6" s="12" t="s">
        <v>9</v>
      </c>
      <c r="F6" s="12" t="s">
        <v>10</v>
      </c>
      <c r="G6" s="11"/>
    </row>
    <row r="7" customFormat="false" ht="17.6" hidden="false" customHeight="false" outlineLevel="0" collapsed="false">
      <c r="A7" s="13" t="n">
        <v>1</v>
      </c>
      <c r="B7" s="9" t="n">
        <v>2</v>
      </c>
      <c r="C7" s="9" t="n">
        <v>3</v>
      </c>
      <c r="D7" s="9" t="n">
        <v>4</v>
      </c>
      <c r="E7" s="12" t="s">
        <v>11</v>
      </c>
      <c r="F7" s="12" t="s">
        <v>12</v>
      </c>
      <c r="G7" s="11" t="n">
        <v>5</v>
      </c>
    </row>
    <row r="8" customFormat="false" ht="17.6" hidden="false" customHeight="false" outlineLevel="0" collapsed="false">
      <c r="A8" s="14"/>
      <c r="B8" s="15" t="s">
        <v>13</v>
      </c>
      <c r="C8" s="16"/>
      <c r="D8" s="16"/>
      <c r="E8" s="17"/>
      <c r="F8" s="17"/>
      <c r="G8" s="18" t="n">
        <f aca="false">G9+G17+G21+G26+G29+G35+G40+G44+G49+G51+G38</f>
        <v>4996579849.55</v>
      </c>
    </row>
    <row r="9" customFormat="false" ht="17.6" hidden="false" customHeight="false" outlineLevel="0" collapsed="false">
      <c r="A9" s="19" t="s">
        <v>14</v>
      </c>
      <c r="B9" s="20" t="s">
        <v>15</v>
      </c>
      <c r="C9" s="21" t="s">
        <v>16</v>
      </c>
      <c r="D9" s="22"/>
      <c r="E9" s="23"/>
      <c r="F9" s="23"/>
      <c r="G9" s="24" t="n">
        <f aca="false">G10+G11+G12+G14+G15+G16+G13</f>
        <v>473631313.76</v>
      </c>
    </row>
    <row r="10" customFormat="false" ht="48.5" hidden="false" customHeight="false" outlineLevel="0" collapsed="false">
      <c r="A10" s="25"/>
      <c r="B10" s="26" t="s">
        <v>17</v>
      </c>
      <c r="C10" s="27" t="s">
        <v>16</v>
      </c>
      <c r="D10" s="27" t="s">
        <v>18</v>
      </c>
      <c r="E10" s="27"/>
      <c r="F10" s="27"/>
      <c r="G10" s="28" t="n">
        <f aca="false">'приложение 10'!I27</f>
        <v>3342000</v>
      </c>
    </row>
    <row r="11" customFormat="false" ht="64.15" hidden="false" customHeight="false" outlineLevel="0" collapsed="false">
      <c r="A11" s="25"/>
      <c r="B11" s="26" t="s">
        <v>19</v>
      </c>
      <c r="C11" s="27" t="s">
        <v>16</v>
      </c>
      <c r="D11" s="27" t="s">
        <v>20</v>
      </c>
      <c r="E11" s="27" t="s">
        <v>21</v>
      </c>
      <c r="F11" s="27"/>
      <c r="G11" s="28" t="n">
        <f aca="false">'приложение 10'!I11</f>
        <v>9212600</v>
      </c>
    </row>
    <row r="12" customFormat="false" ht="64.15" hidden="false" customHeight="false" outlineLevel="0" collapsed="false">
      <c r="A12" s="25"/>
      <c r="B12" s="26" t="s">
        <v>22</v>
      </c>
      <c r="C12" s="27" t="s">
        <v>16</v>
      </c>
      <c r="D12" s="27" t="s">
        <v>23</v>
      </c>
      <c r="E12" s="27"/>
      <c r="F12" s="27"/>
      <c r="G12" s="28" t="n">
        <f aca="false">'приложение 10'!I32</f>
        <v>105591800</v>
      </c>
    </row>
    <row r="13" customFormat="false" ht="17.6" hidden="false" customHeight="false" outlineLevel="0" collapsed="false">
      <c r="A13" s="25"/>
      <c r="B13" s="29" t="s">
        <v>24</v>
      </c>
      <c r="C13" s="27" t="s">
        <v>16</v>
      </c>
      <c r="D13" s="27" t="s">
        <v>25</v>
      </c>
      <c r="E13" s="27"/>
      <c r="F13" s="27"/>
      <c r="G13" s="28" t="n">
        <f aca="false">'приложение 10'!I46</f>
        <v>85000</v>
      </c>
    </row>
    <row r="14" customFormat="false" ht="48.5" hidden="false" customHeight="false" outlineLevel="0" collapsed="false">
      <c r="A14" s="25"/>
      <c r="B14" s="26" t="s">
        <v>26</v>
      </c>
      <c r="C14" s="27" t="s">
        <v>16</v>
      </c>
      <c r="D14" s="27" t="s">
        <v>27</v>
      </c>
      <c r="E14" s="27" t="s">
        <v>21</v>
      </c>
      <c r="F14" s="27"/>
      <c r="G14" s="28" t="n">
        <f aca="false">'приложение 10'!I288+'приложение 10'!I308</f>
        <v>41409500</v>
      </c>
    </row>
    <row r="15" customFormat="false" ht="17.6" hidden="false" customHeight="false" outlineLevel="0" collapsed="false">
      <c r="A15" s="25"/>
      <c r="B15" s="26" t="s">
        <v>28</v>
      </c>
      <c r="C15" s="27" t="s">
        <v>16</v>
      </c>
      <c r="D15" s="27" t="s">
        <v>29</v>
      </c>
      <c r="E15" s="27" t="s">
        <v>30</v>
      </c>
      <c r="F15" s="27"/>
      <c r="G15" s="28" t="n">
        <f aca="false">'приложение 10'!I50</f>
        <v>3222273.76</v>
      </c>
    </row>
    <row r="16" customFormat="false" ht="17.6" hidden="false" customHeight="false" outlineLevel="0" collapsed="false">
      <c r="A16" s="25"/>
      <c r="B16" s="26" t="s">
        <v>31</v>
      </c>
      <c r="C16" s="27" t="s">
        <v>16</v>
      </c>
      <c r="D16" s="27" t="s">
        <v>32</v>
      </c>
      <c r="E16" s="27" t="s">
        <v>30</v>
      </c>
      <c r="F16" s="27" t="s">
        <v>33</v>
      </c>
      <c r="G16" s="28" t="n">
        <f aca="false">'приложение 10'!I55+'приложение 10'!I349+'приложение 10'!I294+'приложение 10'!I618+'приложение 10'!I370+'приложение 10'!I551+'приложение 10'!I318+'приложение 10'!I20+'приложение 10'!I325+'приложение 10'!I662</f>
        <v>310768140</v>
      </c>
    </row>
    <row r="17" s="32" customFormat="true" ht="32.8" hidden="false" customHeight="false" outlineLevel="0" collapsed="false">
      <c r="A17" s="19" t="s">
        <v>34</v>
      </c>
      <c r="B17" s="30" t="s">
        <v>35</v>
      </c>
      <c r="C17" s="31" t="s">
        <v>20</v>
      </c>
      <c r="D17" s="31"/>
      <c r="E17" s="31"/>
      <c r="F17" s="31"/>
      <c r="G17" s="24" t="n">
        <f aca="false">G18+G20+G19</f>
        <v>53910426.24</v>
      </c>
      <c r="AMJ17" s="2"/>
    </row>
    <row r="18" customFormat="false" ht="17.6" hidden="false" customHeight="false" outlineLevel="0" collapsed="false">
      <c r="A18" s="25"/>
      <c r="B18" s="26" t="s">
        <v>36</v>
      </c>
      <c r="C18" s="27" t="s">
        <v>20</v>
      </c>
      <c r="D18" s="27" t="s">
        <v>37</v>
      </c>
      <c r="E18" s="27"/>
      <c r="F18" s="27"/>
      <c r="G18" s="28" t="n">
        <f aca="false">'приложение 10'!I103</f>
        <v>46229700</v>
      </c>
    </row>
    <row r="19" customFormat="false" ht="48.5" hidden="false" customHeight="false" outlineLevel="0" collapsed="false">
      <c r="A19" s="25"/>
      <c r="B19" s="33" t="s">
        <v>38</v>
      </c>
      <c r="C19" s="34" t="s">
        <v>20</v>
      </c>
      <c r="D19" s="34" t="s">
        <v>39</v>
      </c>
      <c r="E19" s="27"/>
      <c r="F19" s="27"/>
      <c r="G19" s="28" t="n">
        <f aca="false">'приложение 10'!I117</f>
        <v>5029726.24</v>
      </c>
    </row>
    <row r="20" customFormat="false" ht="32.8" hidden="false" customHeight="false" outlineLevel="0" collapsed="false">
      <c r="A20" s="25"/>
      <c r="B20" s="26" t="s">
        <v>40</v>
      </c>
      <c r="C20" s="27" t="s">
        <v>20</v>
      </c>
      <c r="D20" s="27" t="s">
        <v>41</v>
      </c>
      <c r="E20" s="27"/>
      <c r="F20" s="27"/>
      <c r="G20" s="28" t="n">
        <f aca="false">'приложение 10'!I127</f>
        <v>2651000</v>
      </c>
    </row>
    <row r="21" s="32" customFormat="true" ht="17.6" hidden="false" customHeight="false" outlineLevel="0" collapsed="false">
      <c r="A21" s="19" t="s">
        <v>42</v>
      </c>
      <c r="B21" s="30" t="s">
        <v>43</v>
      </c>
      <c r="C21" s="31" t="s">
        <v>23</v>
      </c>
      <c r="D21" s="31"/>
      <c r="E21" s="31"/>
      <c r="F21" s="31"/>
      <c r="G21" s="24" t="n">
        <f aca="false">G22+G24+G25+G23</f>
        <v>250651697.32</v>
      </c>
      <c r="AMJ21" s="2"/>
    </row>
    <row r="22" customFormat="false" ht="17.6" hidden="false" customHeight="false" outlineLevel="0" collapsed="false">
      <c r="A22" s="25"/>
      <c r="B22" s="26" t="s">
        <v>44</v>
      </c>
      <c r="C22" s="27" t="s">
        <v>23</v>
      </c>
      <c r="D22" s="27" t="s">
        <v>25</v>
      </c>
      <c r="E22" s="27"/>
      <c r="F22" s="27"/>
      <c r="G22" s="28" t="n">
        <f aca="false">'приложение 10'!I331</f>
        <v>33021400</v>
      </c>
    </row>
    <row r="23" customFormat="false" ht="17.6" hidden="false" customHeight="false" outlineLevel="0" collapsed="false">
      <c r="A23" s="25"/>
      <c r="B23" s="29" t="s">
        <v>45</v>
      </c>
      <c r="C23" s="27" t="s">
        <v>23</v>
      </c>
      <c r="D23" s="27" t="s">
        <v>46</v>
      </c>
      <c r="E23" s="27"/>
      <c r="F23" s="27"/>
      <c r="G23" s="28" t="n">
        <f aca="false">'приложение 10'!I149</f>
        <v>10121500</v>
      </c>
    </row>
    <row r="24" customFormat="false" ht="17.6" hidden="false" customHeight="false" outlineLevel="0" collapsed="false">
      <c r="A24" s="25"/>
      <c r="B24" s="26" t="s">
        <v>47</v>
      </c>
      <c r="C24" s="27" t="s">
        <v>23</v>
      </c>
      <c r="D24" s="27" t="s">
        <v>37</v>
      </c>
      <c r="E24" s="27"/>
      <c r="F24" s="27"/>
      <c r="G24" s="28" t="n">
        <f aca="false">'приложение 10'!I154</f>
        <v>206023797.32</v>
      </c>
    </row>
    <row r="25" customFormat="false" ht="17.6" hidden="false" customHeight="false" outlineLevel="0" collapsed="false">
      <c r="A25" s="25"/>
      <c r="B25" s="29" t="s">
        <v>48</v>
      </c>
      <c r="C25" s="27" t="s">
        <v>23</v>
      </c>
      <c r="D25" s="27" t="s">
        <v>49</v>
      </c>
      <c r="E25" s="27"/>
      <c r="F25" s="27"/>
      <c r="G25" s="28" t="n">
        <f aca="false">'приложение 10'!I164+'приложение 10'!I363</f>
        <v>1485000</v>
      </c>
    </row>
    <row r="26" s="32" customFormat="true" ht="17.6" hidden="false" customHeight="false" outlineLevel="0" collapsed="false">
      <c r="A26" s="19" t="s">
        <v>50</v>
      </c>
      <c r="B26" s="30" t="s">
        <v>51</v>
      </c>
      <c r="C26" s="31" t="s">
        <v>25</v>
      </c>
      <c r="D26" s="31"/>
      <c r="E26" s="31"/>
      <c r="F26" s="31"/>
      <c r="G26" s="24" t="n">
        <f aca="false">G28+G27</f>
        <v>142811512.23</v>
      </c>
      <c r="AMJ26" s="2"/>
    </row>
    <row r="27" customFormat="false" ht="17.6" hidden="false" customHeight="false" outlineLevel="0" collapsed="false">
      <c r="A27" s="25"/>
      <c r="B27" s="26" t="s">
        <v>52</v>
      </c>
      <c r="C27" s="27" t="s">
        <v>25</v>
      </c>
      <c r="D27" s="27" t="s">
        <v>16</v>
      </c>
      <c r="E27" s="27"/>
      <c r="F27" s="27"/>
      <c r="G27" s="28" t="n">
        <f aca="false">'приложение 10'!I180</f>
        <v>14904100</v>
      </c>
      <c r="AMJ27" s="1"/>
    </row>
    <row r="28" customFormat="false" ht="17.6" hidden="false" customHeight="false" outlineLevel="0" collapsed="false">
      <c r="A28" s="19"/>
      <c r="B28" s="26" t="s">
        <v>53</v>
      </c>
      <c r="C28" s="27" t="s">
        <v>25</v>
      </c>
      <c r="D28" s="27" t="s">
        <v>18</v>
      </c>
      <c r="E28" s="31"/>
      <c r="F28" s="31"/>
      <c r="G28" s="28" t="n">
        <f aca="false">'приложение 10'!I190</f>
        <v>127907412.23</v>
      </c>
    </row>
    <row r="29" s="32" customFormat="true" ht="17.6" hidden="false" customHeight="false" outlineLevel="0" collapsed="false">
      <c r="A29" s="19" t="s">
        <v>54</v>
      </c>
      <c r="B29" s="30" t="s">
        <v>55</v>
      </c>
      <c r="C29" s="31" t="s">
        <v>56</v>
      </c>
      <c r="D29" s="31"/>
      <c r="E29" s="31"/>
      <c r="F29" s="31"/>
      <c r="G29" s="24" t="n">
        <f aca="false">G30+G31+G33+G34+G32</f>
        <v>3310661500</v>
      </c>
      <c r="AMJ29" s="2"/>
    </row>
    <row r="30" customFormat="false" ht="17.6" hidden="false" customHeight="false" outlineLevel="0" collapsed="false">
      <c r="A30" s="25"/>
      <c r="B30" s="26" t="s">
        <v>57</v>
      </c>
      <c r="C30" s="27" t="s">
        <v>56</v>
      </c>
      <c r="D30" s="27" t="s">
        <v>16</v>
      </c>
      <c r="E30" s="27"/>
      <c r="F30" s="27"/>
      <c r="G30" s="28" t="n">
        <f aca="false">'приложение 10'!I377+'приложение 10'!I218</f>
        <v>1068036822.94</v>
      </c>
    </row>
    <row r="31" customFormat="false" ht="17.6" hidden="false" customHeight="false" outlineLevel="0" collapsed="false">
      <c r="A31" s="25"/>
      <c r="B31" s="26" t="s">
        <v>58</v>
      </c>
      <c r="C31" s="27" t="s">
        <v>56</v>
      </c>
      <c r="D31" s="27" t="s">
        <v>18</v>
      </c>
      <c r="E31" s="27"/>
      <c r="F31" s="27"/>
      <c r="G31" s="28" t="n">
        <f aca="false">'приложение 10'!I400+'приложение 10'!I226</f>
        <v>1882017680</v>
      </c>
    </row>
    <row r="32" customFormat="false" ht="17.6" hidden="false" customHeight="false" outlineLevel="0" collapsed="false">
      <c r="A32" s="25"/>
      <c r="B32" s="33" t="s">
        <v>59</v>
      </c>
      <c r="C32" s="27" t="s">
        <v>56</v>
      </c>
      <c r="D32" s="27" t="s">
        <v>20</v>
      </c>
      <c r="E32" s="27"/>
      <c r="F32" s="27"/>
      <c r="G32" s="28" t="n">
        <f aca="false">'приложение 10'!I460+'приложение 10'!I557</f>
        <v>205576077.06</v>
      </c>
    </row>
    <row r="33" customFormat="false" ht="17.6" hidden="false" customHeight="false" outlineLevel="0" collapsed="false">
      <c r="A33" s="25"/>
      <c r="B33" s="26" t="s">
        <v>60</v>
      </c>
      <c r="C33" s="27" t="s">
        <v>56</v>
      </c>
      <c r="D33" s="27" t="s">
        <v>56</v>
      </c>
      <c r="E33" s="27"/>
      <c r="F33" s="27"/>
      <c r="G33" s="28" t="n">
        <f aca="false">'приложение 10'!I668+'приложение 10'!I713+'приложение 10'!I236+'приложение 10'!I479</f>
        <v>30418700</v>
      </c>
    </row>
    <row r="34" customFormat="false" ht="17.6" hidden="false" customHeight="false" outlineLevel="0" collapsed="false">
      <c r="A34" s="25"/>
      <c r="B34" s="26" t="s">
        <v>61</v>
      </c>
      <c r="C34" s="27" t="s">
        <v>56</v>
      </c>
      <c r="D34" s="27" t="s">
        <v>37</v>
      </c>
      <c r="E34" s="27"/>
      <c r="F34" s="27"/>
      <c r="G34" s="28" t="n">
        <f aca="false">'приложение 10'!I484+'приложение 10'!I241+'приложение 10'!I705+'приложение 10'!I566+'приложение 10'!I718</f>
        <v>124612220</v>
      </c>
    </row>
    <row r="35" s="32" customFormat="true" ht="17.6" hidden="false" customHeight="false" outlineLevel="0" collapsed="false">
      <c r="A35" s="19" t="s">
        <v>62</v>
      </c>
      <c r="B35" s="30" t="s">
        <v>63</v>
      </c>
      <c r="C35" s="31" t="s">
        <v>46</v>
      </c>
      <c r="D35" s="31"/>
      <c r="E35" s="31"/>
      <c r="F35" s="31"/>
      <c r="G35" s="24" t="n">
        <f aca="false">G36+G37</f>
        <v>94173300</v>
      </c>
      <c r="AMJ35" s="2"/>
    </row>
    <row r="36" customFormat="false" ht="17.6" hidden="false" customHeight="false" outlineLevel="0" collapsed="false">
      <c r="A36" s="25"/>
      <c r="B36" s="26" t="s">
        <v>64</v>
      </c>
      <c r="C36" s="27" t="s">
        <v>46</v>
      </c>
      <c r="D36" s="27" t="s">
        <v>16</v>
      </c>
      <c r="E36" s="27"/>
      <c r="F36" s="27"/>
      <c r="G36" s="28" t="n">
        <f aca="false">'приложение 10'!I579</f>
        <v>75575700</v>
      </c>
    </row>
    <row r="37" customFormat="false" ht="32.8" hidden="false" customHeight="false" outlineLevel="0" collapsed="false">
      <c r="A37" s="25"/>
      <c r="B37" s="26" t="s">
        <v>65</v>
      </c>
      <c r="C37" s="27" t="s">
        <v>46</v>
      </c>
      <c r="D37" s="27" t="s">
        <v>23</v>
      </c>
      <c r="E37" s="27"/>
      <c r="F37" s="27"/>
      <c r="G37" s="28" t="n">
        <f aca="false">'приложение 10'!I591</f>
        <v>18597600</v>
      </c>
    </row>
    <row r="38" s="32" customFormat="true" ht="17.6" hidden="false" customHeight="false" outlineLevel="0" collapsed="false">
      <c r="A38" s="19" t="s">
        <v>66</v>
      </c>
      <c r="B38" s="29" t="s">
        <v>67</v>
      </c>
      <c r="C38" s="31" t="s">
        <v>37</v>
      </c>
      <c r="D38" s="31"/>
      <c r="E38" s="31"/>
      <c r="F38" s="31"/>
      <c r="G38" s="24" t="n">
        <f aca="false">G39</f>
        <v>916100</v>
      </c>
    </row>
    <row r="39" customFormat="false" ht="17.6" hidden="false" customHeight="false" outlineLevel="0" collapsed="false">
      <c r="A39" s="25"/>
      <c r="B39" s="29" t="s">
        <v>68</v>
      </c>
      <c r="C39" s="27" t="s">
        <v>37</v>
      </c>
      <c r="D39" s="27" t="s">
        <v>18</v>
      </c>
      <c r="E39" s="27"/>
      <c r="F39" s="27"/>
      <c r="G39" s="28" t="n">
        <f aca="false">'приложение 10'!I249</f>
        <v>916100</v>
      </c>
    </row>
    <row r="40" s="32" customFormat="true" ht="17.6" hidden="false" customHeight="false" outlineLevel="0" collapsed="false">
      <c r="A40" s="19" t="s">
        <v>69</v>
      </c>
      <c r="B40" s="30" t="s">
        <v>70</v>
      </c>
      <c r="C40" s="31" t="s">
        <v>39</v>
      </c>
      <c r="D40" s="31"/>
      <c r="E40" s="31"/>
      <c r="F40" s="31"/>
      <c r="G40" s="24" t="n">
        <f aca="false">G41+G42+G43</f>
        <v>268712500</v>
      </c>
      <c r="AMJ40" s="2"/>
    </row>
    <row r="41" customFormat="false" ht="17.6" hidden="false" customHeight="false" outlineLevel="0" collapsed="false">
      <c r="A41" s="25"/>
      <c r="B41" s="26" t="s">
        <v>71</v>
      </c>
      <c r="C41" s="27" t="s">
        <v>39</v>
      </c>
      <c r="D41" s="27" t="s">
        <v>20</v>
      </c>
      <c r="E41" s="27"/>
      <c r="F41" s="27"/>
      <c r="G41" s="28" t="n">
        <f aca="false">'приложение 10'!I260</f>
        <v>65115000</v>
      </c>
    </row>
    <row r="42" customFormat="false" ht="17.6" hidden="false" customHeight="false" outlineLevel="0" collapsed="false">
      <c r="A42" s="25"/>
      <c r="B42" s="26" t="s">
        <v>72</v>
      </c>
      <c r="C42" s="27" t="s">
        <v>39</v>
      </c>
      <c r="D42" s="27" t="s">
        <v>23</v>
      </c>
      <c r="E42" s="27"/>
      <c r="F42" s="27"/>
      <c r="G42" s="28" t="n">
        <f aca="false">'приложение 10'!I528+'приложение 10'!I724+'приложение 10'!I266</f>
        <v>189267700</v>
      </c>
    </row>
    <row r="43" customFormat="false" ht="17.6" hidden="false" customHeight="false" outlineLevel="0" collapsed="false">
      <c r="A43" s="25"/>
      <c r="B43" s="26" t="s">
        <v>73</v>
      </c>
      <c r="C43" s="27" t="s">
        <v>39</v>
      </c>
      <c r="D43" s="27" t="s">
        <v>27</v>
      </c>
      <c r="E43" s="27"/>
      <c r="F43" s="27"/>
      <c r="G43" s="28" t="n">
        <f aca="false">'приложение 10'!I735</f>
        <v>14329800</v>
      </c>
    </row>
    <row r="44" s="32" customFormat="true" ht="17.6" hidden="false" customHeight="false" outlineLevel="0" collapsed="false">
      <c r="A44" s="19" t="s">
        <v>74</v>
      </c>
      <c r="B44" s="30" t="s">
        <v>75</v>
      </c>
      <c r="C44" s="31" t="s">
        <v>29</v>
      </c>
      <c r="D44" s="31"/>
      <c r="E44" s="31"/>
      <c r="F44" s="31"/>
      <c r="G44" s="24" t="n">
        <f aca="false">G45+G48+G47+G46</f>
        <v>376111500</v>
      </c>
      <c r="AMJ44" s="2"/>
    </row>
    <row r="45" customFormat="false" ht="17.6" hidden="false" customHeight="false" outlineLevel="0" collapsed="false">
      <c r="A45" s="25"/>
      <c r="B45" s="26" t="s">
        <v>76</v>
      </c>
      <c r="C45" s="27" t="s">
        <v>29</v>
      </c>
      <c r="D45" s="27" t="s">
        <v>16</v>
      </c>
      <c r="E45" s="27"/>
      <c r="F45" s="27"/>
      <c r="G45" s="28" t="n">
        <f aca="false">'приложение 10'!I625+'приложение 10'!I534+'приложение 10'!I281</f>
        <v>208046400</v>
      </c>
    </row>
    <row r="46" customFormat="false" ht="17.6" hidden="false" customHeight="false" outlineLevel="0" collapsed="false">
      <c r="A46" s="25"/>
      <c r="B46" s="29" t="s">
        <v>77</v>
      </c>
      <c r="C46" s="27" t="s">
        <v>29</v>
      </c>
      <c r="D46" s="27" t="s">
        <v>18</v>
      </c>
      <c r="E46" s="27"/>
      <c r="F46" s="27"/>
      <c r="G46" s="28" t="n">
        <f aca="false">'приложение 10'!I632</f>
        <v>30100</v>
      </c>
    </row>
    <row r="47" customFormat="false" ht="17.6" hidden="false" customHeight="false" outlineLevel="0" collapsed="false">
      <c r="A47" s="25"/>
      <c r="B47" s="35" t="s">
        <v>78</v>
      </c>
      <c r="C47" s="27" t="s">
        <v>29</v>
      </c>
      <c r="D47" s="27" t="s">
        <v>20</v>
      </c>
      <c r="E47" s="27"/>
      <c r="F47" s="27"/>
      <c r="G47" s="28" t="n">
        <f aca="false">'приложение 10'!I637</f>
        <v>163509600</v>
      </c>
    </row>
    <row r="48" customFormat="false" ht="32.8" hidden="false" customHeight="false" outlineLevel="0" collapsed="false">
      <c r="A48" s="25"/>
      <c r="B48" s="26" t="s">
        <v>79</v>
      </c>
      <c r="C48" s="27" t="s">
        <v>29</v>
      </c>
      <c r="D48" s="27" t="s">
        <v>25</v>
      </c>
      <c r="E48" s="27" t="s">
        <v>80</v>
      </c>
      <c r="F48" s="27"/>
      <c r="G48" s="28" t="n">
        <f aca="false">'приложение 10'!I654</f>
        <v>4525400</v>
      </c>
    </row>
    <row r="49" s="32" customFormat="true" ht="32.8" hidden="false" customHeight="false" outlineLevel="0" collapsed="false">
      <c r="A49" s="19" t="s">
        <v>81</v>
      </c>
      <c r="B49" s="36" t="s">
        <v>82</v>
      </c>
      <c r="C49" s="31" t="s">
        <v>41</v>
      </c>
      <c r="D49" s="31" t="s">
        <v>83</v>
      </c>
      <c r="E49" s="31"/>
      <c r="F49" s="31"/>
      <c r="G49" s="24" t="n">
        <f aca="false">G50</f>
        <v>25000000</v>
      </c>
      <c r="AMJ49" s="2"/>
    </row>
    <row r="50" customFormat="false" ht="48.5" hidden="false" customHeight="false" outlineLevel="0" collapsed="false">
      <c r="A50" s="19"/>
      <c r="B50" s="37" t="s">
        <v>84</v>
      </c>
      <c r="C50" s="27" t="s">
        <v>41</v>
      </c>
      <c r="D50" s="27" t="s">
        <v>16</v>
      </c>
      <c r="E50" s="31"/>
      <c r="F50" s="31"/>
      <c r="G50" s="28" t="n">
        <f aca="false">'приложение 10'!I300</f>
        <v>25000000</v>
      </c>
    </row>
    <row r="51" customFormat="false" ht="17.35" hidden="false" customHeight="false" outlineLevel="0" collapsed="false">
      <c r="A51" s="19"/>
      <c r="B51" s="37"/>
      <c r="C51" s="27"/>
      <c r="D51" s="27"/>
      <c r="E51" s="31"/>
      <c r="F51" s="31"/>
      <c r="G51" s="28"/>
    </row>
    <row r="52" customFormat="false" ht="17.35" hidden="false" customHeight="false" outlineLevel="0" collapsed="false">
      <c r="A52" s="19"/>
      <c r="B52" s="38"/>
      <c r="C52" s="27"/>
      <c r="D52" s="27"/>
      <c r="E52" s="31"/>
      <c r="F52" s="31"/>
      <c r="G52" s="28"/>
    </row>
    <row r="53" customFormat="false" ht="17.35" hidden="false" customHeight="false" outlineLevel="0" collapsed="false">
      <c r="B53" s="3" t="s">
        <v>85</v>
      </c>
      <c r="C53" s="26"/>
    </row>
    <row r="54" customFormat="false" ht="19.35" hidden="false" customHeight="true" outlineLevel="0" collapsed="false">
      <c r="B54" s="39" t="s">
        <v>86</v>
      </c>
      <c r="C54" s="39"/>
    </row>
    <row r="55" customFormat="false" ht="19.35" hidden="false" customHeight="true" outlineLevel="0" collapsed="false">
      <c r="B55" s="39" t="s">
        <v>87</v>
      </c>
      <c r="C55" s="39"/>
      <c r="G55" s="40"/>
    </row>
    <row r="56" customFormat="false" ht="17.35" hidden="false" customHeight="false" outlineLevel="0" collapsed="false">
      <c r="B56" s="41" t="s">
        <v>88</v>
      </c>
      <c r="G56" s="40" t="s">
        <v>89</v>
      </c>
    </row>
    <row r="105" customFormat="false" ht="47.25" hidden="false" customHeight="true" outlineLevel="0" collapsed="false"/>
    <row r="144" customFormat="false" ht="70.5" hidden="false" customHeight="true" outlineLevel="0" collapsed="false"/>
  </sheetData>
  <mergeCells count="10">
    <mergeCell ref="C1:G1"/>
    <mergeCell ref="C2:G2"/>
    <mergeCell ref="B3:G3"/>
    <mergeCell ref="D4:G4"/>
    <mergeCell ref="A5:A6"/>
    <mergeCell ref="B5:B6"/>
    <mergeCell ref="C5:F5"/>
    <mergeCell ref="G5:G6"/>
    <mergeCell ref="B54:C54"/>
    <mergeCell ref="B55:C55"/>
  </mergeCells>
  <printOptions headings="false" gridLines="false" gridLinesSet="true" horizontalCentered="false" verticalCentered="false"/>
  <pageMargins left="0.7875" right="0.196527777777778" top="0.7875" bottom="0.447222222222222" header="0.511811023622047" footer="0.511811023622047"/>
  <pageSetup paperSize="9" scale="89"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K644"/>
  <sheetViews>
    <sheetView showFormulas="false" showGridLines="true" showRowColHeaders="true" showZeros="true" rightToLeft="false" tabSelected="false" showOutlineSymbols="true" defaultGridColor="true" view="pageBreakPreview" topLeftCell="A417" colorId="64" zoomScale="75" zoomScaleNormal="60" zoomScalePageLayoutView="75" workbookViewId="0">
      <selection pane="topLeft" activeCell="E93" activeCellId="0" sqref="E93"/>
    </sheetView>
  </sheetViews>
  <sheetFormatPr defaultColWidth="8.6796875" defaultRowHeight="17.35" zeroHeight="false" outlineLevelRow="0" outlineLevelCol="0"/>
  <cols>
    <col collapsed="false" customWidth="true" hidden="false" outlineLevel="0" max="1" min="1" style="42" width="4.44"/>
    <col collapsed="false" customWidth="true" hidden="false" outlineLevel="0" max="2" min="2" style="43" width="58.12"/>
    <col collapsed="false" customWidth="true" hidden="false" outlineLevel="0" max="3" min="3" style="44" width="16.83"/>
    <col collapsed="false" customWidth="true" hidden="false" outlineLevel="0" max="4" min="4" style="45" width="11.11"/>
    <col collapsed="false" customWidth="true" hidden="false" outlineLevel="0" max="5" min="5" style="46" width="20.7"/>
    <col collapsed="false" customWidth="true" hidden="false" outlineLevel="0" max="6" min="6" style="47" width="0.4"/>
    <col collapsed="false" customWidth="true" hidden="false" outlineLevel="0" max="7" min="7" style="47" width="10.15"/>
    <col collapsed="false" customWidth="true" hidden="false" outlineLevel="0" max="8" min="8" style="47" width="11.11"/>
    <col collapsed="false" customWidth="true" hidden="false" outlineLevel="0" max="1023" min="9" style="47" width="7.22"/>
    <col collapsed="false" customWidth="true" hidden="false" outlineLevel="0" max="1025" min="1024" style="48" width="7.22"/>
    <col collapsed="false" customWidth="false" hidden="false" outlineLevel="0" max="16384" min="1026" style="48" width="8.68"/>
  </cols>
  <sheetData>
    <row r="1" customFormat="false" ht="17.35" hidden="false" customHeight="false" outlineLevel="0" collapsed="false">
      <c r="A1" s="49"/>
      <c r="C1" s="43"/>
      <c r="D1" s="50"/>
      <c r="E1" s="51"/>
    </row>
    <row r="2" customFormat="false" ht="27.95" hidden="false" customHeight="true" outlineLevel="0" collapsed="false">
      <c r="A2" s="49"/>
      <c r="C2" s="52" t="s">
        <v>90</v>
      </c>
      <c r="D2" s="52"/>
      <c r="E2" s="52"/>
    </row>
    <row r="3" s="56" customFormat="true" ht="114.45" hidden="false" customHeight="true" outlineLevel="0" collapsed="false">
      <c r="A3" s="53"/>
      <c r="B3" s="43"/>
      <c r="C3" s="54" t="s">
        <v>1</v>
      </c>
      <c r="D3" s="54"/>
      <c r="E3" s="54"/>
      <c r="F3" s="55"/>
      <c r="AMJ3" s="57"/>
    </row>
    <row r="4" customFormat="false" ht="61.8" hidden="false" customHeight="true" outlineLevel="0" collapsed="false">
      <c r="A4" s="43"/>
      <c r="B4" s="58" t="s">
        <v>91</v>
      </c>
      <c r="C4" s="58"/>
      <c r="D4" s="58"/>
      <c r="E4" s="58"/>
    </row>
    <row r="5" customFormat="false" ht="19.35" hidden="false" customHeight="true" outlineLevel="0" collapsed="false">
      <c r="A5" s="43"/>
      <c r="C5" s="43"/>
      <c r="D5" s="50"/>
      <c r="E5" s="51"/>
      <c r="F5" s="59"/>
    </row>
    <row r="6" customFormat="false" ht="17.6" hidden="false" customHeight="false" outlineLevel="0" collapsed="false">
      <c r="A6" s="60"/>
      <c r="B6" s="61" t="s">
        <v>4</v>
      </c>
      <c r="C6" s="62" t="s">
        <v>92</v>
      </c>
      <c r="D6" s="63" t="s">
        <v>93</v>
      </c>
      <c r="E6" s="63" t="s">
        <v>6</v>
      </c>
    </row>
    <row r="7" customFormat="false" ht="17.6" hidden="false" customHeight="false" outlineLevel="0" collapsed="false">
      <c r="A7" s="64" t="n">
        <v>1</v>
      </c>
      <c r="B7" s="60" t="n">
        <v>2</v>
      </c>
      <c r="C7" s="62" t="s">
        <v>94</v>
      </c>
      <c r="D7" s="65" t="s">
        <v>95</v>
      </c>
      <c r="E7" s="64" t="n">
        <v>5</v>
      </c>
    </row>
    <row r="8" s="71" customFormat="true" ht="17.6" hidden="false" customHeight="false" outlineLevel="0" collapsed="false">
      <c r="A8" s="66"/>
      <c r="B8" s="67" t="s">
        <v>96</v>
      </c>
      <c r="C8" s="68"/>
      <c r="D8" s="69"/>
      <c r="E8" s="70" t="n">
        <f aca="false">E9+E51+E55+E98+E109+E121+E136+E217+E234+E261+E270+E383+E331+E419+E257+E315+E327+E345+E310+E323+E357+E228+E253+E128+E132+E349+E374</f>
        <v>4996579849.55</v>
      </c>
      <c r="AMJ8" s="48"/>
    </row>
    <row r="9" s="71" customFormat="true" ht="48.5" hidden="false" customHeight="false" outlineLevel="0" collapsed="false">
      <c r="A9" s="67" t="s">
        <v>14</v>
      </c>
      <c r="B9" s="67" t="s">
        <v>97</v>
      </c>
      <c r="C9" s="66" t="n">
        <v>5000000000</v>
      </c>
      <c r="D9" s="72"/>
      <c r="E9" s="73" t="n">
        <f aca="false">E10+E15+E41+E45+E48</f>
        <v>236696800</v>
      </c>
      <c r="AMJ9" s="48"/>
    </row>
    <row r="10" customFormat="false" ht="32.8" hidden="false" customHeight="false" outlineLevel="0" collapsed="false">
      <c r="A10" s="43"/>
      <c r="B10" s="74" t="s">
        <v>98</v>
      </c>
      <c r="C10" s="43" t="n">
        <v>5010000000</v>
      </c>
      <c r="D10" s="75"/>
      <c r="E10" s="76" t="n">
        <f aca="false">E11+E13</f>
        <v>3594000</v>
      </c>
    </row>
    <row r="11" customFormat="false" ht="32.8" hidden="false" customHeight="false" outlineLevel="0" collapsed="false">
      <c r="A11" s="43"/>
      <c r="B11" s="77" t="s">
        <v>99</v>
      </c>
      <c r="C11" s="43" t="n">
        <v>5010000190</v>
      </c>
      <c r="D11" s="75"/>
      <c r="E11" s="76" t="n">
        <f aca="false">E12</f>
        <v>3342000</v>
      </c>
    </row>
    <row r="12" customFormat="false" ht="79.85" hidden="false" customHeight="false" outlineLevel="0" collapsed="false">
      <c r="A12" s="43"/>
      <c r="B12" s="74" t="s">
        <v>100</v>
      </c>
      <c r="C12" s="43" t="n">
        <v>5010000190</v>
      </c>
      <c r="D12" s="75" t="s">
        <v>101</v>
      </c>
      <c r="E12" s="76" t="n">
        <f aca="false">'приложение 10'!I31</f>
        <v>3342000</v>
      </c>
    </row>
    <row r="13" customFormat="false" ht="173.85" hidden="false" customHeight="false" outlineLevel="0" collapsed="false">
      <c r="A13" s="43"/>
      <c r="B13" s="74" t="s">
        <v>102</v>
      </c>
      <c r="C13" s="43" t="n">
        <v>5010060070</v>
      </c>
      <c r="D13" s="75"/>
      <c r="E13" s="76" t="n">
        <f aca="false">E14</f>
        <v>252000</v>
      </c>
    </row>
    <row r="14" customFormat="false" ht="32.8" hidden="false" customHeight="false" outlineLevel="0" collapsed="false">
      <c r="A14" s="43"/>
      <c r="B14" s="74" t="s">
        <v>103</v>
      </c>
      <c r="C14" s="43" t="n">
        <v>5010060070</v>
      </c>
      <c r="D14" s="75" t="s">
        <v>104</v>
      </c>
      <c r="E14" s="76" t="n">
        <f aca="false">'приложение 10'!I121</f>
        <v>252000</v>
      </c>
    </row>
    <row r="15" customFormat="false" ht="32.8" hidden="false" customHeight="false" outlineLevel="0" collapsed="false">
      <c r="A15" s="43"/>
      <c r="B15" s="74" t="s">
        <v>105</v>
      </c>
      <c r="C15" s="43" t="n">
        <v>5020000000</v>
      </c>
      <c r="D15" s="75"/>
      <c r="E15" s="76" t="n">
        <f aca="false">E16+E20+E23+E26+E32+E30+E36+E39</f>
        <v>213479500</v>
      </c>
    </row>
    <row r="16" customFormat="false" ht="32.8" hidden="false" customHeight="false" outlineLevel="0" collapsed="false">
      <c r="A16" s="43"/>
      <c r="B16" s="77" t="s">
        <v>99</v>
      </c>
      <c r="C16" s="43" t="n">
        <v>5020000190</v>
      </c>
      <c r="D16" s="75"/>
      <c r="E16" s="76" t="n">
        <f aca="false">E17+E18+E19</f>
        <v>189853800</v>
      </c>
    </row>
    <row r="17" customFormat="false" ht="79.85" hidden="false" customHeight="false" outlineLevel="0" collapsed="false">
      <c r="A17" s="43"/>
      <c r="B17" s="74" t="s">
        <v>100</v>
      </c>
      <c r="C17" s="43" t="n">
        <v>5020000190</v>
      </c>
      <c r="D17" s="75" t="s">
        <v>101</v>
      </c>
      <c r="E17" s="76" t="n">
        <f aca="false">'приложение 10'!I36+'приложение 10'!I292+'приложение 10'!I335+'приложение 10'!I353+'приложение 10'!I488+'приложение 10'!I595+'приложение 10'!I658+'приложение 10'!I709</f>
        <v>189838400</v>
      </c>
    </row>
    <row r="18" customFormat="false" ht="32.8" hidden="true" customHeight="false" outlineLevel="0" collapsed="false">
      <c r="A18" s="43"/>
      <c r="B18" s="74" t="s">
        <v>103</v>
      </c>
      <c r="C18" s="43" t="n">
        <v>5020000190</v>
      </c>
      <c r="D18" s="75" t="s">
        <v>104</v>
      </c>
      <c r="E18" s="76" t="n">
        <f aca="false">'приложение 10'!I354+'приложение 10'!I489</f>
        <v>0</v>
      </c>
    </row>
    <row r="19" customFormat="false" ht="17.6" hidden="false" customHeight="false" outlineLevel="0" collapsed="false">
      <c r="A19" s="43"/>
      <c r="B19" s="74" t="s">
        <v>106</v>
      </c>
      <c r="C19" s="43" t="n">
        <v>5020000190</v>
      </c>
      <c r="D19" s="75" t="s">
        <v>107</v>
      </c>
      <c r="E19" s="76" t="n">
        <f aca="false">'приложение 10'!I37+'приложение 10'!I293+'приложение 10'!I336+'приложение 10'!I355+'приложение 10'!I490+'приложение 10'!I596+'приложение 10'!I659+'приложение 10'!I710</f>
        <v>15400</v>
      </c>
    </row>
    <row r="20" customFormat="false" ht="159.5" hidden="false" customHeight="true" outlineLevel="0" collapsed="false">
      <c r="A20" s="43"/>
      <c r="B20" s="74" t="s">
        <v>108</v>
      </c>
      <c r="C20" s="43" t="n">
        <v>5020060870</v>
      </c>
      <c r="D20" s="75"/>
      <c r="E20" s="76" t="n">
        <f aca="false">E21+E22</f>
        <v>982600</v>
      </c>
    </row>
    <row r="21" customFormat="false" ht="79.85" hidden="false" customHeight="false" outlineLevel="0" collapsed="false">
      <c r="A21" s="43"/>
      <c r="B21" s="74" t="s">
        <v>100</v>
      </c>
      <c r="C21" s="43" t="n">
        <v>5020060870</v>
      </c>
      <c r="D21" s="75" t="s">
        <v>101</v>
      </c>
      <c r="E21" s="76" t="n">
        <f aca="false">'приложение 10'!I39</f>
        <v>982600</v>
      </c>
    </row>
    <row r="22" customFormat="false" ht="32.8" hidden="true" customHeight="false" outlineLevel="0" collapsed="false">
      <c r="A22" s="43"/>
      <c r="B22" s="74" t="s">
        <v>103</v>
      </c>
      <c r="C22" s="43" t="n">
        <v>5020060870</v>
      </c>
      <c r="D22" s="75" t="s">
        <v>104</v>
      </c>
      <c r="E22" s="76" t="n">
        <f aca="false">'приложение 10'!I40</f>
        <v>0</v>
      </c>
    </row>
    <row r="23" customFormat="false" ht="48.5" hidden="false" customHeight="false" outlineLevel="0" collapsed="false">
      <c r="A23" s="43"/>
      <c r="B23" s="78" t="s">
        <v>109</v>
      </c>
      <c r="C23" s="43" t="n">
        <v>5020060910</v>
      </c>
      <c r="D23" s="79"/>
      <c r="E23" s="76" t="n">
        <f aca="false">E24+E25</f>
        <v>1959400</v>
      </c>
    </row>
    <row r="24" customFormat="false" ht="79.85" hidden="false" customHeight="false" outlineLevel="0" collapsed="false">
      <c r="A24" s="43"/>
      <c r="B24" s="74" t="s">
        <v>100</v>
      </c>
      <c r="C24" s="43" t="n">
        <v>5020060910</v>
      </c>
      <c r="D24" s="75" t="s">
        <v>101</v>
      </c>
      <c r="E24" s="76" t="n">
        <f aca="false">'приложение 10'!I338</f>
        <v>1797400</v>
      </c>
    </row>
    <row r="25" customFormat="false" ht="32.8" hidden="false" customHeight="false" outlineLevel="0" collapsed="false">
      <c r="A25" s="43"/>
      <c r="B25" s="74" t="s">
        <v>103</v>
      </c>
      <c r="C25" s="43" t="n">
        <v>5020060910</v>
      </c>
      <c r="D25" s="75" t="s">
        <v>104</v>
      </c>
      <c r="E25" s="76" t="n">
        <f aca="false">'приложение 10'!I339</f>
        <v>162000</v>
      </c>
    </row>
    <row r="26" customFormat="false" ht="220.85" hidden="false" customHeight="false" outlineLevel="0" collapsed="false">
      <c r="A26" s="43"/>
      <c r="B26" s="74" t="s">
        <v>110</v>
      </c>
      <c r="C26" s="43" t="n">
        <v>5020069170</v>
      </c>
      <c r="D26" s="80"/>
      <c r="E26" s="76" t="n">
        <f aca="false">E27+E28+E29</f>
        <v>1318400</v>
      </c>
    </row>
    <row r="27" customFormat="false" ht="79.85" hidden="false" customHeight="false" outlineLevel="0" collapsed="false">
      <c r="A27" s="43"/>
      <c r="B27" s="74" t="s">
        <v>111</v>
      </c>
      <c r="C27" s="43" t="n">
        <v>5020069170</v>
      </c>
      <c r="D27" s="80" t="n">
        <v>100</v>
      </c>
      <c r="E27" s="76" t="n">
        <f aca="false">'приложение 10'!I739</f>
        <v>1318400</v>
      </c>
    </row>
    <row r="28" customFormat="false" ht="32.8" hidden="true" customHeight="false" outlineLevel="0" collapsed="false">
      <c r="A28" s="43"/>
      <c r="B28" s="74" t="s">
        <v>103</v>
      </c>
      <c r="C28" s="43" t="n">
        <v>5020069170</v>
      </c>
      <c r="D28" s="75" t="s">
        <v>104</v>
      </c>
      <c r="E28" s="76" t="n">
        <f aca="false">'приложение 10'!I740</f>
        <v>0</v>
      </c>
    </row>
    <row r="29" customFormat="false" ht="17.6" hidden="true" customHeight="false" outlineLevel="0" collapsed="false">
      <c r="A29" s="43"/>
      <c r="B29" s="74" t="s">
        <v>106</v>
      </c>
      <c r="C29" s="43" t="n">
        <v>5020069170</v>
      </c>
      <c r="D29" s="75" t="s">
        <v>107</v>
      </c>
      <c r="E29" s="76" t="n">
        <f aca="false">'приложение 10'!I741</f>
        <v>0</v>
      </c>
    </row>
    <row r="30" customFormat="false" ht="79.85" hidden="false" customHeight="false" outlineLevel="0" collapsed="false">
      <c r="A30" s="43"/>
      <c r="B30" s="74" t="s">
        <v>112</v>
      </c>
      <c r="C30" s="43" t="n">
        <v>5020069180</v>
      </c>
      <c r="D30" s="79"/>
      <c r="E30" s="76" t="n">
        <f aca="false">E31</f>
        <v>982900</v>
      </c>
    </row>
    <row r="31" customFormat="false" ht="79.85" hidden="false" customHeight="false" outlineLevel="0" collapsed="false">
      <c r="A31" s="43"/>
      <c r="B31" s="74" t="s">
        <v>111</v>
      </c>
      <c r="C31" s="43" t="n">
        <v>5020069180</v>
      </c>
      <c r="D31" s="79" t="n">
        <v>100</v>
      </c>
      <c r="E31" s="76" t="n">
        <f aca="false">'приложение 10'!I743</f>
        <v>982900</v>
      </c>
    </row>
    <row r="32" customFormat="false" ht="64.15" hidden="false" customHeight="false" outlineLevel="0" collapsed="false">
      <c r="A32" s="43"/>
      <c r="B32" s="74" t="s">
        <v>113</v>
      </c>
      <c r="C32" s="43" t="n">
        <v>5020069190</v>
      </c>
      <c r="D32" s="79"/>
      <c r="E32" s="76" t="n">
        <f aca="false">E33+E34+E35</f>
        <v>12028500</v>
      </c>
    </row>
    <row r="33" customFormat="false" ht="79.85" hidden="false" customHeight="false" outlineLevel="0" collapsed="false">
      <c r="A33" s="43"/>
      <c r="B33" s="74" t="s">
        <v>111</v>
      </c>
      <c r="C33" s="43" t="n">
        <v>5020069190</v>
      </c>
      <c r="D33" s="79" t="n">
        <v>100</v>
      </c>
      <c r="E33" s="76" t="n">
        <f aca="false">'приложение 10'!I745</f>
        <v>11328000</v>
      </c>
    </row>
    <row r="34" customFormat="false" ht="32.8" hidden="false" customHeight="false" outlineLevel="0" collapsed="false">
      <c r="A34" s="43"/>
      <c r="B34" s="74" t="s">
        <v>103</v>
      </c>
      <c r="C34" s="43" t="n">
        <v>5020069190</v>
      </c>
      <c r="D34" s="79" t="n">
        <v>200</v>
      </c>
      <c r="E34" s="76" t="n">
        <f aca="false">'приложение 10'!I746</f>
        <v>700000</v>
      </c>
    </row>
    <row r="35" customFormat="false" ht="17.6" hidden="false" customHeight="false" outlineLevel="0" collapsed="false">
      <c r="A35" s="43"/>
      <c r="B35" s="74" t="s">
        <v>106</v>
      </c>
      <c r="C35" s="43" t="n">
        <v>5020069190</v>
      </c>
      <c r="D35" s="79" t="n">
        <v>800</v>
      </c>
      <c r="E35" s="76" t="n">
        <f aca="false">'приложение 10'!I747</f>
        <v>500</v>
      </c>
    </row>
    <row r="36" customFormat="false" ht="64.15" hidden="false" customHeight="false" outlineLevel="0" collapsed="false">
      <c r="A36" s="43"/>
      <c r="B36" s="74" t="s">
        <v>114</v>
      </c>
      <c r="C36" s="43" t="n">
        <v>5020069200</v>
      </c>
      <c r="D36" s="75"/>
      <c r="E36" s="76" t="n">
        <f aca="false">E37+E38</f>
        <v>5371200</v>
      </c>
    </row>
    <row r="37" customFormat="false" ht="79.85" hidden="false" customHeight="false" outlineLevel="0" collapsed="false">
      <c r="A37" s="43"/>
      <c r="B37" s="74" t="s">
        <v>100</v>
      </c>
      <c r="C37" s="43" t="n">
        <v>5020069200</v>
      </c>
      <c r="D37" s="75" t="s">
        <v>101</v>
      </c>
      <c r="E37" s="76" t="n">
        <f aca="false">'приложение 10'!I42</f>
        <v>5271200</v>
      </c>
    </row>
    <row r="38" customFormat="false" ht="32.8" hidden="false" customHeight="false" outlineLevel="0" collapsed="false">
      <c r="A38" s="43"/>
      <c r="B38" s="74" t="s">
        <v>103</v>
      </c>
      <c r="C38" s="43" t="n">
        <v>5020069200</v>
      </c>
      <c r="D38" s="75" t="s">
        <v>104</v>
      </c>
      <c r="E38" s="76" t="n">
        <f aca="false">'приложение 10'!I43</f>
        <v>100000</v>
      </c>
    </row>
    <row r="39" customFormat="false" ht="189.55" hidden="false" customHeight="false" outlineLevel="0" collapsed="false">
      <c r="A39" s="43"/>
      <c r="B39" s="81" t="s">
        <v>115</v>
      </c>
      <c r="C39" s="82" t="n">
        <v>5020069210</v>
      </c>
      <c r="D39" s="83"/>
      <c r="E39" s="76" t="n">
        <f aca="false">E40</f>
        <v>982700</v>
      </c>
    </row>
    <row r="40" customFormat="false" ht="79.85" hidden="false" customHeight="false" outlineLevel="0" collapsed="false">
      <c r="A40" s="43"/>
      <c r="B40" s="81" t="s">
        <v>100</v>
      </c>
      <c r="C40" s="82" t="n">
        <v>5020069210</v>
      </c>
      <c r="D40" s="83" t="s">
        <v>101</v>
      </c>
      <c r="E40" s="76" t="n">
        <f aca="false">'приложение 10'!I45</f>
        <v>982700</v>
      </c>
    </row>
    <row r="41" customFormat="false" ht="32.8" hidden="false" customHeight="false" outlineLevel="0" collapsed="false">
      <c r="A41" s="43"/>
      <c r="B41" s="74" t="s">
        <v>116</v>
      </c>
      <c r="C41" s="43" t="n">
        <v>5030000000</v>
      </c>
      <c r="D41" s="75"/>
      <c r="E41" s="76" t="n">
        <f aca="false">E42</f>
        <v>16646300</v>
      </c>
    </row>
    <row r="42" customFormat="false" ht="48.5" hidden="false" customHeight="false" outlineLevel="0" collapsed="false">
      <c r="A42" s="43"/>
      <c r="B42" s="74" t="s">
        <v>117</v>
      </c>
      <c r="C42" s="43" t="n">
        <v>5030010030</v>
      </c>
      <c r="D42" s="75"/>
      <c r="E42" s="76" t="n">
        <f aca="false">E43+E44</f>
        <v>16646300</v>
      </c>
    </row>
    <row r="43" customFormat="false" ht="32.8" hidden="false" customHeight="false" outlineLevel="0" collapsed="false">
      <c r="A43" s="43"/>
      <c r="B43" s="74" t="s">
        <v>103</v>
      </c>
      <c r="C43" s="43" t="n">
        <v>5030010030</v>
      </c>
      <c r="D43" s="75" t="s">
        <v>104</v>
      </c>
      <c r="E43" s="76" t="n">
        <f aca="false">'приложение 10'!I24+'приложение 10'!I322+'приложение 10'!I329+'приложение 10'!I358+'приложение 10'!I666+'приложение 10'!I374+'приложение 10'!I298+'приложение 10'!I555+'приложение 10'!I622+'приложение 10'!I59</f>
        <v>14606977</v>
      </c>
    </row>
    <row r="44" customFormat="false" ht="17.6" hidden="false" customHeight="false" outlineLevel="0" collapsed="false">
      <c r="A44" s="43"/>
      <c r="B44" s="74" t="s">
        <v>106</v>
      </c>
      <c r="C44" s="43" t="n">
        <v>5030010030</v>
      </c>
      <c r="D44" s="75" t="s">
        <v>107</v>
      </c>
      <c r="E44" s="76" t="n">
        <f aca="false">'приложение 10'!I375+'приложение 10'!I60+'приложение 10'!I623</f>
        <v>2039323</v>
      </c>
    </row>
    <row r="45" customFormat="false" ht="32.8" hidden="false" customHeight="false" outlineLevel="0" collapsed="false">
      <c r="A45" s="43"/>
      <c r="B45" s="81" t="s">
        <v>118</v>
      </c>
      <c r="C45" s="82" t="n">
        <v>5040000000</v>
      </c>
      <c r="D45" s="83"/>
      <c r="E45" s="76" t="n">
        <f aca="false">E46</f>
        <v>1250000</v>
      </c>
    </row>
    <row r="46" customFormat="false" ht="32.8" hidden="false" customHeight="false" outlineLevel="0" collapsed="false">
      <c r="A46" s="43"/>
      <c r="B46" s="81" t="s">
        <v>119</v>
      </c>
      <c r="C46" s="82" t="n">
        <v>5040010560</v>
      </c>
      <c r="D46" s="83"/>
      <c r="E46" s="76" t="n">
        <f aca="false">E47</f>
        <v>1250000</v>
      </c>
    </row>
    <row r="47" customFormat="false" ht="32.8" hidden="false" customHeight="false" outlineLevel="0" collapsed="false">
      <c r="A47" s="43"/>
      <c r="B47" s="81" t="s">
        <v>103</v>
      </c>
      <c r="C47" s="82" t="n">
        <v>5040010560</v>
      </c>
      <c r="D47" s="83" t="s">
        <v>104</v>
      </c>
      <c r="E47" s="76" t="n">
        <f aca="false">'приложение 10'!I63</f>
        <v>1250000</v>
      </c>
    </row>
    <row r="48" customFormat="false" ht="32.8" hidden="false" customHeight="false" outlineLevel="0" collapsed="false">
      <c r="A48" s="43"/>
      <c r="B48" s="81" t="s">
        <v>120</v>
      </c>
      <c r="C48" s="82" t="n">
        <v>5050000000</v>
      </c>
      <c r="D48" s="83"/>
      <c r="E48" s="76" t="n">
        <f aca="false">E49</f>
        <v>1727000</v>
      </c>
    </row>
    <row r="49" customFormat="false" ht="32.8" hidden="false" customHeight="false" outlineLevel="0" collapsed="false">
      <c r="A49" s="43"/>
      <c r="B49" s="81" t="s">
        <v>121</v>
      </c>
      <c r="C49" s="82" t="n">
        <v>5050010780</v>
      </c>
      <c r="D49" s="83"/>
      <c r="E49" s="76" t="n">
        <f aca="false">E50</f>
        <v>1727000</v>
      </c>
    </row>
    <row r="50" customFormat="false" ht="32.8" hidden="false" customHeight="false" outlineLevel="0" collapsed="false">
      <c r="A50" s="43"/>
      <c r="B50" s="81" t="s">
        <v>103</v>
      </c>
      <c r="C50" s="82" t="n">
        <v>5050010780</v>
      </c>
      <c r="D50" s="83" t="s">
        <v>104</v>
      </c>
      <c r="E50" s="76" t="n">
        <f aca="false">'приложение 10'!I66</f>
        <v>1727000</v>
      </c>
    </row>
    <row r="51" s="71" customFormat="true" ht="32.8" hidden="false" customHeight="false" outlineLevel="0" collapsed="false">
      <c r="A51" s="67" t="s">
        <v>34</v>
      </c>
      <c r="B51" s="67" t="s">
        <v>122</v>
      </c>
      <c r="C51" s="66" t="n">
        <v>5100000000</v>
      </c>
      <c r="D51" s="84"/>
      <c r="E51" s="73" t="n">
        <f aca="false">E52</f>
        <v>25000000</v>
      </c>
      <c r="AMJ51" s="48"/>
    </row>
    <row r="52" customFormat="false" ht="48.5" hidden="false" customHeight="false" outlineLevel="0" collapsed="false">
      <c r="A52" s="43"/>
      <c r="B52" s="81" t="s">
        <v>123</v>
      </c>
      <c r="C52" s="82" t="n">
        <v>5110000000</v>
      </c>
      <c r="D52" s="83"/>
      <c r="E52" s="76" t="n">
        <f aca="false">E53</f>
        <v>25000000</v>
      </c>
    </row>
    <row r="53" customFormat="false" ht="32.8" hidden="false" customHeight="false" outlineLevel="0" collapsed="false">
      <c r="A53" s="43"/>
      <c r="B53" s="81" t="s">
        <v>124</v>
      </c>
      <c r="C53" s="82" t="s">
        <v>125</v>
      </c>
      <c r="D53" s="83"/>
      <c r="E53" s="76" t="n">
        <f aca="false">E54</f>
        <v>25000000</v>
      </c>
    </row>
    <row r="54" customFormat="false" ht="17.6" hidden="false" customHeight="false" outlineLevel="0" collapsed="false">
      <c r="A54" s="43"/>
      <c r="B54" s="81" t="s">
        <v>126</v>
      </c>
      <c r="C54" s="82" t="s">
        <v>125</v>
      </c>
      <c r="D54" s="83" t="s">
        <v>127</v>
      </c>
      <c r="E54" s="76" t="n">
        <f aca="false">'приложение 10'!I304</f>
        <v>25000000</v>
      </c>
    </row>
    <row r="55" s="71" customFormat="true" ht="32.8" hidden="false" customHeight="false" outlineLevel="0" collapsed="false">
      <c r="A55" s="67" t="s">
        <v>42</v>
      </c>
      <c r="B55" s="67" t="s">
        <v>128</v>
      </c>
      <c r="C55" s="66" t="n">
        <v>5200000000</v>
      </c>
      <c r="D55" s="84"/>
      <c r="E55" s="73" t="n">
        <f aca="false">E56+E61+E71+E77+E88+E93+E82+E66</f>
        <v>409615800</v>
      </c>
      <c r="AMJ55" s="48"/>
    </row>
    <row r="56" customFormat="false" ht="17.6" hidden="false" customHeight="false" outlineLevel="0" collapsed="false">
      <c r="A56" s="43"/>
      <c r="B56" s="74" t="s">
        <v>129</v>
      </c>
      <c r="C56" s="43" t="n">
        <v>5210000000</v>
      </c>
      <c r="D56" s="75"/>
      <c r="E56" s="76" t="n">
        <f aca="false">E57</f>
        <v>187664900</v>
      </c>
    </row>
    <row r="57" customFormat="false" ht="32.8" hidden="false" customHeight="false" outlineLevel="0" collapsed="false">
      <c r="A57" s="43"/>
      <c r="B57" s="77" t="s">
        <v>130</v>
      </c>
      <c r="C57" s="43" t="n">
        <v>5210000590</v>
      </c>
      <c r="D57" s="75"/>
      <c r="E57" s="76" t="n">
        <f aca="false">E58+E59+E60</f>
        <v>187664900</v>
      </c>
    </row>
    <row r="58" customFormat="false" ht="79.85" hidden="false" customHeight="false" outlineLevel="0" collapsed="false">
      <c r="A58" s="43"/>
      <c r="B58" s="74" t="s">
        <v>100</v>
      </c>
      <c r="C58" s="43" t="n">
        <v>5210000590</v>
      </c>
      <c r="D58" s="75" t="s">
        <v>101</v>
      </c>
      <c r="E58" s="76" t="n">
        <f aca="false">'приложение 10'!I245+'приложение 10'!I70</f>
        <v>166526582</v>
      </c>
    </row>
    <row r="59" customFormat="false" ht="32.8" hidden="false" customHeight="false" outlineLevel="0" collapsed="false">
      <c r="A59" s="43"/>
      <c r="B59" s="74" t="s">
        <v>103</v>
      </c>
      <c r="C59" s="43" t="n">
        <v>5210000590</v>
      </c>
      <c r="D59" s="75" t="s">
        <v>104</v>
      </c>
      <c r="E59" s="76" t="n">
        <f aca="false">'приложение 10'!I246+'приложение 10'!I71</f>
        <v>20974318</v>
      </c>
    </row>
    <row r="60" customFormat="false" ht="17.6" hidden="false" customHeight="false" outlineLevel="0" collapsed="false">
      <c r="A60" s="43"/>
      <c r="B60" s="74" t="s">
        <v>106</v>
      </c>
      <c r="C60" s="43" t="n">
        <v>5210000590</v>
      </c>
      <c r="D60" s="75" t="s">
        <v>107</v>
      </c>
      <c r="E60" s="76" t="n">
        <f aca="false">'приложение 10'!I247+'приложение 10'!I72</f>
        <v>164000</v>
      </c>
    </row>
    <row r="61" customFormat="false" ht="32.8" hidden="false" customHeight="false" outlineLevel="0" collapsed="false">
      <c r="A61" s="43"/>
      <c r="B61" s="85" t="s">
        <v>131</v>
      </c>
      <c r="C61" s="43" t="n">
        <v>5220000000</v>
      </c>
      <c r="D61" s="75"/>
      <c r="E61" s="76" t="n">
        <f aca="false">E62</f>
        <v>58036000</v>
      </c>
    </row>
    <row r="62" customFormat="false" ht="32.8" hidden="false" customHeight="false" outlineLevel="0" collapsed="false">
      <c r="A62" s="43"/>
      <c r="B62" s="77" t="s">
        <v>130</v>
      </c>
      <c r="C62" s="43" t="n">
        <v>5220000590</v>
      </c>
      <c r="D62" s="75"/>
      <c r="E62" s="76" t="n">
        <f aca="false">E63+E64+E65</f>
        <v>58036000</v>
      </c>
    </row>
    <row r="63" customFormat="false" ht="79.85" hidden="false" customHeight="false" outlineLevel="0" collapsed="false">
      <c r="A63" s="43"/>
      <c r="B63" s="74" t="s">
        <v>100</v>
      </c>
      <c r="C63" s="43" t="n">
        <v>5220000590</v>
      </c>
      <c r="D63" s="75" t="s">
        <v>101</v>
      </c>
      <c r="E63" s="76" t="n">
        <f aca="false">'приложение 10'!I75</f>
        <v>44862800</v>
      </c>
    </row>
    <row r="64" customFormat="false" ht="32.8" hidden="false" customHeight="false" outlineLevel="0" collapsed="false">
      <c r="A64" s="43"/>
      <c r="B64" s="74" t="s">
        <v>103</v>
      </c>
      <c r="C64" s="43" t="n">
        <v>5220000590</v>
      </c>
      <c r="D64" s="75" t="s">
        <v>104</v>
      </c>
      <c r="E64" s="76" t="n">
        <f aca="false">'приложение 10'!I76</f>
        <v>13008200</v>
      </c>
    </row>
    <row r="65" customFormat="false" ht="17.6" hidden="false" customHeight="false" outlineLevel="0" collapsed="false">
      <c r="A65" s="43"/>
      <c r="B65" s="74" t="s">
        <v>106</v>
      </c>
      <c r="C65" s="43" t="n">
        <v>5220000590</v>
      </c>
      <c r="D65" s="75" t="s">
        <v>107</v>
      </c>
      <c r="E65" s="76" t="n">
        <f aca="false">'приложение 10'!I77</f>
        <v>165000</v>
      </c>
    </row>
    <row r="66" customFormat="false" ht="17.6" hidden="false" customHeight="false" outlineLevel="0" collapsed="false">
      <c r="A66" s="43"/>
      <c r="B66" s="81" t="s">
        <v>132</v>
      </c>
      <c r="C66" s="82" t="n">
        <v>5230000000</v>
      </c>
      <c r="D66" s="83"/>
      <c r="E66" s="76" t="n">
        <f aca="false">E67</f>
        <v>27227600</v>
      </c>
    </row>
    <row r="67" customFormat="false" ht="32.8" hidden="false" customHeight="false" outlineLevel="0" collapsed="false">
      <c r="A67" s="43"/>
      <c r="B67" s="81" t="s">
        <v>130</v>
      </c>
      <c r="C67" s="82" t="n">
        <v>5230000590</v>
      </c>
      <c r="D67" s="83"/>
      <c r="E67" s="76" t="n">
        <f aca="false">E68+E69+E70</f>
        <v>27227600</v>
      </c>
    </row>
    <row r="68" customFormat="false" ht="79.85" hidden="false" customHeight="false" outlineLevel="0" collapsed="false">
      <c r="A68" s="43"/>
      <c r="B68" s="81" t="s">
        <v>100</v>
      </c>
      <c r="C68" s="82" t="n">
        <v>5230000590</v>
      </c>
      <c r="D68" s="83" t="s">
        <v>101</v>
      </c>
      <c r="E68" s="76" t="n">
        <f aca="false">'приложение 10'!I80</f>
        <v>26131500</v>
      </c>
    </row>
    <row r="69" customFormat="false" ht="32.8" hidden="false" customHeight="false" outlineLevel="0" collapsed="false">
      <c r="A69" s="43"/>
      <c r="B69" s="81" t="s">
        <v>103</v>
      </c>
      <c r="C69" s="82" t="n">
        <v>5230000590</v>
      </c>
      <c r="D69" s="83" t="s">
        <v>104</v>
      </c>
      <c r="E69" s="76" t="n">
        <f aca="false">'приложение 10'!I81</f>
        <v>741400</v>
      </c>
    </row>
    <row r="70" customFormat="false" ht="17.6" hidden="false" customHeight="false" outlineLevel="0" collapsed="false">
      <c r="A70" s="43"/>
      <c r="B70" s="81" t="s">
        <v>106</v>
      </c>
      <c r="C70" s="82" t="n">
        <v>5230000590</v>
      </c>
      <c r="D70" s="83" t="s">
        <v>107</v>
      </c>
      <c r="E70" s="76" t="n">
        <f aca="false">'приложение 10'!I82</f>
        <v>354700</v>
      </c>
    </row>
    <row r="71" customFormat="false" ht="17.6" hidden="false" customHeight="false" outlineLevel="0" collapsed="false">
      <c r="A71" s="43"/>
      <c r="B71" s="77" t="s">
        <v>133</v>
      </c>
      <c r="C71" s="43" t="n">
        <v>5240000000</v>
      </c>
      <c r="D71" s="75"/>
      <c r="E71" s="76" t="n">
        <f aca="false">E72</f>
        <v>46229500</v>
      </c>
    </row>
    <row r="72" customFormat="false" ht="32.8" hidden="false" customHeight="false" outlineLevel="0" collapsed="false">
      <c r="A72" s="43"/>
      <c r="B72" s="77" t="s">
        <v>130</v>
      </c>
      <c r="C72" s="43" t="n">
        <v>5240000590</v>
      </c>
      <c r="D72" s="75"/>
      <c r="E72" s="76" t="n">
        <f aca="false">E73+E74+E76+E75</f>
        <v>46229500</v>
      </c>
    </row>
    <row r="73" customFormat="false" ht="79.85" hidden="false" customHeight="false" outlineLevel="0" collapsed="false">
      <c r="A73" s="43"/>
      <c r="B73" s="74" t="s">
        <v>100</v>
      </c>
      <c r="C73" s="43" t="n">
        <v>5240000590</v>
      </c>
      <c r="D73" s="75" t="s">
        <v>101</v>
      </c>
      <c r="E73" s="76" t="n">
        <f aca="false">'приложение 10'!I107</f>
        <v>33080300</v>
      </c>
    </row>
    <row r="74" customFormat="false" ht="32.8" hidden="false" customHeight="false" outlineLevel="0" collapsed="false">
      <c r="A74" s="43"/>
      <c r="B74" s="74" t="s">
        <v>103</v>
      </c>
      <c r="C74" s="43" t="n">
        <v>5240000590</v>
      </c>
      <c r="D74" s="75" t="s">
        <v>104</v>
      </c>
      <c r="E74" s="76" t="n">
        <f aca="false">'приложение 10'!I108</f>
        <v>1128200</v>
      </c>
    </row>
    <row r="75" customFormat="false" ht="17.6" hidden="false" customHeight="false" outlineLevel="0" collapsed="false">
      <c r="A75" s="43"/>
      <c r="B75" s="74" t="s">
        <v>126</v>
      </c>
      <c r="C75" s="43" t="n">
        <v>5240000590</v>
      </c>
      <c r="D75" s="75" t="s">
        <v>127</v>
      </c>
      <c r="E75" s="76" t="n">
        <f aca="false">'приложение 10'!I109</f>
        <v>12000000</v>
      </c>
    </row>
    <row r="76" customFormat="false" ht="17.6" hidden="false" customHeight="false" outlineLevel="0" collapsed="false">
      <c r="A76" s="43"/>
      <c r="B76" s="74" t="s">
        <v>106</v>
      </c>
      <c r="C76" s="43" t="n">
        <v>5240000590</v>
      </c>
      <c r="D76" s="75" t="s">
        <v>107</v>
      </c>
      <c r="E76" s="76" t="n">
        <f aca="false">'приложение 10'!I110</f>
        <v>21000</v>
      </c>
    </row>
    <row r="77" customFormat="false" ht="17.6" hidden="false" customHeight="false" outlineLevel="0" collapsed="false">
      <c r="A77" s="43"/>
      <c r="B77" s="74" t="s">
        <v>134</v>
      </c>
      <c r="C77" s="43" t="n">
        <v>5250000000</v>
      </c>
      <c r="D77" s="79"/>
      <c r="E77" s="76" t="n">
        <f aca="false">E78</f>
        <v>41059700</v>
      </c>
    </row>
    <row r="78" customFormat="false" ht="32.8" hidden="false" customHeight="false" outlineLevel="0" collapsed="false">
      <c r="A78" s="43"/>
      <c r="B78" s="74" t="s">
        <v>130</v>
      </c>
      <c r="C78" s="43" t="n">
        <v>5250000590</v>
      </c>
      <c r="D78" s="79"/>
      <c r="E78" s="76" t="n">
        <f aca="false">E79+E80+E81</f>
        <v>41059700</v>
      </c>
    </row>
    <row r="79" customFormat="false" ht="79.85" hidden="false" customHeight="false" outlineLevel="0" collapsed="false">
      <c r="A79" s="43"/>
      <c r="B79" s="74" t="s">
        <v>100</v>
      </c>
      <c r="C79" s="43" t="n">
        <v>5250000590</v>
      </c>
      <c r="D79" s="79" t="n">
        <v>100</v>
      </c>
      <c r="E79" s="76" t="n">
        <f aca="false">'приложение 10'!I494+'приложение 10'!I600</f>
        <v>38236000</v>
      </c>
    </row>
    <row r="80" customFormat="false" ht="32.8" hidden="false" customHeight="false" outlineLevel="0" collapsed="false">
      <c r="A80" s="43"/>
      <c r="B80" s="74" t="s">
        <v>103</v>
      </c>
      <c r="C80" s="43" t="n">
        <v>5250000590</v>
      </c>
      <c r="D80" s="79" t="n">
        <v>200</v>
      </c>
      <c r="E80" s="76" t="n">
        <f aca="false">'приложение 10'!I495+'приложение 10'!I601</f>
        <v>2799700</v>
      </c>
    </row>
    <row r="81" customFormat="false" ht="17.6" hidden="false" customHeight="false" outlineLevel="0" collapsed="false">
      <c r="A81" s="43"/>
      <c r="B81" s="74" t="s">
        <v>106</v>
      </c>
      <c r="C81" s="43" t="n">
        <v>5250000590</v>
      </c>
      <c r="D81" s="79" t="n">
        <v>800</v>
      </c>
      <c r="E81" s="76" t="n">
        <f aca="false">'приложение 10'!I496+'приложение 10'!I602</f>
        <v>24000</v>
      </c>
    </row>
    <row r="82" customFormat="false" ht="17.6" hidden="false" customHeight="false" outlineLevel="0" collapsed="false">
      <c r="A82" s="43"/>
      <c r="B82" s="74" t="s">
        <v>135</v>
      </c>
      <c r="C82" s="43" t="n">
        <v>5260000000</v>
      </c>
      <c r="D82" s="75"/>
      <c r="E82" s="76" t="n">
        <f aca="false">E83</f>
        <v>23566900</v>
      </c>
    </row>
    <row r="83" customFormat="false" ht="32.8" hidden="false" customHeight="false" outlineLevel="0" collapsed="false">
      <c r="A83" s="43"/>
      <c r="B83" s="74" t="s">
        <v>130</v>
      </c>
      <c r="C83" s="43" t="n">
        <v>5260000590</v>
      </c>
      <c r="D83" s="75"/>
      <c r="E83" s="76" t="n">
        <f aca="false">E84+E85+E87+E86</f>
        <v>23566900</v>
      </c>
    </row>
    <row r="84" customFormat="false" ht="79.85" hidden="false" customHeight="false" outlineLevel="0" collapsed="false">
      <c r="A84" s="43"/>
      <c r="B84" s="74" t="s">
        <v>100</v>
      </c>
      <c r="C84" s="43" t="n">
        <v>5260000590</v>
      </c>
      <c r="D84" s="75" t="s">
        <v>101</v>
      </c>
      <c r="E84" s="76" t="n">
        <f aca="false">'приложение 10'!I85</f>
        <v>21589636</v>
      </c>
    </row>
    <row r="85" customFormat="false" ht="32.8" hidden="false" customHeight="false" outlineLevel="0" collapsed="false">
      <c r="A85" s="43"/>
      <c r="B85" s="74" t="s">
        <v>103</v>
      </c>
      <c r="C85" s="43" t="n">
        <v>5260000590</v>
      </c>
      <c r="D85" s="75" t="s">
        <v>104</v>
      </c>
      <c r="E85" s="76" t="n">
        <f aca="false">'приложение 10'!I86</f>
        <v>1319300</v>
      </c>
    </row>
    <row r="86" customFormat="false" ht="32.8" hidden="false" customHeight="false" outlineLevel="0" collapsed="false">
      <c r="A86" s="43"/>
      <c r="B86" s="81" t="s">
        <v>136</v>
      </c>
      <c r="C86" s="82" t="n">
        <v>5260000590</v>
      </c>
      <c r="D86" s="83" t="s">
        <v>137</v>
      </c>
      <c r="E86" s="76" t="n">
        <f aca="false">'приложение 10'!I87</f>
        <v>77964</v>
      </c>
    </row>
    <row r="87" customFormat="false" ht="17.6" hidden="false" customHeight="false" outlineLevel="0" collapsed="false">
      <c r="A87" s="43"/>
      <c r="B87" s="74" t="s">
        <v>106</v>
      </c>
      <c r="C87" s="43" t="n">
        <v>5260000590</v>
      </c>
      <c r="D87" s="75" t="s">
        <v>107</v>
      </c>
      <c r="E87" s="76" t="n">
        <f aca="false">'приложение 10'!I88</f>
        <v>580000</v>
      </c>
    </row>
    <row r="88" customFormat="false" ht="17.6" hidden="false" customHeight="false" outlineLevel="0" collapsed="false">
      <c r="A88" s="43"/>
      <c r="B88" s="74" t="s">
        <v>138</v>
      </c>
      <c r="C88" s="43" t="n">
        <v>5270000000</v>
      </c>
      <c r="D88" s="79"/>
      <c r="E88" s="76" t="n">
        <f aca="false">E89</f>
        <v>20225400</v>
      </c>
    </row>
    <row r="89" customFormat="false" ht="32.8" hidden="false" customHeight="false" outlineLevel="0" collapsed="false">
      <c r="A89" s="43"/>
      <c r="B89" s="74" t="s">
        <v>130</v>
      </c>
      <c r="C89" s="43" t="n">
        <v>5270000590</v>
      </c>
      <c r="D89" s="79"/>
      <c r="E89" s="76" t="n">
        <f aca="false">E90+E91+E92</f>
        <v>20225400</v>
      </c>
    </row>
    <row r="90" customFormat="false" ht="79.85" hidden="false" customHeight="false" outlineLevel="0" collapsed="false">
      <c r="A90" s="43"/>
      <c r="B90" s="74" t="s">
        <v>100</v>
      </c>
      <c r="C90" s="43" t="n">
        <v>5270000590</v>
      </c>
      <c r="D90" s="79" t="n">
        <v>100</v>
      </c>
      <c r="E90" s="76" t="n">
        <f aca="false">'приложение 10'!I672</f>
        <v>18840400</v>
      </c>
    </row>
    <row r="91" customFormat="false" ht="32.8" hidden="false" customHeight="false" outlineLevel="0" collapsed="false">
      <c r="A91" s="43"/>
      <c r="B91" s="74" t="s">
        <v>103</v>
      </c>
      <c r="C91" s="43" t="n">
        <v>5270000590</v>
      </c>
      <c r="D91" s="79" t="n">
        <v>200</v>
      </c>
      <c r="E91" s="76" t="n">
        <f aca="false">'приложение 10'!I673</f>
        <v>1380000</v>
      </c>
    </row>
    <row r="92" customFormat="false" ht="17.6" hidden="false" customHeight="false" outlineLevel="0" collapsed="false">
      <c r="A92" s="43"/>
      <c r="B92" s="74" t="s">
        <v>106</v>
      </c>
      <c r="C92" s="43" t="n">
        <v>5270000590</v>
      </c>
      <c r="D92" s="79" t="n">
        <v>800</v>
      </c>
      <c r="E92" s="76" t="n">
        <f aca="false">'приложение 10'!I674</f>
        <v>5000</v>
      </c>
    </row>
    <row r="93" customFormat="false" ht="48.5" hidden="false" customHeight="false" outlineLevel="0" collapsed="false">
      <c r="A93" s="43"/>
      <c r="B93" s="74" t="s">
        <v>139</v>
      </c>
      <c r="C93" s="43" t="n">
        <v>5280000000</v>
      </c>
      <c r="D93" s="75"/>
      <c r="E93" s="76" t="n">
        <f aca="false">E94</f>
        <v>5605800</v>
      </c>
    </row>
    <row r="94" customFormat="false" ht="32.8" hidden="false" customHeight="false" outlineLevel="0" collapsed="false">
      <c r="A94" s="43"/>
      <c r="B94" s="74" t="s">
        <v>140</v>
      </c>
      <c r="C94" s="43" t="n">
        <v>5280000590</v>
      </c>
      <c r="D94" s="75"/>
      <c r="E94" s="76" t="n">
        <f aca="false">E95+E96+E97</f>
        <v>5605800</v>
      </c>
    </row>
    <row r="95" customFormat="false" ht="79.85" hidden="false" customHeight="false" outlineLevel="0" collapsed="false">
      <c r="A95" s="43"/>
      <c r="B95" s="74" t="s">
        <v>100</v>
      </c>
      <c r="C95" s="43" t="n">
        <v>5280000590</v>
      </c>
      <c r="D95" s="75" t="s">
        <v>101</v>
      </c>
      <c r="E95" s="76" t="n">
        <f aca="false">'приложение 10'!I677</f>
        <v>5564600</v>
      </c>
    </row>
    <row r="96" customFormat="false" ht="32.8" hidden="false" customHeight="false" outlineLevel="0" collapsed="false">
      <c r="A96" s="43"/>
      <c r="B96" s="74" t="s">
        <v>103</v>
      </c>
      <c r="C96" s="43" t="n">
        <v>5280000590</v>
      </c>
      <c r="D96" s="75" t="s">
        <v>104</v>
      </c>
      <c r="E96" s="76" t="n">
        <f aca="false">'приложение 10'!I678</f>
        <v>40200</v>
      </c>
    </row>
    <row r="97" customFormat="false" ht="17.6" hidden="false" customHeight="false" outlineLevel="0" collapsed="false">
      <c r="A97" s="43"/>
      <c r="B97" s="74" t="s">
        <v>106</v>
      </c>
      <c r="C97" s="43" t="n">
        <v>5280000590</v>
      </c>
      <c r="D97" s="75" t="s">
        <v>107</v>
      </c>
      <c r="E97" s="76" t="n">
        <f aca="false">'приложение 10'!I679</f>
        <v>1000</v>
      </c>
    </row>
    <row r="98" s="71" customFormat="true" ht="48.5" hidden="false" customHeight="false" outlineLevel="0" collapsed="false">
      <c r="A98" s="67" t="s">
        <v>50</v>
      </c>
      <c r="B98" s="67" t="s">
        <v>141</v>
      </c>
      <c r="C98" s="66" t="n">
        <v>5300000000</v>
      </c>
      <c r="D98" s="84"/>
      <c r="E98" s="73" t="n">
        <f aca="false">E99+E104</f>
        <v>3082500</v>
      </c>
      <c r="AMJ98" s="48"/>
    </row>
    <row r="99" customFormat="false" ht="17.6" hidden="false" customHeight="false" outlineLevel="0" collapsed="false">
      <c r="A99" s="43"/>
      <c r="B99" s="77" t="s">
        <v>142</v>
      </c>
      <c r="C99" s="43" t="n">
        <v>5310000000</v>
      </c>
      <c r="D99" s="75"/>
      <c r="E99" s="76" t="n">
        <f aca="false">E100</f>
        <v>1322500</v>
      </c>
    </row>
    <row r="100" customFormat="false" ht="17.6" hidden="false" customHeight="false" outlineLevel="0" collapsed="false">
      <c r="A100" s="43"/>
      <c r="B100" s="81" t="s">
        <v>143</v>
      </c>
      <c r="C100" s="82" t="n">
        <v>5310010350</v>
      </c>
      <c r="D100" s="83"/>
      <c r="E100" s="76" t="n">
        <f aca="false">E101+E102+E103</f>
        <v>1322500</v>
      </c>
    </row>
    <row r="101" customFormat="false" ht="79.85" hidden="true" customHeight="false" outlineLevel="0" collapsed="false">
      <c r="A101" s="43"/>
      <c r="B101" s="81" t="s">
        <v>100</v>
      </c>
      <c r="C101" s="82" t="n">
        <v>5310010350</v>
      </c>
      <c r="D101" s="83" t="s">
        <v>101</v>
      </c>
      <c r="E101" s="76" t="n">
        <f aca="false">'приложение 10'!I683</f>
        <v>0</v>
      </c>
    </row>
    <row r="102" customFormat="false" ht="32.8" hidden="false" customHeight="false" outlineLevel="0" collapsed="false">
      <c r="A102" s="43"/>
      <c r="B102" s="81" t="s">
        <v>103</v>
      </c>
      <c r="C102" s="82" t="n">
        <v>5310010350</v>
      </c>
      <c r="D102" s="83" t="s">
        <v>104</v>
      </c>
      <c r="E102" s="76" t="n">
        <f aca="false">'приложение 10'!I684</f>
        <v>872500</v>
      </c>
    </row>
    <row r="103" customFormat="false" ht="32.8" hidden="false" customHeight="false" outlineLevel="0" collapsed="false">
      <c r="A103" s="43"/>
      <c r="B103" s="81" t="s">
        <v>136</v>
      </c>
      <c r="C103" s="82" t="n">
        <v>5310010350</v>
      </c>
      <c r="D103" s="83" t="s">
        <v>137</v>
      </c>
      <c r="E103" s="76" t="n">
        <f aca="false">'приложение 10'!I685</f>
        <v>450000</v>
      </c>
    </row>
    <row r="104" customFormat="false" ht="17.35" hidden="false" customHeight="false" outlineLevel="0" collapsed="false">
      <c r="A104" s="43"/>
      <c r="B104" s="81" t="s">
        <v>144</v>
      </c>
      <c r="C104" s="82" t="n">
        <v>5320000000</v>
      </c>
      <c r="D104" s="83"/>
      <c r="E104" s="76" t="n">
        <f aca="false">E105</f>
        <v>1760000</v>
      </c>
    </row>
    <row r="105" customFormat="false" ht="48.5" hidden="false" customHeight="false" outlineLevel="0" collapsed="false">
      <c r="A105" s="43"/>
      <c r="B105" s="81" t="s">
        <v>145</v>
      </c>
      <c r="C105" s="82" t="n">
        <v>5320010360</v>
      </c>
      <c r="D105" s="83"/>
      <c r="E105" s="76" t="n">
        <f aca="false">E106+E108+E107</f>
        <v>1760000</v>
      </c>
    </row>
    <row r="106" customFormat="false" ht="79.85" hidden="true" customHeight="false" outlineLevel="0" collapsed="false">
      <c r="A106" s="43"/>
      <c r="B106" s="81" t="s">
        <v>100</v>
      </c>
      <c r="C106" s="82" t="n">
        <v>5320010360</v>
      </c>
      <c r="D106" s="83" t="s">
        <v>101</v>
      </c>
      <c r="E106" s="76" t="n">
        <f aca="false">'приложение 10'!I688</f>
        <v>0</v>
      </c>
    </row>
    <row r="107" customFormat="false" ht="48.5" hidden="false" customHeight="false" outlineLevel="0" collapsed="false">
      <c r="A107" s="43"/>
      <c r="B107" s="81" t="s">
        <v>146</v>
      </c>
      <c r="C107" s="82" t="n">
        <v>5320010360</v>
      </c>
      <c r="D107" s="86" t="n">
        <v>600</v>
      </c>
      <c r="E107" s="76" t="n">
        <f aca="false">'приложение 10'!I483</f>
        <v>1760000</v>
      </c>
    </row>
    <row r="108" customFormat="false" ht="17.35" hidden="true" customHeight="false" outlineLevel="0" collapsed="false">
      <c r="A108" s="43"/>
      <c r="B108" s="81" t="s">
        <v>106</v>
      </c>
      <c r="C108" s="82" t="n">
        <v>5320010360</v>
      </c>
      <c r="D108" s="83" t="s">
        <v>107</v>
      </c>
      <c r="E108" s="76" t="n">
        <f aca="false">'приложение 10'!I689</f>
        <v>0</v>
      </c>
    </row>
    <row r="109" s="71" customFormat="true" ht="32.8" hidden="false" customHeight="false" outlineLevel="0" collapsed="false">
      <c r="A109" s="67" t="s">
        <v>54</v>
      </c>
      <c r="B109" s="67" t="s">
        <v>147</v>
      </c>
      <c r="C109" s="66" t="n">
        <v>5400000000</v>
      </c>
      <c r="D109" s="87"/>
      <c r="E109" s="73" t="n">
        <f aca="false">E110</f>
        <v>95589800</v>
      </c>
      <c r="AMJ109" s="48"/>
    </row>
    <row r="110" customFormat="false" ht="17.6" hidden="false" customHeight="false" outlineLevel="0" collapsed="false">
      <c r="A110" s="43"/>
      <c r="B110" s="74" t="s">
        <v>148</v>
      </c>
      <c r="C110" s="43" t="n">
        <v>5410000000</v>
      </c>
      <c r="D110" s="75"/>
      <c r="E110" s="76" t="n">
        <f aca="false">E115+E111+E113+E117+E119</f>
        <v>95589800</v>
      </c>
    </row>
    <row r="111" customFormat="false" ht="126.85" hidden="false" customHeight="false" outlineLevel="0" collapsed="false">
      <c r="A111" s="43"/>
      <c r="B111" s="81" t="s">
        <v>149</v>
      </c>
      <c r="C111" s="82" t="n">
        <v>5410069100</v>
      </c>
      <c r="D111" s="86"/>
      <c r="E111" s="76" t="n">
        <f aca="false">E112</f>
        <v>54625900</v>
      </c>
    </row>
    <row r="112" customFormat="false" ht="32.8" hidden="false" customHeight="false" outlineLevel="0" collapsed="false">
      <c r="A112" s="43"/>
      <c r="B112" s="81" t="s">
        <v>136</v>
      </c>
      <c r="C112" s="82" t="n">
        <v>5410069100</v>
      </c>
      <c r="D112" s="86" t="n">
        <v>300</v>
      </c>
      <c r="E112" s="76" t="n">
        <f aca="false">'приложение 10'!I728</f>
        <v>54625900</v>
      </c>
    </row>
    <row r="113" customFormat="false" ht="79.85" hidden="false" customHeight="false" outlineLevel="0" collapsed="false">
      <c r="A113" s="43"/>
      <c r="B113" s="81" t="s">
        <v>150</v>
      </c>
      <c r="C113" s="82" t="n">
        <v>5410069110</v>
      </c>
      <c r="D113" s="86"/>
      <c r="E113" s="76" t="n">
        <f aca="false">E114</f>
        <v>205000</v>
      </c>
    </row>
    <row r="114" customFormat="false" ht="32.8" hidden="false" customHeight="false" outlineLevel="0" collapsed="false">
      <c r="A114" s="43"/>
      <c r="B114" s="81" t="s">
        <v>136</v>
      </c>
      <c r="C114" s="82" t="n">
        <v>5410069110</v>
      </c>
      <c r="D114" s="86" t="n">
        <v>300</v>
      </c>
      <c r="E114" s="76" t="n">
        <f aca="false">'приложение 10'!I730</f>
        <v>205000</v>
      </c>
    </row>
    <row r="115" customFormat="false" ht="141.85" hidden="false" customHeight="true" outlineLevel="0" collapsed="false">
      <c r="A115" s="43"/>
      <c r="B115" s="81" t="s">
        <v>151</v>
      </c>
      <c r="C115" s="82" t="n">
        <v>5410069120</v>
      </c>
      <c r="D115" s="83"/>
      <c r="E115" s="76" t="n">
        <f aca="false">E116</f>
        <v>275300</v>
      </c>
    </row>
    <row r="116" customFormat="false" ht="32.8" hidden="false" customHeight="false" outlineLevel="0" collapsed="false">
      <c r="A116" s="43"/>
      <c r="B116" s="81" t="s">
        <v>103</v>
      </c>
      <c r="C116" s="82" t="n">
        <v>5410069120</v>
      </c>
      <c r="D116" s="83" t="s">
        <v>104</v>
      </c>
      <c r="E116" s="76" t="n">
        <f aca="false">'приложение 10'!I717+'приложение 10'!I722</f>
        <v>275300</v>
      </c>
    </row>
    <row r="117" customFormat="false" ht="79.85" hidden="false" customHeight="false" outlineLevel="0" collapsed="false">
      <c r="A117" s="43"/>
      <c r="B117" s="81" t="s">
        <v>152</v>
      </c>
      <c r="C117" s="82" t="n">
        <v>5410069130</v>
      </c>
      <c r="D117" s="86"/>
      <c r="E117" s="76" t="n">
        <f aca="false">E118</f>
        <v>40278900</v>
      </c>
    </row>
    <row r="118" customFormat="false" ht="32.8" hidden="false" customHeight="false" outlineLevel="0" collapsed="false">
      <c r="A118" s="43"/>
      <c r="B118" s="81" t="s">
        <v>136</v>
      </c>
      <c r="C118" s="82" t="n">
        <v>5410069130</v>
      </c>
      <c r="D118" s="86" t="n">
        <v>300</v>
      </c>
      <c r="E118" s="76" t="n">
        <f aca="false">'приложение 10'!I732</f>
        <v>40278900</v>
      </c>
    </row>
    <row r="119" customFormat="false" ht="95.5" hidden="false" customHeight="false" outlineLevel="0" collapsed="false">
      <c r="A119" s="43"/>
      <c r="B119" s="81" t="s">
        <v>153</v>
      </c>
      <c r="C119" s="82" t="n">
        <v>5410069140</v>
      </c>
      <c r="D119" s="86"/>
      <c r="E119" s="76" t="n">
        <f aca="false">E120</f>
        <v>204700</v>
      </c>
    </row>
    <row r="120" customFormat="false" ht="32.8" hidden="false" customHeight="false" outlineLevel="0" collapsed="false">
      <c r="A120" s="43"/>
      <c r="B120" s="81" t="s">
        <v>136</v>
      </c>
      <c r="C120" s="82" t="n">
        <v>5410069140</v>
      </c>
      <c r="D120" s="86" t="n">
        <v>300</v>
      </c>
      <c r="E120" s="76" t="n">
        <f aca="false">'приложение 10'!I734</f>
        <v>204700</v>
      </c>
    </row>
    <row r="121" s="71" customFormat="true" ht="64.15" hidden="false" customHeight="false" outlineLevel="0" collapsed="false">
      <c r="A121" s="67" t="s">
        <v>62</v>
      </c>
      <c r="B121" s="67" t="s">
        <v>154</v>
      </c>
      <c r="C121" s="66" t="n">
        <v>5500000000</v>
      </c>
      <c r="D121" s="84"/>
      <c r="E121" s="73" t="n">
        <f aca="false">E122+E125</f>
        <v>18644200</v>
      </c>
      <c r="AMJ121" s="48"/>
    </row>
    <row r="122" customFormat="false" ht="17.6" hidden="false" customHeight="false" outlineLevel="0" collapsed="false">
      <c r="A122" s="43"/>
      <c r="B122" s="81" t="s">
        <v>155</v>
      </c>
      <c r="C122" s="82" t="n">
        <v>5510000000</v>
      </c>
      <c r="D122" s="83"/>
      <c r="E122" s="76" t="n">
        <f aca="false">E123</f>
        <v>17683600</v>
      </c>
    </row>
    <row r="123" customFormat="false" ht="126.85" hidden="false" customHeight="false" outlineLevel="0" collapsed="false">
      <c r="A123" s="43"/>
      <c r="B123" s="81" t="s">
        <v>156</v>
      </c>
      <c r="C123" s="82" t="n">
        <v>5510060912</v>
      </c>
      <c r="D123" s="83"/>
      <c r="E123" s="76" t="n">
        <f aca="false">E124</f>
        <v>17683600</v>
      </c>
    </row>
    <row r="124" customFormat="false" ht="17.6" hidden="false" customHeight="false" outlineLevel="0" collapsed="false">
      <c r="A124" s="43"/>
      <c r="B124" s="81" t="s">
        <v>106</v>
      </c>
      <c r="C124" s="82" t="n">
        <v>5510060912</v>
      </c>
      <c r="D124" s="83" t="s">
        <v>107</v>
      </c>
      <c r="E124" s="76" t="n">
        <f aca="false">'приложение 10'!I343</f>
        <v>17683600</v>
      </c>
    </row>
    <row r="125" customFormat="false" ht="32.8" hidden="false" customHeight="false" outlineLevel="0" collapsed="false">
      <c r="A125" s="43"/>
      <c r="B125" s="81" t="s">
        <v>157</v>
      </c>
      <c r="C125" s="82" t="n">
        <v>5520000000</v>
      </c>
      <c r="D125" s="83"/>
      <c r="E125" s="76" t="n">
        <f aca="false">E126</f>
        <v>960600</v>
      </c>
    </row>
    <row r="126" customFormat="false" ht="142.5" hidden="false" customHeight="false" outlineLevel="0" collapsed="false">
      <c r="A126" s="43"/>
      <c r="B126" s="81" t="s">
        <v>158</v>
      </c>
      <c r="C126" s="82" t="n">
        <v>5520061650</v>
      </c>
      <c r="D126" s="83"/>
      <c r="E126" s="76" t="n">
        <f aca="false">E127</f>
        <v>960600</v>
      </c>
    </row>
    <row r="127" customFormat="false" ht="32.8" hidden="false" customHeight="false" outlineLevel="0" collapsed="false">
      <c r="A127" s="43"/>
      <c r="B127" s="81" t="s">
        <v>103</v>
      </c>
      <c r="C127" s="82" t="n">
        <v>5520061650</v>
      </c>
      <c r="D127" s="83" t="s">
        <v>104</v>
      </c>
      <c r="E127" s="76" t="n">
        <f aca="false">'приложение 10'!I346</f>
        <v>960600</v>
      </c>
    </row>
    <row r="128" s="71" customFormat="true" ht="32.8" hidden="false" customHeight="false" outlineLevel="0" collapsed="false">
      <c r="A128" s="67" t="s">
        <v>66</v>
      </c>
      <c r="B128" s="88" t="s">
        <v>159</v>
      </c>
      <c r="C128" s="89" t="n">
        <v>5600000000</v>
      </c>
      <c r="D128" s="90"/>
      <c r="E128" s="73" t="n">
        <f aca="false">E129</f>
        <v>286000</v>
      </c>
      <c r="AMJ128" s="48"/>
    </row>
    <row r="129" customFormat="false" ht="48.5" hidden="false" customHeight="false" outlineLevel="0" collapsed="false">
      <c r="A129" s="43"/>
      <c r="B129" s="81" t="s">
        <v>160</v>
      </c>
      <c r="C129" s="82" t="n">
        <v>5610000000</v>
      </c>
      <c r="D129" s="83"/>
      <c r="E129" s="76" t="n">
        <f aca="false">E130</f>
        <v>286000</v>
      </c>
    </row>
    <row r="130" customFormat="false" ht="32.8" hidden="false" customHeight="false" outlineLevel="0" collapsed="false">
      <c r="A130" s="43"/>
      <c r="B130" s="81" t="s">
        <v>161</v>
      </c>
      <c r="C130" s="82" t="n">
        <v>5610010550</v>
      </c>
      <c r="D130" s="83"/>
      <c r="E130" s="76" t="n">
        <f aca="false">E131</f>
        <v>286000</v>
      </c>
    </row>
    <row r="131" customFormat="false" ht="32.8" hidden="false" customHeight="false" outlineLevel="0" collapsed="false">
      <c r="A131" s="43"/>
      <c r="B131" s="81" t="s">
        <v>103</v>
      </c>
      <c r="C131" s="82" t="n">
        <v>5610010550</v>
      </c>
      <c r="D131" s="83" t="s">
        <v>104</v>
      </c>
      <c r="E131" s="76" t="n">
        <f aca="false">'приложение 10'!I168</f>
        <v>286000</v>
      </c>
    </row>
    <row r="132" s="71" customFormat="true" ht="48.5" hidden="false" customHeight="false" outlineLevel="0" collapsed="false">
      <c r="A132" s="67" t="s">
        <v>69</v>
      </c>
      <c r="B132" s="88" t="s">
        <v>162</v>
      </c>
      <c r="C132" s="89" t="n">
        <v>5700000000</v>
      </c>
      <c r="D132" s="90"/>
      <c r="E132" s="73" t="n">
        <f aca="false">E133</f>
        <v>400000</v>
      </c>
      <c r="AMJ132" s="48"/>
    </row>
    <row r="133" customFormat="false" ht="32.8" hidden="false" customHeight="false" outlineLevel="0" collapsed="false">
      <c r="A133" s="43"/>
      <c r="B133" s="81" t="s">
        <v>163</v>
      </c>
      <c r="C133" s="82" t="n">
        <v>5710000000</v>
      </c>
      <c r="D133" s="83"/>
      <c r="E133" s="76" t="n">
        <f aca="false">E134</f>
        <v>400000</v>
      </c>
    </row>
    <row r="134" customFormat="false" ht="48.5" hidden="false" customHeight="false" outlineLevel="0" collapsed="false">
      <c r="A134" s="43"/>
      <c r="B134" s="81" t="s">
        <v>164</v>
      </c>
      <c r="C134" s="82" t="n">
        <v>5710010400</v>
      </c>
      <c r="D134" s="83"/>
      <c r="E134" s="76" t="n">
        <f aca="false">E135</f>
        <v>400000</v>
      </c>
    </row>
    <row r="135" customFormat="false" ht="32.8" hidden="false" customHeight="false" outlineLevel="0" collapsed="false">
      <c r="A135" s="43"/>
      <c r="B135" s="81" t="s">
        <v>103</v>
      </c>
      <c r="C135" s="82" t="n">
        <v>5710010400</v>
      </c>
      <c r="D135" s="83" t="s">
        <v>104</v>
      </c>
      <c r="E135" s="76" t="n">
        <f aca="false">'приложение 10'!I172</f>
        <v>400000</v>
      </c>
    </row>
    <row r="136" s="71" customFormat="true" ht="32.8" hidden="false" customHeight="false" outlineLevel="0" collapsed="false">
      <c r="A136" s="67" t="s">
        <v>74</v>
      </c>
      <c r="B136" s="67" t="s">
        <v>165</v>
      </c>
      <c r="C136" s="66" t="n">
        <v>5800000000</v>
      </c>
      <c r="D136" s="87"/>
      <c r="E136" s="73" t="n">
        <f aca="false">E137+E188+E206</f>
        <v>3340302345.1</v>
      </c>
      <c r="AMJ136" s="48"/>
    </row>
    <row r="137" customFormat="false" ht="32.8" hidden="false" customHeight="false" outlineLevel="0" collapsed="false">
      <c r="A137" s="43"/>
      <c r="B137" s="74" t="s">
        <v>166</v>
      </c>
      <c r="C137" s="43" t="n">
        <v>5810000000</v>
      </c>
      <c r="D137" s="79"/>
      <c r="E137" s="76" t="n">
        <f aca="false">E144+E146+E148+E150+E138+E142+E156+E152+E181+E154+E140</f>
        <v>2910925445.1</v>
      </c>
    </row>
    <row r="138" customFormat="false" ht="32.8" hidden="false" customHeight="false" outlineLevel="0" collapsed="false">
      <c r="A138" s="43"/>
      <c r="B138" s="74" t="s">
        <v>130</v>
      </c>
      <c r="C138" s="43" t="n">
        <v>5810000590</v>
      </c>
      <c r="D138" s="79"/>
      <c r="E138" s="76" t="n">
        <f aca="false">E139</f>
        <v>459227119.1</v>
      </c>
    </row>
    <row r="139" customFormat="false" ht="48.5" hidden="false" customHeight="false" outlineLevel="0" collapsed="false">
      <c r="A139" s="43"/>
      <c r="B139" s="74" t="s">
        <v>167</v>
      </c>
      <c r="C139" s="43" t="n">
        <v>5810000590</v>
      </c>
      <c r="D139" s="79" t="n">
        <v>600</v>
      </c>
      <c r="E139" s="76" t="n">
        <f aca="false">'приложение 10'!I381+'приложение 10'!I404</f>
        <v>459227119.1</v>
      </c>
    </row>
    <row r="140" customFormat="false" ht="32.8" hidden="false" customHeight="false" outlineLevel="0" collapsed="false">
      <c r="A140" s="43"/>
      <c r="B140" s="81" t="s">
        <v>168</v>
      </c>
      <c r="C140" s="82" t="n">
        <v>5810009010</v>
      </c>
      <c r="D140" s="86"/>
      <c r="E140" s="76" t="n">
        <f aca="false">E141</f>
        <v>191300</v>
      </c>
    </row>
    <row r="141" customFormat="false" ht="48.5" hidden="false" customHeight="false" outlineLevel="0" collapsed="false">
      <c r="A141" s="43"/>
      <c r="B141" s="81" t="s">
        <v>146</v>
      </c>
      <c r="C141" s="82" t="n">
        <v>5810009010</v>
      </c>
      <c r="D141" s="86" t="n">
        <v>600</v>
      </c>
      <c r="E141" s="76" t="n">
        <f aca="false">'приложение 10'!I406</f>
        <v>191300</v>
      </c>
    </row>
    <row r="142" customFormat="false" ht="17.6" hidden="false" customHeight="false" outlineLevel="0" collapsed="false">
      <c r="A142" s="43"/>
      <c r="B142" s="74" t="s">
        <v>169</v>
      </c>
      <c r="C142" s="43" t="n">
        <v>5810009020</v>
      </c>
      <c r="D142" s="79"/>
      <c r="E142" s="76" t="n">
        <f aca="false">E143</f>
        <v>48126</v>
      </c>
    </row>
    <row r="143" customFormat="false" ht="48.5" hidden="false" customHeight="false" outlineLevel="0" collapsed="false">
      <c r="A143" s="43"/>
      <c r="B143" s="74" t="s">
        <v>146</v>
      </c>
      <c r="C143" s="43" t="n">
        <v>5810009020</v>
      </c>
      <c r="D143" s="79" t="n">
        <v>600</v>
      </c>
      <c r="E143" s="76" t="n">
        <f aca="false">'приложение 10'!I383+'приложение 10'!I408</f>
        <v>48126</v>
      </c>
    </row>
    <row r="144" customFormat="false" ht="158.2" hidden="false" customHeight="false" outlineLevel="0" collapsed="false">
      <c r="A144" s="43"/>
      <c r="B144" s="74" t="s">
        <v>170</v>
      </c>
      <c r="C144" s="43" t="n">
        <v>5810060820</v>
      </c>
      <c r="D144" s="79"/>
      <c r="E144" s="76" t="n">
        <f aca="false">E145</f>
        <v>2584600</v>
      </c>
    </row>
    <row r="145" customFormat="false" ht="48.5" hidden="false" customHeight="false" outlineLevel="0" collapsed="false">
      <c r="A145" s="43"/>
      <c r="B145" s="74" t="s">
        <v>146</v>
      </c>
      <c r="C145" s="43" t="n">
        <v>5810060820</v>
      </c>
      <c r="D145" s="79" t="n">
        <v>600</v>
      </c>
      <c r="E145" s="76" t="n">
        <f aca="false">'приложение 10'!I385+'приложение 10'!I410</f>
        <v>2584600</v>
      </c>
    </row>
    <row r="146" customFormat="false" ht="95.5" hidden="false" customHeight="false" outlineLevel="0" collapsed="false">
      <c r="A146" s="43"/>
      <c r="B146" s="74" t="s">
        <v>171</v>
      </c>
      <c r="C146" s="43" t="n">
        <v>5810060860</v>
      </c>
      <c r="D146" s="79"/>
      <c r="E146" s="76" t="n">
        <f aca="false">E147</f>
        <v>2023143400</v>
      </c>
    </row>
    <row r="147" customFormat="false" ht="48.5" hidden="false" customHeight="false" outlineLevel="0" collapsed="false">
      <c r="A147" s="43"/>
      <c r="B147" s="74" t="s">
        <v>146</v>
      </c>
      <c r="C147" s="43" t="n">
        <v>5810060860</v>
      </c>
      <c r="D147" s="79" t="n">
        <v>600</v>
      </c>
      <c r="E147" s="76" t="n">
        <f aca="false">'приложение 10'!I387+'приложение 10'!I412</f>
        <v>2023143400</v>
      </c>
    </row>
    <row r="148" customFormat="false" ht="189.55" hidden="false" customHeight="false" outlineLevel="0" collapsed="false">
      <c r="A148" s="43"/>
      <c r="B148" s="74" t="s">
        <v>172</v>
      </c>
      <c r="C148" s="43" t="n">
        <v>5810062370</v>
      </c>
      <c r="D148" s="79"/>
      <c r="E148" s="76" t="n">
        <f aca="false">E149</f>
        <v>66428600</v>
      </c>
    </row>
    <row r="149" customFormat="false" ht="48.5" hidden="false" customHeight="false" outlineLevel="0" collapsed="false">
      <c r="A149" s="43"/>
      <c r="B149" s="74" t="s">
        <v>146</v>
      </c>
      <c r="C149" s="43" t="n">
        <v>5810062370</v>
      </c>
      <c r="D149" s="79" t="n">
        <v>600</v>
      </c>
      <c r="E149" s="76" t="n">
        <f aca="false">'приложение 10'!I414</f>
        <v>66428600</v>
      </c>
    </row>
    <row r="150" customFormat="false" ht="189.55" hidden="false" customHeight="false" outlineLevel="0" collapsed="false">
      <c r="A150" s="43"/>
      <c r="B150" s="74" t="s">
        <v>173</v>
      </c>
      <c r="C150" s="43" t="n">
        <v>5810062500</v>
      </c>
      <c r="D150" s="79"/>
      <c r="E150" s="76" t="n">
        <f aca="false">E151</f>
        <v>8855300</v>
      </c>
    </row>
    <row r="151" customFormat="false" ht="48.5" hidden="false" customHeight="false" outlineLevel="0" collapsed="false">
      <c r="A151" s="43"/>
      <c r="B151" s="74" t="s">
        <v>146</v>
      </c>
      <c r="C151" s="43" t="n">
        <v>5810062500</v>
      </c>
      <c r="D151" s="79" t="n">
        <v>600</v>
      </c>
      <c r="E151" s="76" t="n">
        <f aca="false">'приложение 10'!I416</f>
        <v>8855300</v>
      </c>
    </row>
    <row r="152" customFormat="false" ht="126.85" hidden="false" customHeight="false" outlineLevel="0" collapsed="false">
      <c r="A152" s="43"/>
      <c r="B152" s="74" t="s">
        <v>174</v>
      </c>
      <c r="C152" s="43" t="n">
        <v>5810063540</v>
      </c>
      <c r="D152" s="79"/>
      <c r="E152" s="76" t="n">
        <f aca="false">E153</f>
        <v>2966900</v>
      </c>
    </row>
    <row r="153" customFormat="false" ht="48.5" hidden="false" customHeight="false" outlineLevel="0" collapsed="false">
      <c r="A153" s="43"/>
      <c r="B153" s="74" t="s">
        <v>146</v>
      </c>
      <c r="C153" s="43" t="n">
        <v>5810063540</v>
      </c>
      <c r="D153" s="79" t="n">
        <v>600</v>
      </c>
      <c r="E153" s="76" t="n">
        <f aca="false">'приложение 10'!I418</f>
        <v>2966900</v>
      </c>
    </row>
    <row r="154" customFormat="false" ht="142.5" hidden="false" customHeight="false" outlineLevel="0" collapsed="false">
      <c r="A154" s="43"/>
      <c r="B154" s="81" t="s">
        <v>175</v>
      </c>
      <c r="C154" s="82" t="s">
        <v>176</v>
      </c>
      <c r="D154" s="86"/>
      <c r="E154" s="76" t="n">
        <f aca="false">E155</f>
        <v>43063800</v>
      </c>
    </row>
    <row r="155" customFormat="false" ht="48.5" hidden="false" customHeight="false" outlineLevel="0" collapsed="false">
      <c r="A155" s="43"/>
      <c r="B155" s="81" t="s">
        <v>146</v>
      </c>
      <c r="C155" s="82" t="s">
        <v>176</v>
      </c>
      <c r="D155" s="86" t="n">
        <v>600</v>
      </c>
      <c r="E155" s="76" t="n">
        <f aca="false">'приложение 10'!I420</f>
        <v>43063800</v>
      </c>
    </row>
    <row r="156" customFormat="false" ht="32.8" hidden="false" customHeight="false" outlineLevel="0" collapsed="false">
      <c r="A156" s="43"/>
      <c r="B156" s="74" t="s">
        <v>177</v>
      </c>
      <c r="C156" s="43" t="n">
        <v>5810100000</v>
      </c>
      <c r="D156" s="79"/>
      <c r="E156" s="76" t="n">
        <f aca="false">E157+E169+E175+E173+E171+E159+E161+E163+E165+E177+E179+E167</f>
        <v>194010800</v>
      </c>
    </row>
    <row r="157" customFormat="false" ht="32.8" hidden="false" customHeight="false" outlineLevel="0" collapsed="false">
      <c r="A157" s="43"/>
      <c r="B157" s="74" t="s">
        <v>177</v>
      </c>
      <c r="C157" s="43" t="n">
        <v>5810100590</v>
      </c>
      <c r="D157" s="79"/>
      <c r="E157" s="76" t="n">
        <f aca="false">E158</f>
        <v>1176200</v>
      </c>
    </row>
    <row r="158" customFormat="false" ht="48.5" hidden="false" customHeight="false" outlineLevel="0" collapsed="false">
      <c r="A158" s="43"/>
      <c r="B158" s="74" t="s">
        <v>146</v>
      </c>
      <c r="C158" s="43" t="n">
        <v>5810100590</v>
      </c>
      <c r="D158" s="79" t="n">
        <v>600</v>
      </c>
      <c r="E158" s="76" t="n">
        <f aca="false">'приложение 10'!I423+'приложение 10'!I390</f>
        <v>1176200</v>
      </c>
    </row>
    <row r="159" customFormat="false" ht="95.5" hidden="false" customHeight="false" outlineLevel="0" collapsed="false">
      <c r="A159" s="43"/>
      <c r="B159" s="81" t="s">
        <v>178</v>
      </c>
      <c r="C159" s="82" t="n">
        <v>5810100591</v>
      </c>
      <c r="D159" s="86"/>
      <c r="E159" s="76" t="n">
        <f aca="false">E160</f>
        <v>13413400</v>
      </c>
    </row>
    <row r="160" customFormat="false" ht="48.5" hidden="false" customHeight="false" outlineLevel="0" collapsed="false">
      <c r="A160" s="43"/>
      <c r="B160" s="81" t="s">
        <v>146</v>
      </c>
      <c r="C160" s="82" t="n">
        <v>5810100591</v>
      </c>
      <c r="D160" s="86" t="n">
        <v>600</v>
      </c>
      <c r="E160" s="76" t="n">
        <f aca="false">'приложение 10'!I392+'приложение 10'!I425</f>
        <v>13413400</v>
      </c>
    </row>
    <row r="161" customFormat="false" ht="48.5" hidden="false" customHeight="false" outlineLevel="0" collapsed="false">
      <c r="A161" s="43"/>
      <c r="B161" s="81" t="s">
        <v>179</v>
      </c>
      <c r="C161" s="82" t="n">
        <v>5810100592</v>
      </c>
      <c r="D161" s="86"/>
      <c r="E161" s="76" t="n">
        <f aca="false">E162</f>
        <v>12161500</v>
      </c>
    </row>
    <row r="162" customFormat="false" ht="48.5" hidden="false" customHeight="false" outlineLevel="0" collapsed="false">
      <c r="A162" s="43"/>
      <c r="B162" s="81" t="s">
        <v>146</v>
      </c>
      <c r="C162" s="82" t="n">
        <v>5810100592</v>
      </c>
      <c r="D162" s="86" t="n">
        <v>600</v>
      </c>
      <c r="E162" s="76" t="n">
        <f aca="false">'приложение 10'!I427</f>
        <v>12161500</v>
      </c>
    </row>
    <row r="163" customFormat="false" ht="48.5" hidden="false" customHeight="false" outlineLevel="0" collapsed="false">
      <c r="A163" s="43"/>
      <c r="B163" s="81" t="s">
        <v>180</v>
      </c>
      <c r="C163" s="82" t="n">
        <v>5810100593</v>
      </c>
      <c r="D163" s="86"/>
      <c r="E163" s="76" t="n">
        <f aca="false">E164</f>
        <v>10300</v>
      </c>
    </row>
    <row r="164" customFormat="false" ht="48.5" hidden="false" customHeight="false" outlineLevel="0" collapsed="false">
      <c r="A164" s="43"/>
      <c r="B164" s="81" t="s">
        <v>146</v>
      </c>
      <c r="C164" s="82" t="n">
        <v>5810100593</v>
      </c>
      <c r="D164" s="86" t="n">
        <v>600</v>
      </c>
      <c r="E164" s="76" t="n">
        <f aca="false">'приложение 10'!I429</f>
        <v>10300</v>
      </c>
    </row>
    <row r="165" customFormat="false" ht="126.85" hidden="false" customHeight="false" outlineLevel="0" collapsed="false">
      <c r="A165" s="43"/>
      <c r="B165" s="81" t="s">
        <v>181</v>
      </c>
      <c r="C165" s="82" t="n">
        <v>5810100594</v>
      </c>
      <c r="D165" s="86"/>
      <c r="E165" s="76" t="n">
        <f aca="false">E166</f>
        <v>746600</v>
      </c>
    </row>
    <row r="166" customFormat="false" ht="48.5" hidden="false" customHeight="false" outlineLevel="0" collapsed="false">
      <c r="A166" s="43"/>
      <c r="B166" s="81" t="s">
        <v>146</v>
      </c>
      <c r="C166" s="82" t="n">
        <v>5810100594</v>
      </c>
      <c r="D166" s="86" t="n">
        <v>600</v>
      </c>
      <c r="E166" s="76" t="n">
        <f aca="false">'приложение 10'!I431</f>
        <v>746600</v>
      </c>
    </row>
    <row r="167" customFormat="false" ht="64.15" hidden="false" customHeight="false" outlineLevel="0" collapsed="false">
      <c r="A167" s="43"/>
      <c r="B167" s="81" t="s">
        <v>182</v>
      </c>
      <c r="C167" s="82" t="n">
        <v>5810100595</v>
      </c>
      <c r="D167" s="86"/>
      <c r="E167" s="76" t="n">
        <f aca="false">E168</f>
        <v>822600</v>
      </c>
    </row>
    <row r="168" customFormat="false" ht="48.2" hidden="false" customHeight="false" outlineLevel="0" collapsed="false">
      <c r="A168" s="43"/>
      <c r="B168" s="81" t="s">
        <v>146</v>
      </c>
      <c r="C168" s="82" t="n">
        <v>5810100595</v>
      </c>
      <c r="D168" s="86" t="n">
        <v>600</v>
      </c>
      <c r="E168" s="76" t="n">
        <f aca="false">'приложение 10'!I433</f>
        <v>822600</v>
      </c>
    </row>
    <row r="169" customFormat="false" ht="64.15" hidden="true" customHeight="false" outlineLevel="0" collapsed="false">
      <c r="A169" s="43"/>
      <c r="B169" s="74" t="s">
        <v>183</v>
      </c>
      <c r="C169" s="43" t="s">
        <v>184</v>
      </c>
      <c r="D169" s="79"/>
      <c r="E169" s="76" t="n">
        <f aca="false">E170</f>
        <v>0</v>
      </c>
    </row>
    <row r="170" customFormat="false" ht="48.5" hidden="true" customHeight="false" outlineLevel="0" collapsed="false">
      <c r="A170" s="43"/>
      <c r="B170" s="74" t="s">
        <v>146</v>
      </c>
      <c r="C170" s="43" t="s">
        <v>184</v>
      </c>
      <c r="D170" s="79" t="n">
        <v>600</v>
      </c>
      <c r="E170" s="76" t="n">
        <f aca="false">'приложение 10'!I435</f>
        <v>0</v>
      </c>
    </row>
    <row r="171" customFormat="false" ht="126.85" hidden="false" customHeight="false" outlineLevel="0" collapsed="false">
      <c r="A171" s="43"/>
      <c r="B171" s="81" t="s">
        <v>185</v>
      </c>
      <c r="C171" s="82" t="s">
        <v>186</v>
      </c>
      <c r="D171" s="86"/>
      <c r="E171" s="76" t="n">
        <f aca="false">E172</f>
        <v>134518000</v>
      </c>
    </row>
    <row r="172" customFormat="false" ht="48.5" hidden="false" customHeight="false" outlineLevel="0" collapsed="false">
      <c r="A172" s="43"/>
      <c r="B172" s="81" t="s">
        <v>146</v>
      </c>
      <c r="C172" s="82" t="s">
        <v>186</v>
      </c>
      <c r="D172" s="86" t="n">
        <v>600</v>
      </c>
      <c r="E172" s="76" t="n">
        <f aca="false">'приложение 10'!I437</f>
        <v>134518000</v>
      </c>
    </row>
    <row r="173" customFormat="false" ht="220.85" hidden="true" customHeight="false" outlineLevel="0" collapsed="false">
      <c r="A173" s="43"/>
      <c r="B173" s="81" t="s">
        <v>187</v>
      </c>
      <c r="C173" s="82" t="s">
        <v>188</v>
      </c>
      <c r="D173" s="86"/>
      <c r="E173" s="76" t="n">
        <f aca="false">E174</f>
        <v>0</v>
      </c>
    </row>
    <row r="174" customFormat="false" ht="48.5" hidden="true" customHeight="false" outlineLevel="0" collapsed="false">
      <c r="A174" s="43"/>
      <c r="B174" s="81" t="s">
        <v>146</v>
      </c>
      <c r="C174" s="82" t="s">
        <v>188</v>
      </c>
      <c r="D174" s="86" t="n">
        <v>600</v>
      </c>
      <c r="E174" s="76" t="n">
        <f aca="false">'приложение 10'!I439</f>
        <v>0</v>
      </c>
    </row>
    <row r="175" customFormat="false" ht="64.15" hidden="false" customHeight="false" outlineLevel="0" collapsed="false">
      <c r="A175" s="43"/>
      <c r="B175" s="74" t="s">
        <v>189</v>
      </c>
      <c r="C175" s="43" t="s">
        <v>190</v>
      </c>
      <c r="D175" s="79"/>
      <c r="E175" s="76" t="n">
        <f aca="false">E176</f>
        <v>13774300</v>
      </c>
    </row>
    <row r="176" customFormat="false" ht="48.5" hidden="false" customHeight="false" outlineLevel="0" collapsed="false">
      <c r="A176" s="43"/>
      <c r="B176" s="74" t="s">
        <v>146</v>
      </c>
      <c r="C176" s="43" t="s">
        <v>190</v>
      </c>
      <c r="D176" s="79" t="n">
        <v>600</v>
      </c>
      <c r="E176" s="76" t="n">
        <f aca="false">'приложение 10'!I441</f>
        <v>13774300</v>
      </c>
    </row>
    <row r="177" customFormat="false" ht="126.85" hidden="false" customHeight="false" outlineLevel="0" collapsed="false">
      <c r="A177" s="43"/>
      <c r="B177" s="81" t="s">
        <v>185</v>
      </c>
      <c r="C177" s="82" t="s">
        <v>191</v>
      </c>
      <c r="D177" s="86"/>
      <c r="E177" s="76" t="n">
        <f aca="false">E178</f>
        <v>15016100</v>
      </c>
    </row>
    <row r="178" customFormat="false" ht="48.5" hidden="false" customHeight="false" outlineLevel="0" collapsed="false">
      <c r="A178" s="43"/>
      <c r="B178" s="81" t="s">
        <v>146</v>
      </c>
      <c r="C178" s="82" t="s">
        <v>191</v>
      </c>
      <c r="D178" s="86" t="n">
        <v>600</v>
      </c>
      <c r="E178" s="76" t="n">
        <f aca="false">'приложение 10'!I443</f>
        <v>15016100</v>
      </c>
    </row>
    <row r="179" customFormat="false" ht="64.15" hidden="false" customHeight="false" outlineLevel="0" collapsed="false">
      <c r="A179" s="43"/>
      <c r="B179" s="81" t="s">
        <v>189</v>
      </c>
      <c r="C179" s="82" t="s">
        <v>192</v>
      </c>
      <c r="D179" s="86"/>
      <c r="E179" s="76" t="n">
        <f aca="false">E180</f>
        <v>2371800</v>
      </c>
    </row>
    <row r="180" customFormat="false" ht="48.5" hidden="false" customHeight="false" outlineLevel="0" collapsed="false">
      <c r="A180" s="43"/>
      <c r="B180" s="81" t="s">
        <v>146</v>
      </c>
      <c r="C180" s="82" t="s">
        <v>192</v>
      </c>
      <c r="D180" s="86" t="n">
        <v>600</v>
      </c>
      <c r="E180" s="76" t="n">
        <f aca="false">'приложение 10'!I445</f>
        <v>2371800</v>
      </c>
    </row>
    <row r="181" customFormat="false" ht="17.6" hidden="false" customHeight="false" outlineLevel="0" collapsed="false">
      <c r="A181" s="43"/>
      <c r="B181" s="74" t="s">
        <v>193</v>
      </c>
      <c r="C181" s="82" t="s">
        <v>194</v>
      </c>
      <c r="D181" s="79"/>
      <c r="E181" s="76" t="n">
        <f aca="false">E184+E186+E182</f>
        <v>110405500</v>
      </c>
    </row>
    <row r="182" customFormat="false" ht="173.85" hidden="false" customHeight="false" outlineLevel="0" collapsed="false">
      <c r="A182" s="43"/>
      <c r="B182" s="91" t="s">
        <v>195</v>
      </c>
      <c r="C182" s="82" t="s">
        <v>196</v>
      </c>
      <c r="D182" s="79"/>
      <c r="E182" s="76" t="n">
        <f aca="false">E183</f>
        <v>2577900</v>
      </c>
    </row>
    <row r="183" customFormat="false" ht="48.5" hidden="false" customHeight="false" outlineLevel="0" collapsed="false">
      <c r="A183" s="43"/>
      <c r="B183" s="81" t="s">
        <v>146</v>
      </c>
      <c r="C183" s="82" t="s">
        <v>196</v>
      </c>
      <c r="D183" s="79" t="n">
        <v>600</v>
      </c>
      <c r="E183" s="76" t="n">
        <f aca="false">'приложение 10'!I501</f>
        <v>2577900</v>
      </c>
    </row>
    <row r="184" customFormat="false" ht="79.85" hidden="false" customHeight="false" outlineLevel="0" collapsed="false">
      <c r="A184" s="43"/>
      <c r="B184" s="81" t="s">
        <v>197</v>
      </c>
      <c r="C184" s="82" t="s">
        <v>198</v>
      </c>
      <c r="D184" s="86"/>
      <c r="E184" s="76" t="n">
        <f aca="false">E185</f>
        <v>7784000</v>
      </c>
    </row>
    <row r="185" customFormat="false" ht="48.5" hidden="false" customHeight="false" outlineLevel="0" collapsed="false">
      <c r="A185" s="43"/>
      <c r="B185" s="81" t="s">
        <v>146</v>
      </c>
      <c r="C185" s="82" t="s">
        <v>198</v>
      </c>
      <c r="D185" s="86" t="n">
        <v>600</v>
      </c>
      <c r="E185" s="76" t="n">
        <f aca="false">'приложение 10'!I448</f>
        <v>7784000</v>
      </c>
    </row>
    <row r="186" customFormat="false" ht="220.85" hidden="false" customHeight="false" outlineLevel="0" collapsed="false">
      <c r="A186" s="43"/>
      <c r="B186" s="81" t="s">
        <v>187</v>
      </c>
      <c r="C186" s="82" t="s">
        <v>199</v>
      </c>
      <c r="D186" s="86"/>
      <c r="E186" s="76" t="n">
        <f aca="false">E187</f>
        <v>100043600</v>
      </c>
    </row>
    <row r="187" customFormat="false" ht="48.5" hidden="false" customHeight="false" outlineLevel="0" collapsed="false">
      <c r="A187" s="43"/>
      <c r="B187" s="81" t="s">
        <v>146</v>
      </c>
      <c r="C187" s="82" t="s">
        <v>199</v>
      </c>
      <c r="D187" s="86" t="n">
        <v>600</v>
      </c>
      <c r="E187" s="76" t="n">
        <f aca="false">'приложение 10'!I450</f>
        <v>100043600</v>
      </c>
    </row>
    <row r="188" customFormat="false" ht="17.6" hidden="false" customHeight="false" outlineLevel="0" collapsed="false">
      <c r="A188" s="43"/>
      <c r="B188" s="74" t="s">
        <v>200</v>
      </c>
      <c r="C188" s="43" t="n">
        <v>5820000000</v>
      </c>
      <c r="D188" s="79"/>
      <c r="E188" s="76" t="n">
        <f aca="false">E189+E199+E197+E201+E194+E192</f>
        <v>408925800</v>
      </c>
    </row>
    <row r="189" customFormat="false" ht="32.8" hidden="false" customHeight="false" outlineLevel="0" collapsed="false">
      <c r="A189" s="43"/>
      <c r="B189" s="77" t="s">
        <v>130</v>
      </c>
      <c r="C189" s="43" t="n">
        <v>5820000590</v>
      </c>
      <c r="D189" s="79"/>
      <c r="E189" s="76" t="n">
        <f aca="false">E190+E191</f>
        <v>323300636.97</v>
      </c>
    </row>
    <row r="190" customFormat="false" ht="48.5" hidden="false" customHeight="false" outlineLevel="0" collapsed="false">
      <c r="A190" s="43"/>
      <c r="B190" s="74" t="s">
        <v>146</v>
      </c>
      <c r="C190" s="43" t="n">
        <v>5820000590</v>
      </c>
      <c r="D190" s="79" t="n">
        <v>600</v>
      </c>
      <c r="E190" s="76" t="n">
        <f aca="false">'приложение 10'!I464+'приложение 10'!I561+'приложение 10'!I538</f>
        <v>323300636.97</v>
      </c>
    </row>
    <row r="191" customFormat="false" ht="17.6" hidden="true" customHeight="false" outlineLevel="0" collapsed="false">
      <c r="A191" s="43"/>
      <c r="B191" s="74" t="s">
        <v>106</v>
      </c>
      <c r="C191" s="43" t="n">
        <v>5820000590</v>
      </c>
      <c r="D191" s="79" t="n">
        <v>800</v>
      </c>
      <c r="E191" s="76" t="n">
        <f aca="false">'приложение 10'!I465</f>
        <v>0</v>
      </c>
    </row>
    <row r="192" customFormat="false" ht="17.6" hidden="false" customHeight="false" outlineLevel="0" collapsed="false">
      <c r="A192" s="43"/>
      <c r="B192" s="81" t="s">
        <v>169</v>
      </c>
      <c r="C192" s="82" t="n">
        <v>5820009020</v>
      </c>
      <c r="D192" s="86"/>
      <c r="E192" s="76" t="n">
        <f aca="false">E193</f>
        <v>6892213.03</v>
      </c>
    </row>
    <row r="193" customFormat="false" ht="48.5" hidden="false" customHeight="false" outlineLevel="0" collapsed="false">
      <c r="A193" s="43"/>
      <c r="B193" s="81" t="s">
        <v>146</v>
      </c>
      <c r="C193" s="82" t="n">
        <v>5820009020</v>
      </c>
      <c r="D193" s="86" t="n">
        <v>600</v>
      </c>
      <c r="E193" s="76" t="n">
        <f aca="false">'приложение 10'!I563</f>
        <v>6892213.03</v>
      </c>
    </row>
    <row r="194" customFormat="false" ht="32.8" hidden="false" customHeight="false" outlineLevel="0" collapsed="false">
      <c r="A194" s="43"/>
      <c r="B194" s="81" t="s">
        <v>201</v>
      </c>
      <c r="C194" s="82" t="n">
        <v>5820010660</v>
      </c>
      <c r="D194" s="79"/>
      <c r="E194" s="76" t="n">
        <f aca="false">E195+E196</f>
        <v>76189750</v>
      </c>
    </row>
    <row r="195" customFormat="false" ht="48.5" hidden="false" customHeight="false" outlineLevel="0" collapsed="false">
      <c r="A195" s="43"/>
      <c r="B195" s="81" t="s">
        <v>146</v>
      </c>
      <c r="C195" s="82" t="n">
        <v>5820010660</v>
      </c>
      <c r="D195" s="86" t="n">
        <v>600</v>
      </c>
      <c r="E195" s="76" t="n">
        <f aca="false">'приложение 10'!I467+'приложение 10'!I540</f>
        <v>76149350</v>
      </c>
    </row>
    <row r="196" customFormat="false" ht="17.6" hidden="false" customHeight="false" outlineLevel="0" collapsed="false">
      <c r="A196" s="43"/>
      <c r="B196" s="81" t="s">
        <v>106</v>
      </c>
      <c r="C196" s="82" t="n">
        <v>5820010660</v>
      </c>
      <c r="D196" s="86" t="n">
        <v>800</v>
      </c>
      <c r="E196" s="76" t="n">
        <f aca="false">'приложение 10'!I468+'приложение 10'!I541</f>
        <v>40400</v>
      </c>
    </row>
    <row r="197" customFormat="false" ht="158.2" hidden="false" customHeight="false" outlineLevel="0" collapsed="false">
      <c r="A197" s="43"/>
      <c r="B197" s="74" t="s">
        <v>202</v>
      </c>
      <c r="C197" s="43" t="n">
        <v>5820060740</v>
      </c>
      <c r="D197" s="75"/>
      <c r="E197" s="76" t="n">
        <f aca="false">E198</f>
        <v>164100</v>
      </c>
    </row>
    <row r="198" customFormat="false" ht="48.5" hidden="false" customHeight="false" outlineLevel="0" collapsed="false">
      <c r="A198" s="43"/>
      <c r="B198" s="74" t="s">
        <v>146</v>
      </c>
      <c r="C198" s="43" t="n">
        <v>5820060740</v>
      </c>
      <c r="D198" s="75" t="s">
        <v>203</v>
      </c>
      <c r="E198" s="76" t="n">
        <f aca="false">'приложение 10'!I470+'приложение 10'!I543</f>
        <v>164100</v>
      </c>
    </row>
    <row r="199" customFormat="false" ht="158.2" hidden="false" customHeight="false" outlineLevel="0" collapsed="false">
      <c r="A199" s="43"/>
      <c r="B199" s="74" t="s">
        <v>170</v>
      </c>
      <c r="C199" s="43" t="n">
        <v>5820060820</v>
      </c>
      <c r="D199" s="79"/>
      <c r="E199" s="76" t="n">
        <f aca="false">E200</f>
        <v>137500</v>
      </c>
    </row>
    <row r="200" customFormat="false" ht="48.5" hidden="false" customHeight="false" outlineLevel="0" collapsed="false">
      <c r="A200" s="43"/>
      <c r="B200" s="74" t="s">
        <v>146</v>
      </c>
      <c r="C200" s="43" t="n">
        <v>5820060820</v>
      </c>
      <c r="D200" s="79" t="n">
        <v>600</v>
      </c>
      <c r="E200" s="76" t="n">
        <f aca="false">'приложение 10'!I565</f>
        <v>137500</v>
      </c>
    </row>
    <row r="201" customFormat="false" ht="95.5" hidden="false" customHeight="false" outlineLevel="0" collapsed="false">
      <c r="A201" s="43"/>
      <c r="B201" s="74" t="s">
        <v>204</v>
      </c>
      <c r="C201" s="43" t="n">
        <v>5820100000</v>
      </c>
      <c r="D201" s="79"/>
      <c r="E201" s="76" t="n">
        <f aca="false">E202+E204</f>
        <v>2241600</v>
      </c>
    </row>
    <row r="202" customFormat="false" ht="32.8" hidden="false" customHeight="false" outlineLevel="0" collapsed="false">
      <c r="A202" s="43"/>
      <c r="B202" s="74" t="s">
        <v>177</v>
      </c>
      <c r="C202" s="43" t="n">
        <v>5820100590</v>
      </c>
      <c r="D202" s="79"/>
      <c r="E202" s="76" t="n">
        <f aca="false">E203</f>
        <v>1000000</v>
      </c>
    </row>
    <row r="203" customFormat="false" ht="48.5" hidden="false" customHeight="false" outlineLevel="0" collapsed="false">
      <c r="A203" s="43"/>
      <c r="B203" s="74" t="s">
        <v>146</v>
      </c>
      <c r="C203" s="43" t="n">
        <v>5820100590</v>
      </c>
      <c r="D203" s="79" t="n">
        <v>600</v>
      </c>
      <c r="E203" s="76" t="n">
        <f aca="false">'приложение 10'!I473+'приложение 10'!I546</f>
        <v>1000000</v>
      </c>
    </row>
    <row r="204" customFormat="false" ht="95.5" hidden="false" customHeight="false" outlineLevel="0" collapsed="false">
      <c r="A204" s="43"/>
      <c r="B204" s="81" t="s">
        <v>178</v>
      </c>
      <c r="C204" s="82" t="n">
        <v>5820100591</v>
      </c>
      <c r="D204" s="86"/>
      <c r="E204" s="76" t="n">
        <f aca="false">E205</f>
        <v>1241600</v>
      </c>
    </row>
    <row r="205" customFormat="false" ht="48.5" hidden="false" customHeight="false" outlineLevel="0" collapsed="false">
      <c r="A205" s="43"/>
      <c r="B205" s="81" t="s">
        <v>146</v>
      </c>
      <c r="C205" s="82" t="n">
        <v>5820100591</v>
      </c>
      <c r="D205" s="86" t="n">
        <v>600</v>
      </c>
      <c r="E205" s="76" t="n">
        <f aca="false">'приложение 10'!I548+'приложение 10'!I475</f>
        <v>1241600</v>
      </c>
    </row>
    <row r="206" customFormat="false" ht="17.6" hidden="false" customHeight="false" outlineLevel="0" collapsed="false">
      <c r="A206" s="43"/>
      <c r="B206" s="74" t="s">
        <v>205</v>
      </c>
      <c r="C206" s="43" t="n">
        <v>5830000000</v>
      </c>
      <c r="D206" s="79"/>
      <c r="E206" s="76" t="n">
        <f aca="false">E207+E209+E214+E212</f>
        <v>20451100</v>
      </c>
    </row>
    <row r="207" customFormat="false" ht="32.8" hidden="false" customHeight="false" outlineLevel="0" collapsed="false">
      <c r="A207" s="43"/>
      <c r="B207" s="74" t="s">
        <v>130</v>
      </c>
      <c r="C207" s="43" t="n">
        <v>5830000590</v>
      </c>
      <c r="D207" s="79"/>
      <c r="E207" s="76" t="n">
        <f aca="false">E208</f>
        <v>6965200</v>
      </c>
    </row>
    <row r="208" customFormat="false" ht="48.5" hidden="false" customHeight="false" outlineLevel="0" collapsed="false">
      <c r="A208" s="43"/>
      <c r="B208" s="74" t="s">
        <v>146</v>
      </c>
      <c r="C208" s="43" t="n">
        <v>5830000590</v>
      </c>
      <c r="D208" s="79" t="n">
        <v>600</v>
      </c>
      <c r="E208" s="76" t="n">
        <f aca="false">'приложение 10'!I504</f>
        <v>6965200</v>
      </c>
    </row>
    <row r="209" customFormat="false" ht="111.15" hidden="false" customHeight="false" outlineLevel="0" collapsed="false">
      <c r="A209" s="43"/>
      <c r="B209" s="92" t="s">
        <v>206</v>
      </c>
      <c r="C209" s="82" t="n">
        <v>5830060710</v>
      </c>
      <c r="D209" s="86"/>
      <c r="E209" s="76" t="n">
        <f aca="false">E210+E211</f>
        <v>13085900</v>
      </c>
    </row>
    <row r="210" customFormat="false" ht="32.8" hidden="false" customHeight="false" outlineLevel="0" collapsed="false">
      <c r="A210" s="43"/>
      <c r="B210" s="81" t="s">
        <v>103</v>
      </c>
      <c r="C210" s="82" t="n">
        <v>5830060710</v>
      </c>
      <c r="D210" s="86" t="n">
        <v>200</v>
      </c>
      <c r="E210" s="76" t="n">
        <f aca="false">'приложение 10'!I531</f>
        <v>193300</v>
      </c>
    </row>
    <row r="211" customFormat="false" ht="32.8" hidden="false" customHeight="false" outlineLevel="0" collapsed="false">
      <c r="A211" s="43"/>
      <c r="B211" s="81" t="s">
        <v>136</v>
      </c>
      <c r="C211" s="82" t="n">
        <v>5830060710</v>
      </c>
      <c r="D211" s="86" t="n">
        <v>300</v>
      </c>
      <c r="E211" s="76" t="n">
        <f aca="false">'приложение 10'!I532</f>
        <v>12892600</v>
      </c>
    </row>
    <row r="212" s="71" customFormat="true" ht="79.85" hidden="true" customHeight="false" outlineLevel="0" collapsed="false">
      <c r="A212" s="43"/>
      <c r="B212" s="81" t="s">
        <v>207</v>
      </c>
      <c r="C212" s="82" t="s">
        <v>208</v>
      </c>
      <c r="D212" s="86"/>
      <c r="E212" s="76" t="n">
        <f aca="false">E213</f>
        <v>0</v>
      </c>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c r="DA212" s="47"/>
      <c r="DB212" s="47"/>
      <c r="DC212" s="47"/>
      <c r="DD212" s="47"/>
      <c r="DE212" s="47"/>
      <c r="DF212" s="47"/>
      <c r="DG212" s="47"/>
      <c r="DH212" s="47"/>
      <c r="DI212" s="47"/>
      <c r="DJ212" s="47"/>
      <c r="DK212" s="47"/>
      <c r="DL212" s="47"/>
      <c r="DM212" s="47"/>
      <c r="DN212" s="47"/>
      <c r="DO212" s="47"/>
      <c r="DP212" s="47"/>
      <c r="DQ212" s="47"/>
      <c r="DR212" s="47"/>
      <c r="DS212" s="47"/>
      <c r="DT212" s="47"/>
      <c r="DU212" s="47"/>
      <c r="DV212" s="47"/>
      <c r="DW212" s="47"/>
      <c r="DX212" s="47"/>
      <c r="DY212" s="47"/>
      <c r="DZ212" s="47"/>
      <c r="EA212" s="47"/>
      <c r="EB212" s="47"/>
      <c r="EC212" s="47"/>
      <c r="ED212" s="47"/>
      <c r="EE212" s="47"/>
      <c r="EF212" s="47"/>
      <c r="EG212" s="47"/>
      <c r="EH212" s="47"/>
      <c r="EI212" s="47"/>
      <c r="EJ212" s="47"/>
      <c r="EK212" s="47"/>
      <c r="EL212" s="47"/>
      <c r="EM212" s="47"/>
      <c r="EN212" s="47"/>
      <c r="EO212" s="47"/>
      <c r="EP212" s="47"/>
      <c r="EQ212" s="47"/>
      <c r="ER212" s="47"/>
      <c r="ES212" s="47"/>
      <c r="ET212" s="47"/>
      <c r="EU212" s="47"/>
      <c r="EV212" s="47"/>
      <c r="EW212" s="47"/>
      <c r="EX212" s="47"/>
      <c r="EY212" s="47"/>
      <c r="EZ212" s="47"/>
      <c r="FA212" s="47"/>
      <c r="FB212" s="47"/>
      <c r="FC212" s="47"/>
      <c r="FD212" s="47"/>
      <c r="FE212" s="47"/>
      <c r="FF212" s="47"/>
      <c r="FG212" s="47"/>
      <c r="FH212" s="47"/>
      <c r="FI212" s="47"/>
      <c r="FJ212" s="47"/>
      <c r="FK212" s="47"/>
      <c r="FL212" s="47"/>
      <c r="FM212" s="47"/>
      <c r="FN212" s="47"/>
      <c r="FO212" s="47"/>
      <c r="FP212" s="47"/>
      <c r="FQ212" s="47"/>
      <c r="FR212" s="47"/>
      <c r="FS212" s="47"/>
      <c r="FT212" s="47"/>
      <c r="FU212" s="47"/>
      <c r="FV212" s="47"/>
      <c r="FW212" s="47"/>
      <c r="FX212" s="47"/>
      <c r="FY212" s="47"/>
      <c r="FZ212" s="47"/>
      <c r="GA212" s="47"/>
      <c r="GB212" s="47"/>
      <c r="GC212" s="47"/>
      <c r="GD212" s="47"/>
      <c r="GE212" s="47"/>
      <c r="GF212" s="47"/>
      <c r="GG212" s="47"/>
      <c r="GH212" s="47"/>
      <c r="GI212" s="47"/>
      <c r="GJ212" s="47"/>
      <c r="GK212" s="47"/>
      <c r="GL212" s="47"/>
      <c r="GM212" s="47"/>
      <c r="GN212" s="47"/>
      <c r="GO212" s="47"/>
      <c r="GP212" s="47"/>
      <c r="GQ212" s="47"/>
      <c r="GR212" s="47"/>
      <c r="GS212" s="47"/>
      <c r="GT212" s="47"/>
      <c r="GU212" s="47"/>
      <c r="GV212" s="47"/>
      <c r="GW212" s="47"/>
      <c r="GX212" s="47"/>
      <c r="GY212" s="47"/>
      <c r="GZ212" s="47"/>
      <c r="HA212" s="47"/>
      <c r="HB212" s="47"/>
      <c r="HC212" s="47"/>
      <c r="HD212" s="47"/>
      <c r="HE212" s="47"/>
      <c r="HF212" s="47"/>
      <c r="HG212" s="47"/>
      <c r="HH212" s="47"/>
      <c r="HI212" s="47"/>
      <c r="HJ212" s="47"/>
      <c r="HK212" s="47"/>
      <c r="HL212" s="47"/>
      <c r="HM212" s="47"/>
      <c r="HN212" s="47"/>
      <c r="HO212" s="47"/>
      <c r="HP212" s="47"/>
      <c r="HQ212" s="47"/>
      <c r="HR212" s="47"/>
      <c r="HS212" s="47"/>
      <c r="HT212" s="47"/>
      <c r="HU212" s="47"/>
      <c r="HV212" s="47"/>
      <c r="HW212" s="47"/>
      <c r="HX212" s="47"/>
      <c r="HY212" s="47"/>
      <c r="HZ212" s="47"/>
      <c r="IA212" s="47"/>
      <c r="IB212" s="47"/>
      <c r="IC212" s="47"/>
      <c r="ID212" s="47"/>
      <c r="IE212" s="47"/>
      <c r="IF212" s="47"/>
      <c r="IG212" s="47"/>
      <c r="IH212" s="47"/>
      <c r="II212" s="47"/>
      <c r="IJ212" s="47"/>
      <c r="IK212" s="47"/>
      <c r="IL212" s="47"/>
      <c r="IM212" s="47"/>
      <c r="IN212" s="47"/>
      <c r="IO212" s="47"/>
      <c r="IP212" s="47"/>
      <c r="IQ212" s="47"/>
      <c r="IR212" s="47"/>
      <c r="IS212" s="47"/>
      <c r="IT212" s="47"/>
      <c r="IU212" s="47"/>
      <c r="IV212" s="47"/>
      <c r="IW212" s="47"/>
      <c r="IX212" s="47"/>
      <c r="IY212" s="47"/>
      <c r="IZ212" s="47"/>
      <c r="JA212" s="47"/>
      <c r="JB212" s="47"/>
      <c r="JC212" s="47"/>
      <c r="JD212" s="47"/>
      <c r="JE212" s="47"/>
      <c r="JF212" s="47"/>
      <c r="JG212" s="47"/>
      <c r="JH212" s="47"/>
      <c r="JI212" s="47"/>
      <c r="JJ212" s="47"/>
      <c r="JK212" s="47"/>
      <c r="JL212" s="47"/>
      <c r="JM212" s="47"/>
      <c r="JN212" s="47"/>
      <c r="JO212" s="47"/>
      <c r="JP212" s="47"/>
      <c r="JQ212" s="47"/>
      <c r="JR212" s="47"/>
      <c r="JS212" s="47"/>
      <c r="JT212" s="47"/>
      <c r="JU212" s="47"/>
      <c r="JV212" s="47"/>
      <c r="JW212" s="47"/>
      <c r="JX212" s="47"/>
      <c r="JY212" s="47"/>
      <c r="JZ212" s="47"/>
      <c r="KA212" s="47"/>
      <c r="KB212" s="47"/>
      <c r="KC212" s="47"/>
      <c r="KD212" s="47"/>
      <c r="KE212" s="47"/>
      <c r="KF212" s="47"/>
      <c r="KG212" s="47"/>
      <c r="KH212" s="47"/>
      <c r="KI212" s="47"/>
      <c r="KJ212" s="47"/>
      <c r="KK212" s="47"/>
      <c r="KL212" s="47"/>
      <c r="KM212" s="47"/>
      <c r="KN212" s="47"/>
      <c r="KO212" s="47"/>
      <c r="KP212" s="47"/>
      <c r="KQ212" s="47"/>
      <c r="KR212" s="47"/>
      <c r="KS212" s="47"/>
      <c r="KT212" s="47"/>
      <c r="KU212" s="47"/>
      <c r="KV212" s="47"/>
      <c r="KW212" s="47"/>
      <c r="KX212" s="47"/>
      <c r="KY212" s="47"/>
      <c r="KZ212" s="47"/>
      <c r="LA212" s="47"/>
      <c r="LB212" s="47"/>
      <c r="LC212" s="47"/>
      <c r="LD212" s="47"/>
      <c r="LE212" s="47"/>
      <c r="LF212" s="47"/>
      <c r="LG212" s="47"/>
      <c r="LH212" s="47"/>
      <c r="LI212" s="47"/>
      <c r="LJ212" s="47"/>
      <c r="LK212" s="47"/>
      <c r="LL212" s="47"/>
      <c r="LM212" s="47"/>
      <c r="LN212" s="47"/>
      <c r="LO212" s="47"/>
      <c r="LP212" s="47"/>
      <c r="LQ212" s="47"/>
      <c r="LR212" s="47"/>
      <c r="LS212" s="47"/>
      <c r="LT212" s="47"/>
      <c r="LU212" s="47"/>
      <c r="LV212" s="47"/>
      <c r="LW212" s="47"/>
      <c r="LX212" s="47"/>
      <c r="LY212" s="47"/>
      <c r="LZ212" s="47"/>
      <c r="MA212" s="47"/>
      <c r="MB212" s="47"/>
      <c r="MC212" s="47"/>
      <c r="MD212" s="47"/>
      <c r="ME212" s="47"/>
      <c r="MF212" s="47"/>
      <c r="MG212" s="47"/>
      <c r="MH212" s="47"/>
      <c r="MI212" s="47"/>
      <c r="MJ212" s="47"/>
      <c r="MK212" s="47"/>
      <c r="ML212" s="47"/>
      <c r="MM212" s="47"/>
      <c r="MN212" s="47"/>
      <c r="MO212" s="47"/>
      <c r="MP212" s="47"/>
      <c r="MQ212" s="47"/>
      <c r="MR212" s="47"/>
      <c r="MS212" s="47"/>
      <c r="MT212" s="47"/>
      <c r="MU212" s="47"/>
      <c r="MV212" s="47"/>
      <c r="MW212" s="47"/>
      <c r="MX212" s="47"/>
      <c r="MY212" s="47"/>
      <c r="MZ212" s="47"/>
      <c r="NA212" s="47"/>
      <c r="NB212" s="47"/>
      <c r="NC212" s="47"/>
      <c r="ND212" s="47"/>
      <c r="NE212" s="47"/>
      <c r="NF212" s="47"/>
      <c r="NG212" s="47"/>
      <c r="NH212" s="47"/>
      <c r="NI212" s="47"/>
      <c r="NJ212" s="47"/>
      <c r="NK212" s="47"/>
      <c r="NL212" s="47"/>
      <c r="NM212" s="47"/>
      <c r="NN212" s="47"/>
      <c r="NO212" s="47"/>
      <c r="NP212" s="47"/>
      <c r="NQ212" s="47"/>
      <c r="NR212" s="47"/>
      <c r="NS212" s="47"/>
      <c r="NT212" s="47"/>
      <c r="NU212" s="47"/>
      <c r="NV212" s="47"/>
      <c r="NW212" s="47"/>
      <c r="NX212" s="47"/>
      <c r="NY212" s="47"/>
      <c r="NZ212" s="47"/>
      <c r="OA212" s="47"/>
      <c r="OB212" s="47"/>
      <c r="OC212" s="47"/>
      <c r="OD212" s="47"/>
      <c r="OE212" s="47"/>
      <c r="OF212" s="47"/>
      <c r="OG212" s="47"/>
      <c r="OH212" s="47"/>
      <c r="OI212" s="47"/>
      <c r="OJ212" s="47"/>
      <c r="OK212" s="47"/>
      <c r="OL212" s="47"/>
      <c r="OM212" s="47"/>
      <c r="ON212" s="47"/>
      <c r="OO212" s="47"/>
      <c r="OP212" s="47"/>
      <c r="OQ212" s="47"/>
      <c r="OR212" s="47"/>
      <c r="OS212" s="47"/>
      <c r="OT212" s="47"/>
      <c r="OU212" s="47"/>
      <c r="OV212" s="47"/>
      <c r="OW212" s="47"/>
      <c r="OX212" s="47"/>
      <c r="OY212" s="47"/>
      <c r="OZ212" s="47"/>
      <c r="PA212" s="47"/>
      <c r="PB212" s="47"/>
      <c r="PC212" s="47"/>
      <c r="PD212" s="47"/>
      <c r="PE212" s="47"/>
      <c r="PF212" s="47"/>
      <c r="PG212" s="47"/>
      <c r="PH212" s="47"/>
      <c r="PI212" s="47"/>
      <c r="PJ212" s="47"/>
      <c r="PK212" s="47"/>
      <c r="PL212" s="47"/>
      <c r="PM212" s="47"/>
      <c r="PN212" s="47"/>
      <c r="PO212" s="47"/>
      <c r="PP212" s="47"/>
      <c r="PQ212" s="47"/>
      <c r="PR212" s="47"/>
      <c r="PS212" s="47"/>
      <c r="PT212" s="47"/>
      <c r="PU212" s="47"/>
      <c r="PV212" s="47"/>
      <c r="PW212" s="47"/>
      <c r="PX212" s="47"/>
      <c r="PY212" s="47"/>
      <c r="PZ212" s="47"/>
      <c r="QA212" s="47"/>
      <c r="QB212" s="47"/>
      <c r="QC212" s="47"/>
      <c r="QD212" s="47"/>
      <c r="QE212" s="47"/>
      <c r="QF212" s="47"/>
      <c r="QG212" s="47"/>
      <c r="QH212" s="47"/>
      <c r="QI212" s="47"/>
      <c r="QJ212" s="47"/>
      <c r="QK212" s="47"/>
      <c r="QL212" s="47"/>
      <c r="QM212" s="47"/>
      <c r="QN212" s="47"/>
      <c r="QO212" s="47"/>
      <c r="QP212" s="47"/>
      <c r="QQ212" s="47"/>
      <c r="QR212" s="47"/>
      <c r="QS212" s="47"/>
      <c r="QT212" s="47"/>
      <c r="QU212" s="47"/>
      <c r="QV212" s="47"/>
      <c r="QW212" s="47"/>
      <c r="QX212" s="47"/>
      <c r="QY212" s="47"/>
      <c r="QZ212" s="47"/>
      <c r="RA212" s="47"/>
      <c r="RB212" s="47"/>
      <c r="RC212" s="47"/>
      <c r="RD212" s="47"/>
      <c r="RE212" s="47"/>
      <c r="RF212" s="47"/>
      <c r="RG212" s="47"/>
      <c r="RH212" s="47"/>
      <c r="RI212" s="47"/>
      <c r="RJ212" s="47"/>
      <c r="RK212" s="47"/>
      <c r="RL212" s="47"/>
      <c r="RM212" s="47"/>
      <c r="RN212" s="47"/>
      <c r="RO212" s="47"/>
      <c r="RP212" s="47"/>
      <c r="RQ212" s="47"/>
      <c r="RR212" s="47"/>
      <c r="RS212" s="47"/>
      <c r="RT212" s="47"/>
      <c r="RU212" s="47"/>
      <c r="RV212" s="47"/>
      <c r="RW212" s="47"/>
      <c r="RX212" s="47"/>
      <c r="RY212" s="47"/>
      <c r="RZ212" s="47"/>
      <c r="SA212" s="47"/>
      <c r="SB212" s="47"/>
      <c r="SC212" s="47"/>
      <c r="SD212" s="47"/>
      <c r="SE212" s="47"/>
      <c r="SF212" s="47"/>
      <c r="SG212" s="47"/>
      <c r="SH212" s="47"/>
      <c r="SI212" s="47"/>
      <c r="SJ212" s="47"/>
      <c r="SK212" s="47"/>
      <c r="SL212" s="47"/>
      <c r="SM212" s="47"/>
      <c r="SN212" s="47"/>
      <c r="SO212" s="47"/>
      <c r="SP212" s="47"/>
      <c r="SQ212" s="47"/>
      <c r="SR212" s="47"/>
      <c r="SS212" s="47"/>
      <c r="ST212" s="47"/>
      <c r="SU212" s="47"/>
      <c r="SV212" s="47"/>
      <c r="SW212" s="47"/>
      <c r="SX212" s="47"/>
      <c r="SY212" s="47"/>
      <c r="SZ212" s="47"/>
      <c r="TA212" s="47"/>
      <c r="TB212" s="47"/>
      <c r="TC212" s="47"/>
      <c r="TD212" s="47"/>
      <c r="TE212" s="47"/>
      <c r="TF212" s="47"/>
      <c r="TG212" s="47"/>
      <c r="TH212" s="47"/>
      <c r="TI212" s="47"/>
      <c r="TJ212" s="47"/>
      <c r="TK212" s="47"/>
      <c r="TL212" s="47"/>
      <c r="TM212" s="47"/>
      <c r="TN212" s="47"/>
      <c r="TO212" s="47"/>
      <c r="TP212" s="47"/>
      <c r="TQ212" s="47"/>
      <c r="TR212" s="47"/>
      <c r="TS212" s="47"/>
      <c r="TT212" s="47"/>
      <c r="TU212" s="47"/>
      <c r="TV212" s="47"/>
      <c r="TW212" s="47"/>
      <c r="TX212" s="47"/>
      <c r="TY212" s="47"/>
      <c r="TZ212" s="47"/>
      <c r="UA212" s="47"/>
      <c r="UB212" s="47"/>
      <c r="UC212" s="47"/>
      <c r="UD212" s="47"/>
      <c r="UE212" s="47"/>
      <c r="UF212" s="47"/>
      <c r="UG212" s="47"/>
      <c r="UH212" s="47"/>
      <c r="UI212" s="47"/>
      <c r="UJ212" s="47"/>
      <c r="UK212" s="47"/>
      <c r="UL212" s="47"/>
      <c r="UM212" s="47"/>
      <c r="UN212" s="47"/>
      <c r="UO212" s="47"/>
      <c r="UP212" s="47"/>
      <c r="UQ212" s="47"/>
      <c r="UR212" s="47"/>
      <c r="US212" s="47"/>
      <c r="UT212" s="47"/>
      <c r="UU212" s="47"/>
      <c r="UV212" s="47"/>
      <c r="UW212" s="47"/>
      <c r="UX212" s="47"/>
      <c r="UY212" s="47"/>
      <c r="UZ212" s="47"/>
      <c r="VA212" s="47"/>
      <c r="VB212" s="47"/>
      <c r="VC212" s="47"/>
      <c r="VD212" s="47"/>
      <c r="VE212" s="47"/>
      <c r="VF212" s="47"/>
      <c r="VG212" s="47"/>
      <c r="VH212" s="47"/>
      <c r="VI212" s="47"/>
      <c r="VJ212" s="47"/>
      <c r="VK212" s="47"/>
      <c r="VL212" s="47"/>
      <c r="VM212" s="47"/>
      <c r="VN212" s="47"/>
      <c r="VO212" s="47"/>
      <c r="VP212" s="47"/>
      <c r="VQ212" s="47"/>
      <c r="VR212" s="47"/>
      <c r="VS212" s="47"/>
      <c r="VT212" s="47"/>
      <c r="VU212" s="47"/>
      <c r="VV212" s="47"/>
      <c r="VW212" s="47"/>
      <c r="VX212" s="47"/>
      <c r="VY212" s="47"/>
      <c r="VZ212" s="47"/>
      <c r="WA212" s="47"/>
      <c r="WB212" s="47"/>
      <c r="WC212" s="47"/>
      <c r="WD212" s="47"/>
      <c r="WE212" s="47"/>
      <c r="WF212" s="47"/>
      <c r="WG212" s="47"/>
      <c r="WH212" s="47"/>
      <c r="WI212" s="47"/>
      <c r="WJ212" s="47"/>
      <c r="WK212" s="47"/>
      <c r="WL212" s="47"/>
      <c r="WM212" s="47"/>
      <c r="WN212" s="47"/>
      <c r="WO212" s="47"/>
      <c r="WP212" s="47"/>
      <c r="WQ212" s="47"/>
      <c r="WR212" s="47"/>
      <c r="WS212" s="47"/>
      <c r="WT212" s="47"/>
      <c r="WU212" s="47"/>
      <c r="WV212" s="47"/>
      <c r="WW212" s="47"/>
      <c r="WX212" s="47"/>
      <c r="WY212" s="47"/>
      <c r="WZ212" s="47"/>
      <c r="XA212" s="47"/>
      <c r="XB212" s="47"/>
      <c r="XC212" s="47"/>
      <c r="XD212" s="47"/>
      <c r="XE212" s="47"/>
      <c r="XF212" s="47"/>
      <c r="XG212" s="47"/>
      <c r="XH212" s="47"/>
      <c r="XI212" s="47"/>
      <c r="XJ212" s="47"/>
      <c r="XK212" s="47"/>
      <c r="XL212" s="47"/>
      <c r="XM212" s="47"/>
      <c r="XN212" s="47"/>
      <c r="XO212" s="47"/>
      <c r="XP212" s="47"/>
      <c r="XQ212" s="47"/>
      <c r="XR212" s="47"/>
      <c r="XS212" s="47"/>
      <c r="XT212" s="47"/>
      <c r="XU212" s="47"/>
      <c r="XV212" s="47"/>
      <c r="XW212" s="47"/>
      <c r="XX212" s="47"/>
      <c r="XY212" s="47"/>
      <c r="XZ212" s="47"/>
      <c r="YA212" s="47"/>
      <c r="YB212" s="47"/>
      <c r="YC212" s="47"/>
      <c r="YD212" s="47"/>
      <c r="YE212" s="47"/>
      <c r="YF212" s="47"/>
      <c r="YG212" s="47"/>
      <c r="YH212" s="47"/>
      <c r="YI212" s="47"/>
      <c r="YJ212" s="47"/>
      <c r="YK212" s="47"/>
      <c r="YL212" s="47"/>
      <c r="YM212" s="47"/>
      <c r="YN212" s="47"/>
      <c r="YO212" s="47"/>
      <c r="YP212" s="47"/>
      <c r="YQ212" s="47"/>
      <c r="YR212" s="47"/>
      <c r="YS212" s="47"/>
      <c r="YT212" s="47"/>
      <c r="YU212" s="47"/>
      <c r="YV212" s="47"/>
      <c r="YW212" s="47"/>
      <c r="YX212" s="47"/>
      <c r="YY212" s="47"/>
      <c r="YZ212" s="47"/>
      <c r="ZA212" s="47"/>
      <c r="ZB212" s="47"/>
      <c r="ZC212" s="47"/>
      <c r="ZD212" s="47"/>
      <c r="ZE212" s="47"/>
      <c r="ZF212" s="47"/>
      <c r="ZG212" s="47"/>
      <c r="ZH212" s="47"/>
      <c r="ZI212" s="47"/>
      <c r="ZJ212" s="47"/>
      <c r="ZK212" s="47"/>
      <c r="ZL212" s="47"/>
      <c r="ZM212" s="47"/>
      <c r="ZN212" s="47"/>
      <c r="ZO212" s="47"/>
      <c r="ZP212" s="47"/>
      <c r="ZQ212" s="47"/>
      <c r="ZR212" s="47"/>
      <c r="ZS212" s="47"/>
      <c r="ZT212" s="47"/>
      <c r="ZU212" s="47"/>
      <c r="ZV212" s="47"/>
      <c r="ZW212" s="47"/>
      <c r="ZX212" s="47"/>
      <c r="ZY212" s="47"/>
      <c r="ZZ212" s="47"/>
      <c r="AAA212" s="47"/>
      <c r="AAB212" s="47"/>
      <c r="AAC212" s="47"/>
      <c r="AAD212" s="47"/>
      <c r="AAE212" s="47"/>
      <c r="AAF212" s="47"/>
      <c r="AAG212" s="47"/>
      <c r="AAH212" s="47"/>
      <c r="AAI212" s="47"/>
      <c r="AAJ212" s="47"/>
      <c r="AAK212" s="47"/>
      <c r="AAL212" s="47"/>
      <c r="AAM212" s="47"/>
      <c r="AAN212" s="47"/>
      <c r="AAO212" s="47"/>
      <c r="AAP212" s="47"/>
      <c r="AAQ212" s="47"/>
      <c r="AAR212" s="47"/>
      <c r="AAS212" s="47"/>
      <c r="AAT212" s="47"/>
      <c r="AAU212" s="47"/>
      <c r="AAV212" s="47"/>
      <c r="AAW212" s="47"/>
      <c r="AAX212" s="47"/>
      <c r="AAY212" s="47"/>
      <c r="AAZ212" s="47"/>
      <c r="ABA212" s="47"/>
      <c r="ABB212" s="47"/>
      <c r="ABC212" s="47"/>
      <c r="ABD212" s="47"/>
      <c r="ABE212" s="47"/>
      <c r="ABF212" s="47"/>
      <c r="ABG212" s="47"/>
      <c r="ABH212" s="47"/>
      <c r="ABI212" s="47"/>
      <c r="ABJ212" s="47"/>
      <c r="ABK212" s="47"/>
      <c r="ABL212" s="47"/>
      <c r="ABM212" s="47"/>
      <c r="ABN212" s="47"/>
      <c r="ABO212" s="47"/>
      <c r="ABP212" s="47"/>
      <c r="ABQ212" s="47"/>
      <c r="ABR212" s="47"/>
      <c r="ABS212" s="47"/>
      <c r="ABT212" s="47"/>
      <c r="ABU212" s="47"/>
      <c r="ABV212" s="47"/>
      <c r="ABW212" s="47"/>
      <c r="ABX212" s="47"/>
      <c r="ABY212" s="47"/>
      <c r="ABZ212" s="47"/>
      <c r="ACA212" s="47"/>
      <c r="ACB212" s="47"/>
      <c r="ACC212" s="47"/>
      <c r="ACD212" s="47"/>
      <c r="ACE212" s="47"/>
      <c r="ACF212" s="47"/>
      <c r="ACG212" s="47"/>
      <c r="ACH212" s="47"/>
      <c r="ACI212" s="47"/>
      <c r="ACJ212" s="47"/>
      <c r="ACK212" s="47"/>
      <c r="ACL212" s="47"/>
      <c r="ACM212" s="47"/>
      <c r="ACN212" s="47"/>
      <c r="ACO212" s="47"/>
      <c r="ACP212" s="47"/>
      <c r="ACQ212" s="47"/>
      <c r="ACR212" s="47"/>
      <c r="ACS212" s="47"/>
      <c r="ACT212" s="47"/>
      <c r="ACU212" s="47"/>
      <c r="ACV212" s="47"/>
      <c r="ACW212" s="47"/>
      <c r="ACX212" s="47"/>
      <c r="ACY212" s="47"/>
      <c r="ACZ212" s="47"/>
      <c r="ADA212" s="47"/>
      <c r="ADB212" s="47"/>
      <c r="ADC212" s="47"/>
      <c r="ADD212" s="47"/>
      <c r="ADE212" s="47"/>
      <c r="ADF212" s="47"/>
      <c r="ADG212" s="47"/>
      <c r="ADH212" s="47"/>
      <c r="ADI212" s="47"/>
      <c r="ADJ212" s="47"/>
      <c r="ADK212" s="47"/>
      <c r="ADL212" s="47"/>
      <c r="ADM212" s="47"/>
      <c r="ADN212" s="47"/>
      <c r="ADO212" s="47"/>
      <c r="ADP212" s="47"/>
      <c r="ADQ212" s="47"/>
      <c r="ADR212" s="47"/>
      <c r="ADS212" s="47"/>
      <c r="ADT212" s="47"/>
      <c r="ADU212" s="47"/>
      <c r="ADV212" s="47"/>
      <c r="ADW212" s="47"/>
      <c r="ADX212" s="47"/>
      <c r="ADY212" s="47"/>
      <c r="ADZ212" s="47"/>
      <c r="AEA212" s="47"/>
      <c r="AEB212" s="47"/>
      <c r="AEC212" s="47"/>
      <c r="AED212" s="47"/>
      <c r="AEE212" s="47"/>
      <c r="AEF212" s="47"/>
      <c r="AEG212" s="47"/>
      <c r="AEH212" s="47"/>
      <c r="AEI212" s="47"/>
      <c r="AEJ212" s="47"/>
      <c r="AEK212" s="47"/>
      <c r="AEL212" s="47"/>
      <c r="AEM212" s="47"/>
      <c r="AEN212" s="47"/>
      <c r="AEO212" s="47"/>
      <c r="AEP212" s="47"/>
      <c r="AEQ212" s="47"/>
      <c r="AER212" s="47"/>
      <c r="AES212" s="47"/>
      <c r="AET212" s="47"/>
      <c r="AEU212" s="47"/>
      <c r="AEV212" s="47"/>
      <c r="AEW212" s="47"/>
      <c r="AEX212" s="47"/>
      <c r="AEY212" s="47"/>
      <c r="AEZ212" s="47"/>
      <c r="AFA212" s="47"/>
      <c r="AFB212" s="47"/>
      <c r="AFC212" s="47"/>
      <c r="AFD212" s="47"/>
      <c r="AFE212" s="47"/>
      <c r="AFF212" s="47"/>
      <c r="AFG212" s="47"/>
      <c r="AFH212" s="47"/>
      <c r="AFI212" s="47"/>
      <c r="AFJ212" s="47"/>
      <c r="AFK212" s="47"/>
      <c r="AFL212" s="47"/>
      <c r="AFM212" s="47"/>
      <c r="AFN212" s="47"/>
      <c r="AFO212" s="47"/>
      <c r="AFP212" s="47"/>
      <c r="AFQ212" s="47"/>
      <c r="AFR212" s="47"/>
      <c r="AFS212" s="47"/>
      <c r="AFT212" s="47"/>
      <c r="AFU212" s="47"/>
      <c r="AFV212" s="47"/>
      <c r="AFW212" s="47"/>
      <c r="AFX212" s="47"/>
      <c r="AFY212" s="47"/>
      <c r="AFZ212" s="47"/>
      <c r="AGA212" s="47"/>
      <c r="AGB212" s="47"/>
      <c r="AGC212" s="47"/>
      <c r="AGD212" s="47"/>
      <c r="AGE212" s="47"/>
      <c r="AGF212" s="47"/>
      <c r="AGG212" s="47"/>
      <c r="AGH212" s="47"/>
      <c r="AGI212" s="47"/>
      <c r="AGJ212" s="47"/>
      <c r="AGK212" s="47"/>
      <c r="AGL212" s="47"/>
      <c r="AGM212" s="47"/>
      <c r="AGN212" s="47"/>
      <c r="AGO212" s="47"/>
      <c r="AGP212" s="47"/>
      <c r="AGQ212" s="47"/>
      <c r="AGR212" s="47"/>
      <c r="AGS212" s="47"/>
      <c r="AGT212" s="47"/>
      <c r="AGU212" s="47"/>
      <c r="AGV212" s="47"/>
      <c r="AGW212" s="47"/>
      <c r="AGX212" s="47"/>
      <c r="AGY212" s="47"/>
      <c r="AGZ212" s="47"/>
      <c r="AHA212" s="47"/>
      <c r="AHB212" s="47"/>
      <c r="AHC212" s="47"/>
      <c r="AHD212" s="47"/>
      <c r="AHE212" s="47"/>
      <c r="AHF212" s="47"/>
      <c r="AHG212" s="47"/>
      <c r="AHH212" s="47"/>
      <c r="AHI212" s="47"/>
      <c r="AHJ212" s="47"/>
      <c r="AHK212" s="47"/>
      <c r="AHL212" s="47"/>
      <c r="AHM212" s="47"/>
      <c r="AHN212" s="47"/>
      <c r="AHO212" s="47"/>
      <c r="AHP212" s="47"/>
      <c r="AHQ212" s="47"/>
      <c r="AHR212" s="47"/>
      <c r="AHS212" s="47"/>
      <c r="AHT212" s="47"/>
      <c r="AHU212" s="47"/>
      <c r="AHV212" s="47"/>
      <c r="AHW212" s="47"/>
      <c r="AHX212" s="47"/>
      <c r="AHY212" s="47"/>
      <c r="AHZ212" s="47"/>
      <c r="AIA212" s="47"/>
      <c r="AIB212" s="47"/>
      <c r="AIC212" s="47"/>
      <c r="AID212" s="47"/>
      <c r="AIE212" s="47"/>
      <c r="AIF212" s="47"/>
      <c r="AIG212" s="47"/>
      <c r="AIH212" s="47"/>
      <c r="AII212" s="47"/>
      <c r="AIJ212" s="47"/>
      <c r="AIK212" s="47"/>
      <c r="AIL212" s="47"/>
      <c r="AIM212" s="47"/>
      <c r="AIN212" s="47"/>
      <c r="AIO212" s="47"/>
      <c r="AIP212" s="47"/>
      <c r="AIQ212" s="47"/>
      <c r="AIR212" s="47"/>
      <c r="AIS212" s="47"/>
      <c r="AIT212" s="47"/>
      <c r="AIU212" s="47"/>
      <c r="AIV212" s="47"/>
      <c r="AIW212" s="47"/>
      <c r="AIX212" s="47"/>
      <c r="AIY212" s="47"/>
      <c r="AIZ212" s="47"/>
      <c r="AJA212" s="47"/>
      <c r="AJB212" s="47"/>
      <c r="AJC212" s="47"/>
      <c r="AJD212" s="47"/>
      <c r="AJE212" s="47"/>
      <c r="AJF212" s="47"/>
      <c r="AJG212" s="47"/>
      <c r="AJH212" s="47"/>
      <c r="AJI212" s="47"/>
      <c r="AJJ212" s="47"/>
      <c r="AJK212" s="47"/>
      <c r="AJL212" s="47"/>
      <c r="AJM212" s="47"/>
      <c r="AJN212" s="47"/>
      <c r="AJO212" s="47"/>
      <c r="AJP212" s="47"/>
      <c r="AJQ212" s="47"/>
      <c r="AJR212" s="47"/>
      <c r="AJS212" s="47"/>
      <c r="AJT212" s="47"/>
      <c r="AJU212" s="47"/>
      <c r="AJV212" s="47"/>
      <c r="AJW212" s="47"/>
      <c r="AJX212" s="47"/>
      <c r="AJY212" s="47"/>
      <c r="AJZ212" s="47"/>
      <c r="AKA212" s="47"/>
      <c r="AKB212" s="47"/>
      <c r="AKC212" s="47"/>
      <c r="AKD212" s="47"/>
      <c r="AKE212" s="47"/>
      <c r="AKF212" s="47"/>
      <c r="AKG212" s="47"/>
      <c r="AKH212" s="47"/>
      <c r="AKI212" s="47"/>
      <c r="AKJ212" s="47"/>
      <c r="AKK212" s="47"/>
      <c r="AKL212" s="47"/>
      <c r="AKM212" s="47"/>
      <c r="AKN212" s="47"/>
      <c r="AKO212" s="47"/>
      <c r="AKP212" s="47"/>
      <c r="AKQ212" s="47"/>
      <c r="AKR212" s="47"/>
      <c r="AKS212" s="47"/>
      <c r="AKT212" s="47"/>
      <c r="AKU212" s="47"/>
      <c r="AKV212" s="47"/>
      <c r="AKW212" s="47"/>
      <c r="AKX212" s="47"/>
      <c r="AKY212" s="47"/>
      <c r="AKZ212" s="47"/>
      <c r="ALA212" s="47"/>
      <c r="ALB212" s="47"/>
      <c r="ALC212" s="47"/>
      <c r="ALD212" s="47"/>
      <c r="ALE212" s="47"/>
      <c r="ALF212" s="47"/>
      <c r="ALG212" s="47"/>
      <c r="ALH212" s="47"/>
      <c r="ALI212" s="47"/>
      <c r="ALJ212" s="47"/>
      <c r="ALK212" s="47"/>
      <c r="ALL212" s="47"/>
      <c r="ALM212" s="47"/>
      <c r="ALN212" s="47"/>
      <c r="ALO212" s="47"/>
      <c r="ALP212" s="47"/>
      <c r="ALQ212" s="47"/>
      <c r="ALR212" s="47"/>
      <c r="ALS212" s="47"/>
      <c r="ALT212" s="47"/>
      <c r="ALU212" s="47"/>
      <c r="ALV212" s="47"/>
      <c r="ALW212" s="47"/>
      <c r="ALX212" s="47"/>
      <c r="ALY212" s="47"/>
      <c r="ALZ212" s="47"/>
      <c r="AMA212" s="47"/>
      <c r="AMB212" s="47"/>
      <c r="AMC212" s="47"/>
      <c r="AMD212" s="47"/>
      <c r="AME212" s="47"/>
      <c r="AMF212" s="47"/>
      <c r="AMG212" s="47"/>
      <c r="AMH212" s="47"/>
      <c r="AMI212" s="47"/>
      <c r="AMJ212" s="48"/>
      <c r="AMK212" s="48"/>
    </row>
    <row r="213" customFormat="false" ht="48.5" hidden="true" customHeight="false" outlineLevel="0" collapsed="false">
      <c r="A213" s="43"/>
      <c r="B213" s="81" t="s">
        <v>146</v>
      </c>
      <c r="C213" s="82" t="s">
        <v>208</v>
      </c>
      <c r="D213" s="86" t="n">
        <v>600</v>
      </c>
      <c r="E213" s="76" t="n">
        <f aca="false">'приложение 10'!I506</f>
        <v>0</v>
      </c>
    </row>
    <row r="214" customFormat="false" ht="32.8" hidden="false" customHeight="false" outlineLevel="0" collapsed="false">
      <c r="A214" s="43"/>
      <c r="B214" s="81" t="s">
        <v>209</v>
      </c>
      <c r="C214" s="82" t="n">
        <v>5830100000</v>
      </c>
      <c r="D214" s="86"/>
      <c r="E214" s="76" t="n">
        <f aca="false">E215</f>
        <v>400000</v>
      </c>
    </row>
    <row r="215" customFormat="false" ht="32.8" hidden="false" customHeight="false" outlineLevel="0" collapsed="false">
      <c r="A215" s="43"/>
      <c r="B215" s="81" t="s">
        <v>130</v>
      </c>
      <c r="C215" s="82" t="n">
        <v>5830100590</v>
      </c>
      <c r="D215" s="86"/>
      <c r="E215" s="76" t="n">
        <f aca="false">E216</f>
        <v>400000</v>
      </c>
    </row>
    <row r="216" customFormat="false" ht="32.8" hidden="false" customHeight="false" outlineLevel="0" collapsed="false">
      <c r="A216" s="43"/>
      <c r="B216" s="81" t="s">
        <v>136</v>
      </c>
      <c r="C216" s="82" t="n">
        <v>5830100590</v>
      </c>
      <c r="D216" s="86" t="n">
        <v>300</v>
      </c>
      <c r="E216" s="76" t="n">
        <f aca="false">'приложение 10'!I509</f>
        <v>400000</v>
      </c>
    </row>
    <row r="217" customFormat="false" ht="79.85" hidden="false" customHeight="false" outlineLevel="0" collapsed="false">
      <c r="A217" s="67" t="s">
        <v>81</v>
      </c>
      <c r="B217" s="93" t="s">
        <v>210</v>
      </c>
      <c r="C217" s="66" t="n">
        <v>5900000000</v>
      </c>
      <c r="D217" s="87"/>
      <c r="E217" s="73" t="n">
        <f aca="false">E218+E223</f>
        <v>75575700</v>
      </c>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c r="CT217" s="71"/>
      <c r="CU217" s="71"/>
      <c r="CV217" s="71"/>
      <c r="CW217" s="71"/>
      <c r="CX217" s="71"/>
      <c r="CY217" s="71"/>
      <c r="CZ217" s="71"/>
      <c r="DA217" s="71"/>
      <c r="DB217" s="71"/>
      <c r="DC217" s="71"/>
      <c r="DD217" s="71"/>
      <c r="DE217" s="71"/>
      <c r="DF217" s="71"/>
      <c r="DG217" s="71"/>
      <c r="DH217" s="71"/>
      <c r="DI217" s="71"/>
      <c r="DJ217" s="71"/>
      <c r="DK217" s="71"/>
      <c r="DL217" s="71"/>
      <c r="DM217" s="71"/>
      <c r="DN217" s="71"/>
      <c r="DO217" s="71"/>
      <c r="DP217" s="71"/>
      <c r="DQ217" s="71"/>
      <c r="DR217" s="71"/>
      <c r="DS217" s="71"/>
      <c r="DT217" s="71"/>
      <c r="DU217" s="71"/>
      <c r="DV217" s="71"/>
      <c r="DW217" s="71"/>
      <c r="DX217" s="71"/>
      <c r="DY217" s="71"/>
      <c r="DZ217" s="71"/>
      <c r="EA217" s="71"/>
      <c r="EB217" s="71"/>
      <c r="EC217" s="71"/>
      <c r="ED217" s="71"/>
      <c r="EE217" s="71"/>
      <c r="EF217" s="71"/>
      <c r="EG217" s="71"/>
      <c r="EH217" s="71"/>
      <c r="EI217" s="71"/>
      <c r="EJ217" s="71"/>
      <c r="EK217" s="71"/>
      <c r="EL217" s="71"/>
      <c r="EM217" s="71"/>
      <c r="EN217" s="71"/>
      <c r="EO217" s="71"/>
      <c r="EP217" s="71"/>
      <c r="EQ217" s="71"/>
      <c r="ER217" s="71"/>
      <c r="ES217" s="71"/>
      <c r="ET217" s="71"/>
      <c r="EU217" s="71"/>
      <c r="EV217" s="71"/>
      <c r="EW217" s="71"/>
      <c r="EX217" s="71"/>
      <c r="EY217" s="71"/>
      <c r="EZ217" s="71"/>
      <c r="FA217" s="71"/>
      <c r="FB217" s="71"/>
      <c r="FC217" s="71"/>
      <c r="FD217" s="71"/>
      <c r="FE217" s="71"/>
      <c r="FF217" s="71"/>
      <c r="FG217" s="71"/>
      <c r="FH217" s="71"/>
      <c r="FI217" s="71"/>
      <c r="FJ217" s="71"/>
      <c r="FK217" s="71"/>
      <c r="FL217" s="71"/>
      <c r="FM217" s="71"/>
      <c r="FN217" s="71"/>
      <c r="FO217" s="71"/>
      <c r="FP217" s="71"/>
      <c r="FQ217" s="71"/>
      <c r="FR217" s="71"/>
      <c r="FS217" s="71"/>
      <c r="FT217" s="71"/>
      <c r="FU217" s="71"/>
      <c r="FV217" s="71"/>
      <c r="FW217" s="71"/>
      <c r="FX217" s="71"/>
      <c r="FY217" s="71"/>
      <c r="FZ217" s="71"/>
      <c r="GA217" s="71"/>
      <c r="GB217" s="71"/>
      <c r="GC217" s="71"/>
      <c r="GD217" s="71"/>
      <c r="GE217" s="71"/>
      <c r="GF217" s="71"/>
      <c r="GG217" s="71"/>
      <c r="GH217" s="71"/>
      <c r="GI217" s="71"/>
      <c r="GJ217" s="71"/>
      <c r="GK217" s="71"/>
      <c r="GL217" s="71"/>
      <c r="GM217" s="71"/>
      <c r="GN217" s="71"/>
      <c r="GO217" s="71"/>
      <c r="GP217" s="71"/>
      <c r="GQ217" s="71"/>
      <c r="GR217" s="71"/>
      <c r="GS217" s="71"/>
      <c r="GT217" s="71"/>
      <c r="GU217" s="71"/>
      <c r="GV217" s="71"/>
      <c r="GW217" s="71"/>
      <c r="GX217" s="71"/>
      <c r="GY217" s="71"/>
      <c r="GZ217" s="71"/>
      <c r="HA217" s="71"/>
      <c r="HB217" s="71"/>
      <c r="HC217" s="71"/>
      <c r="HD217" s="71"/>
      <c r="HE217" s="71"/>
      <c r="HF217" s="71"/>
      <c r="HG217" s="71"/>
      <c r="HH217" s="71"/>
      <c r="HI217" s="71"/>
      <c r="HJ217" s="71"/>
      <c r="HK217" s="71"/>
      <c r="HL217" s="71"/>
      <c r="HM217" s="71"/>
      <c r="HN217" s="71"/>
      <c r="HO217" s="71"/>
      <c r="HP217" s="71"/>
      <c r="HQ217" s="71"/>
      <c r="HR217" s="71"/>
      <c r="HS217" s="71"/>
      <c r="HT217" s="71"/>
      <c r="HU217" s="71"/>
      <c r="HV217" s="71"/>
      <c r="HW217" s="71"/>
      <c r="HX217" s="71"/>
      <c r="HY217" s="71"/>
      <c r="HZ217" s="71"/>
      <c r="IA217" s="71"/>
      <c r="IB217" s="71"/>
      <c r="IC217" s="71"/>
      <c r="ID217" s="71"/>
      <c r="IE217" s="71"/>
      <c r="IF217" s="71"/>
      <c r="IG217" s="71"/>
      <c r="IH217" s="71"/>
      <c r="II217" s="71"/>
      <c r="IJ217" s="71"/>
      <c r="IK217" s="71"/>
      <c r="IL217" s="71"/>
      <c r="IM217" s="71"/>
      <c r="IN217" s="71"/>
      <c r="IO217" s="71"/>
      <c r="IP217" s="71"/>
      <c r="IQ217" s="71"/>
      <c r="IR217" s="71"/>
      <c r="IS217" s="71"/>
      <c r="IT217" s="71"/>
      <c r="IU217" s="71"/>
      <c r="IV217" s="71"/>
      <c r="IW217" s="71"/>
      <c r="IX217" s="71"/>
      <c r="IY217" s="71"/>
      <c r="IZ217" s="71"/>
      <c r="JA217" s="71"/>
      <c r="JB217" s="71"/>
      <c r="JC217" s="71"/>
      <c r="JD217" s="71"/>
      <c r="JE217" s="71"/>
      <c r="JF217" s="71"/>
      <c r="JG217" s="71"/>
      <c r="JH217" s="71"/>
      <c r="JI217" s="71"/>
      <c r="JJ217" s="71"/>
      <c r="JK217" s="71"/>
      <c r="JL217" s="71"/>
      <c r="JM217" s="71"/>
      <c r="JN217" s="71"/>
      <c r="JO217" s="71"/>
      <c r="JP217" s="71"/>
      <c r="JQ217" s="71"/>
      <c r="JR217" s="71"/>
      <c r="JS217" s="71"/>
      <c r="JT217" s="71"/>
      <c r="JU217" s="71"/>
      <c r="JV217" s="71"/>
      <c r="JW217" s="71"/>
      <c r="JX217" s="71"/>
      <c r="JY217" s="71"/>
      <c r="JZ217" s="71"/>
      <c r="KA217" s="71"/>
      <c r="KB217" s="71"/>
      <c r="KC217" s="71"/>
      <c r="KD217" s="71"/>
      <c r="KE217" s="71"/>
      <c r="KF217" s="71"/>
      <c r="KG217" s="71"/>
      <c r="KH217" s="71"/>
      <c r="KI217" s="71"/>
      <c r="KJ217" s="71"/>
      <c r="KK217" s="71"/>
      <c r="KL217" s="71"/>
      <c r="KM217" s="71"/>
      <c r="KN217" s="71"/>
      <c r="KO217" s="71"/>
      <c r="KP217" s="71"/>
      <c r="KQ217" s="71"/>
      <c r="KR217" s="71"/>
      <c r="KS217" s="71"/>
      <c r="KT217" s="71"/>
      <c r="KU217" s="71"/>
      <c r="KV217" s="71"/>
      <c r="KW217" s="71"/>
      <c r="KX217" s="71"/>
      <c r="KY217" s="71"/>
      <c r="KZ217" s="71"/>
      <c r="LA217" s="71"/>
      <c r="LB217" s="71"/>
      <c r="LC217" s="71"/>
      <c r="LD217" s="71"/>
      <c r="LE217" s="71"/>
      <c r="LF217" s="71"/>
      <c r="LG217" s="71"/>
      <c r="LH217" s="71"/>
      <c r="LI217" s="71"/>
      <c r="LJ217" s="71"/>
      <c r="LK217" s="71"/>
      <c r="LL217" s="71"/>
      <c r="LM217" s="71"/>
      <c r="LN217" s="71"/>
      <c r="LO217" s="71"/>
      <c r="LP217" s="71"/>
      <c r="LQ217" s="71"/>
      <c r="LR217" s="71"/>
      <c r="LS217" s="71"/>
      <c r="LT217" s="71"/>
      <c r="LU217" s="71"/>
      <c r="LV217" s="71"/>
      <c r="LW217" s="71"/>
      <c r="LX217" s="71"/>
      <c r="LY217" s="71"/>
      <c r="LZ217" s="71"/>
      <c r="MA217" s="71"/>
      <c r="MB217" s="71"/>
      <c r="MC217" s="71"/>
      <c r="MD217" s="71"/>
      <c r="ME217" s="71"/>
      <c r="MF217" s="71"/>
      <c r="MG217" s="71"/>
      <c r="MH217" s="71"/>
      <c r="MI217" s="71"/>
      <c r="MJ217" s="71"/>
      <c r="MK217" s="71"/>
      <c r="ML217" s="71"/>
      <c r="MM217" s="71"/>
      <c r="MN217" s="71"/>
      <c r="MO217" s="71"/>
      <c r="MP217" s="71"/>
      <c r="MQ217" s="71"/>
      <c r="MR217" s="71"/>
      <c r="MS217" s="71"/>
      <c r="MT217" s="71"/>
      <c r="MU217" s="71"/>
      <c r="MV217" s="71"/>
      <c r="MW217" s="71"/>
      <c r="MX217" s="71"/>
      <c r="MY217" s="71"/>
      <c r="MZ217" s="71"/>
      <c r="NA217" s="71"/>
      <c r="NB217" s="71"/>
      <c r="NC217" s="71"/>
      <c r="ND217" s="71"/>
      <c r="NE217" s="71"/>
      <c r="NF217" s="71"/>
      <c r="NG217" s="71"/>
      <c r="NH217" s="71"/>
      <c r="NI217" s="71"/>
      <c r="NJ217" s="71"/>
      <c r="NK217" s="71"/>
      <c r="NL217" s="71"/>
      <c r="NM217" s="71"/>
      <c r="NN217" s="71"/>
      <c r="NO217" s="71"/>
      <c r="NP217" s="71"/>
      <c r="NQ217" s="71"/>
      <c r="NR217" s="71"/>
      <c r="NS217" s="71"/>
      <c r="NT217" s="71"/>
      <c r="NU217" s="71"/>
      <c r="NV217" s="71"/>
      <c r="NW217" s="71"/>
      <c r="NX217" s="71"/>
      <c r="NY217" s="71"/>
      <c r="NZ217" s="71"/>
      <c r="OA217" s="71"/>
      <c r="OB217" s="71"/>
      <c r="OC217" s="71"/>
      <c r="OD217" s="71"/>
      <c r="OE217" s="71"/>
      <c r="OF217" s="71"/>
      <c r="OG217" s="71"/>
      <c r="OH217" s="71"/>
      <c r="OI217" s="71"/>
      <c r="OJ217" s="71"/>
      <c r="OK217" s="71"/>
      <c r="OL217" s="71"/>
      <c r="OM217" s="71"/>
      <c r="ON217" s="71"/>
      <c r="OO217" s="71"/>
      <c r="OP217" s="71"/>
      <c r="OQ217" s="71"/>
      <c r="OR217" s="71"/>
      <c r="OS217" s="71"/>
      <c r="OT217" s="71"/>
      <c r="OU217" s="71"/>
      <c r="OV217" s="71"/>
      <c r="OW217" s="71"/>
      <c r="OX217" s="71"/>
      <c r="OY217" s="71"/>
      <c r="OZ217" s="71"/>
      <c r="PA217" s="71"/>
      <c r="PB217" s="71"/>
      <c r="PC217" s="71"/>
      <c r="PD217" s="71"/>
      <c r="PE217" s="71"/>
      <c r="PF217" s="71"/>
      <c r="PG217" s="71"/>
      <c r="PH217" s="71"/>
      <c r="PI217" s="71"/>
      <c r="PJ217" s="71"/>
      <c r="PK217" s="71"/>
      <c r="PL217" s="71"/>
      <c r="PM217" s="71"/>
      <c r="PN217" s="71"/>
      <c r="PO217" s="71"/>
      <c r="PP217" s="71"/>
      <c r="PQ217" s="71"/>
      <c r="PR217" s="71"/>
      <c r="PS217" s="71"/>
      <c r="PT217" s="71"/>
      <c r="PU217" s="71"/>
      <c r="PV217" s="71"/>
      <c r="PW217" s="71"/>
      <c r="PX217" s="71"/>
      <c r="PY217" s="71"/>
      <c r="PZ217" s="71"/>
      <c r="QA217" s="71"/>
      <c r="QB217" s="71"/>
      <c r="QC217" s="71"/>
      <c r="QD217" s="71"/>
      <c r="QE217" s="71"/>
      <c r="QF217" s="71"/>
      <c r="QG217" s="71"/>
      <c r="QH217" s="71"/>
      <c r="QI217" s="71"/>
      <c r="QJ217" s="71"/>
      <c r="QK217" s="71"/>
      <c r="QL217" s="71"/>
      <c r="QM217" s="71"/>
      <c r="QN217" s="71"/>
      <c r="QO217" s="71"/>
      <c r="QP217" s="71"/>
      <c r="QQ217" s="71"/>
      <c r="QR217" s="71"/>
      <c r="QS217" s="71"/>
      <c r="QT217" s="71"/>
      <c r="QU217" s="71"/>
      <c r="QV217" s="71"/>
      <c r="QW217" s="71"/>
      <c r="QX217" s="71"/>
      <c r="QY217" s="71"/>
      <c r="QZ217" s="71"/>
      <c r="RA217" s="71"/>
      <c r="RB217" s="71"/>
      <c r="RC217" s="71"/>
      <c r="RD217" s="71"/>
      <c r="RE217" s="71"/>
      <c r="RF217" s="71"/>
      <c r="RG217" s="71"/>
      <c r="RH217" s="71"/>
      <c r="RI217" s="71"/>
      <c r="RJ217" s="71"/>
      <c r="RK217" s="71"/>
      <c r="RL217" s="71"/>
      <c r="RM217" s="71"/>
      <c r="RN217" s="71"/>
      <c r="RO217" s="71"/>
      <c r="RP217" s="71"/>
      <c r="RQ217" s="71"/>
      <c r="RR217" s="71"/>
      <c r="RS217" s="71"/>
      <c r="RT217" s="71"/>
      <c r="RU217" s="71"/>
      <c r="RV217" s="71"/>
      <c r="RW217" s="71"/>
      <c r="RX217" s="71"/>
      <c r="RY217" s="71"/>
      <c r="RZ217" s="71"/>
      <c r="SA217" s="71"/>
      <c r="SB217" s="71"/>
      <c r="SC217" s="71"/>
      <c r="SD217" s="71"/>
      <c r="SE217" s="71"/>
      <c r="SF217" s="71"/>
      <c r="SG217" s="71"/>
      <c r="SH217" s="71"/>
      <c r="SI217" s="71"/>
      <c r="SJ217" s="71"/>
      <c r="SK217" s="71"/>
      <c r="SL217" s="71"/>
      <c r="SM217" s="71"/>
      <c r="SN217" s="71"/>
      <c r="SO217" s="71"/>
      <c r="SP217" s="71"/>
      <c r="SQ217" s="71"/>
      <c r="SR217" s="71"/>
      <c r="SS217" s="71"/>
      <c r="ST217" s="71"/>
      <c r="SU217" s="71"/>
      <c r="SV217" s="71"/>
      <c r="SW217" s="71"/>
      <c r="SX217" s="71"/>
      <c r="SY217" s="71"/>
      <c r="SZ217" s="71"/>
      <c r="TA217" s="71"/>
      <c r="TB217" s="71"/>
      <c r="TC217" s="71"/>
      <c r="TD217" s="71"/>
      <c r="TE217" s="71"/>
      <c r="TF217" s="71"/>
      <c r="TG217" s="71"/>
      <c r="TH217" s="71"/>
      <c r="TI217" s="71"/>
      <c r="TJ217" s="71"/>
      <c r="TK217" s="71"/>
      <c r="TL217" s="71"/>
      <c r="TM217" s="71"/>
      <c r="TN217" s="71"/>
      <c r="TO217" s="71"/>
      <c r="TP217" s="71"/>
      <c r="TQ217" s="71"/>
      <c r="TR217" s="71"/>
      <c r="TS217" s="71"/>
      <c r="TT217" s="71"/>
      <c r="TU217" s="71"/>
      <c r="TV217" s="71"/>
      <c r="TW217" s="71"/>
      <c r="TX217" s="71"/>
      <c r="TY217" s="71"/>
      <c r="TZ217" s="71"/>
      <c r="UA217" s="71"/>
      <c r="UB217" s="71"/>
      <c r="UC217" s="71"/>
      <c r="UD217" s="71"/>
      <c r="UE217" s="71"/>
      <c r="UF217" s="71"/>
      <c r="UG217" s="71"/>
      <c r="UH217" s="71"/>
      <c r="UI217" s="71"/>
      <c r="UJ217" s="71"/>
      <c r="UK217" s="71"/>
      <c r="UL217" s="71"/>
      <c r="UM217" s="71"/>
      <c r="UN217" s="71"/>
      <c r="UO217" s="71"/>
      <c r="UP217" s="71"/>
      <c r="UQ217" s="71"/>
      <c r="UR217" s="71"/>
      <c r="US217" s="71"/>
      <c r="UT217" s="71"/>
      <c r="UU217" s="71"/>
      <c r="UV217" s="71"/>
      <c r="UW217" s="71"/>
      <c r="UX217" s="71"/>
      <c r="UY217" s="71"/>
      <c r="UZ217" s="71"/>
      <c r="VA217" s="71"/>
      <c r="VB217" s="71"/>
      <c r="VC217" s="71"/>
      <c r="VD217" s="71"/>
      <c r="VE217" s="71"/>
      <c r="VF217" s="71"/>
      <c r="VG217" s="71"/>
      <c r="VH217" s="71"/>
      <c r="VI217" s="71"/>
      <c r="VJ217" s="71"/>
      <c r="VK217" s="71"/>
      <c r="VL217" s="71"/>
      <c r="VM217" s="71"/>
      <c r="VN217" s="71"/>
      <c r="VO217" s="71"/>
      <c r="VP217" s="71"/>
      <c r="VQ217" s="71"/>
      <c r="VR217" s="71"/>
      <c r="VS217" s="71"/>
      <c r="VT217" s="71"/>
      <c r="VU217" s="71"/>
      <c r="VV217" s="71"/>
      <c r="VW217" s="71"/>
      <c r="VX217" s="71"/>
      <c r="VY217" s="71"/>
      <c r="VZ217" s="71"/>
      <c r="WA217" s="71"/>
      <c r="WB217" s="71"/>
      <c r="WC217" s="71"/>
      <c r="WD217" s="71"/>
      <c r="WE217" s="71"/>
      <c r="WF217" s="71"/>
      <c r="WG217" s="71"/>
      <c r="WH217" s="71"/>
      <c r="WI217" s="71"/>
      <c r="WJ217" s="71"/>
      <c r="WK217" s="71"/>
      <c r="WL217" s="71"/>
      <c r="WM217" s="71"/>
      <c r="WN217" s="71"/>
      <c r="WO217" s="71"/>
      <c r="WP217" s="71"/>
      <c r="WQ217" s="71"/>
      <c r="WR217" s="71"/>
      <c r="WS217" s="71"/>
      <c r="WT217" s="71"/>
      <c r="WU217" s="71"/>
      <c r="WV217" s="71"/>
      <c r="WW217" s="71"/>
      <c r="WX217" s="71"/>
      <c r="WY217" s="71"/>
      <c r="WZ217" s="71"/>
      <c r="XA217" s="71"/>
      <c r="XB217" s="71"/>
      <c r="XC217" s="71"/>
      <c r="XD217" s="71"/>
      <c r="XE217" s="71"/>
      <c r="XF217" s="71"/>
      <c r="XG217" s="71"/>
      <c r="XH217" s="71"/>
      <c r="XI217" s="71"/>
      <c r="XJ217" s="71"/>
      <c r="XK217" s="71"/>
      <c r="XL217" s="71"/>
      <c r="XM217" s="71"/>
      <c r="XN217" s="71"/>
      <c r="XO217" s="71"/>
      <c r="XP217" s="71"/>
      <c r="XQ217" s="71"/>
      <c r="XR217" s="71"/>
      <c r="XS217" s="71"/>
      <c r="XT217" s="71"/>
      <c r="XU217" s="71"/>
      <c r="XV217" s="71"/>
      <c r="XW217" s="71"/>
      <c r="XX217" s="71"/>
      <c r="XY217" s="71"/>
      <c r="XZ217" s="71"/>
      <c r="YA217" s="71"/>
      <c r="YB217" s="71"/>
      <c r="YC217" s="71"/>
      <c r="YD217" s="71"/>
      <c r="YE217" s="71"/>
      <c r="YF217" s="71"/>
      <c r="YG217" s="71"/>
      <c r="YH217" s="71"/>
      <c r="YI217" s="71"/>
      <c r="YJ217" s="71"/>
      <c r="YK217" s="71"/>
      <c r="YL217" s="71"/>
      <c r="YM217" s="71"/>
      <c r="YN217" s="71"/>
      <c r="YO217" s="71"/>
      <c r="YP217" s="71"/>
      <c r="YQ217" s="71"/>
      <c r="YR217" s="71"/>
      <c r="YS217" s="71"/>
      <c r="YT217" s="71"/>
      <c r="YU217" s="71"/>
      <c r="YV217" s="71"/>
      <c r="YW217" s="71"/>
      <c r="YX217" s="71"/>
      <c r="YY217" s="71"/>
      <c r="YZ217" s="71"/>
      <c r="ZA217" s="71"/>
      <c r="ZB217" s="71"/>
      <c r="ZC217" s="71"/>
      <c r="ZD217" s="71"/>
      <c r="ZE217" s="71"/>
      <c r="ZF217" s="71"/>
      <c r="ZG217" s="71"/>
      <c r="ZH217" s="71"/>
      <c r="ZI217" s="71"/>
      <c r="ZJ217" s="71"/>
      <c r="ZK217" s="71"/>
      <c r="ZL217" s="71"/>
      <c r="ZM217" s="71"/>
      <c r="ZN217" s="71"/>
      <c r="ZO217" s="71"/>
      <c r="ZP217" s="71"/>
      <c r="ZQ217" s="71"/>
      <c r="ZR217" s="71"/>
      <c r="ZS217" s="71"/>
      <c r="ZT217" s="71"/>
      <c r="ZU217" s="71"/>
      <c r="ZV217" s="71"/>
      <c r="ZW217" s="71"/>
      <c r="ZX217" s="71"/>
      <c r="ZY217" s="71"/>
      <c r="ZZ217" s="71"/>
      <c r="AAA217" s="71"/>
      <c r="AAB217" s="71"/>
      <c r="AAC217" s="71"/>
      <c r="AAD217" s="71"/>
      <c r="AAE217" s="71"/>
      <c r="AAF217" s="71"/>
      <c r="AAG217" s="71"/>
      <c r="AAH217" s="71"/>
      <c r="AAI217" s="71"/>
      <c r="AAJ217" s="71"/>
      <c r="AAK217" s="71"/>
      <c r="AAL217" s="71"/>
      <c r="AAM217" s="71"/>
      <c r="AAN217" s="71"/>
      <c r="AAO217" s="71"/>
      <c r="AAP217" s="71"/>
      <c r="AAQ217" s="71"/>
      <c r="AAR217" s="71"/>
      <c r="AAS217" s="71"/>
      <c r="AAT217" s="71"/>
      <c r="AAU217" s="71"/>
      <c r="AAV217" s="71"/>
      <c r="AAW217" s="71"/>
      <c r="AAX217" s="71"/>
      <c r="AAY217" s="71"/>
      <c r="AAZ217" s="71"/>
      <c r="ABA217" s="71"/>
      <c r="ABB217" s="71"/>
      <c r="ABC217" s="71"/>
      <c r="ABD217" s="71"/>
      <c r="ABE217" s="71"/>
      <c r="ABF217" s="71"/>
      <c r="ABG217" s="71"/>
      <c r="ABH217" s="71"/>
      <c r="ABI217" s="71"/>
      <c r="ABJ217" s="71"/>
      <c r="ABK217" s="71"/>
      <c r="ABL217" s="71"/>
      <c r="ABM217" s="71"/>
      <c r="ABN217" s="71"/>
      <c r="ABO217" s="71"/>
      <c r="ABP217" s="71"/>
      <c r="ABQ217" s="71"/>
      <c r="ABR217" s="71"/>
      <c r="ABS217" s="71"/>
      <c r="ABT217" s="71"/>
      <c r="ABU217" s="71"/>
      <c r="ABV217" s="71"/>
      <c r="ABW217" s="71"/>
      <c r="ABX217" s="71"/>
      <c r="ABY217" s="71"/>
      <c r="ABZ217" s="71"/>
      <c r="ACA217" s="71"/>
      <c r="ACB217" s="71"/>
      <c r="ACC217" s="71"/>
      <c r="ACD217" s="71"/>
      <c r="ACE217" s="71"/>
      <c r="ACF217" s="71"/>
      <c r="ACG217" s="71"/>
      <c r="ACH217" s="71"/>
      <c r="ACI217" s="71"/>
      <c r="ACJ217" s="71"/>
      <c r="ACK217" s="71"/>
      <c r="ACL217" s="71"/>
      <c r="ACM217" s="71"/>
      <c r="ACN217" s="71"/>
      <c r="ACO217" s="71"/>
      <c r="ACP217" s="71"/>
      <c r="ACQ217" s="71"/>
      <c r="ACR217" s="71"/>
      <c r="ACS217" s="71"/>
      <c r="ACT217" s="71"/>
      <c r="ACU217" s="71"/>
      <c r="ACV217" s="71"/>
      <c r="ACW217" s="71"/>
      <c r="ACX217" s="71"/>
      <c r="ACY217" s="71"/>
      <c r="ACZ217" s="71"/>
      <c r="ADA217" s="71"/>
      <c r="ADB217" s="71"/>
      <c r="ADC217" s="71"/>
      <c r="ADD217" s="71"/>
      <c r="ADE217" s="71"/>
      <c r="ADF217" s="71"/>
      <c r="ADG217" s="71"/>
      <c r="ADH217" s="71"/>
      <c r="ADI217" s="71"/>
      <c r="ADJ217" s="71"/>
      <c r="ADK217" s="71"/>
      <c r="ADL217" s="71"/>
      <c r="ADM217" s="71"/>
      <c r="ADN217" s="71"/>
      <c r="ADO217" s="71"/>
      <c r="ADP217" s="71"/>
      <c r="ADQ217" s="71"/>
      <c r="ADR217" s="71"/>
      <c r="ADS217" s="71"/>
      <c r="ADT217" s="71"/>
      <c r="ADU217" s="71"/>
      <c r="ADV217" s="71"/>
      <c r="ADW217" s="71"/>
      <c r="ADX217" s="71"/>
      <c r="ADY217" s="71"/>
      <c r="ADZ217" s="71"/>
      <c r="AEA217" s="71"/>
      <c r="AEB217" s="71"/>
      <c r="AEC217" s="71"/>
      <c r="AED217" s="71"/>
      <c r="AEE217" s="71"/>
      <c r="AEF217" s="71"/>
      <c r="AEG217" s="71"/>
      <c r="AEH217" s="71"/>
      <c r="AEI217" s="71"/>
      <c r="AEJ217" s="71"/>
      <c r="AEK217" s="71"/>
      <c r="AEL217" s="71"/>
      <c r="AEM217" s="71"/>
      <c r="AEN217" s="71"/>
      <c r="AEO217" s="71"/>
      <c r="AEP217" s="71"/>
      <c r="AEQ217" s="71"/>
      <c r="AER217" s="71"/>
      <c r="AES217" s="71"/>
      <c r="AET217" s="71"/>
      <c r="AEU217" s="71"/>
      <c r="AEV217" s="71"/>
      <c r="AEW217" s="71"/>
      <c r="AEX217" s="71"/>
      <c r="AEY217" s="71"/>
      <c r="AEZ217" s="71"/>
      <c r="AFA217" s="71"/>
      <c r="AFB217" s="71"/>
      <c r="AFC217" s="71"/>
      <c r="AFD217" s="71"/>
      <c r="AFE217" s="71"/>
      <c r="AFF217" s="71"/>
      <c r="AFG217" s="71"/>
      <c r="AFH217" s="71"/>
      <c r="AFI217" s="71"/>
      <c r="AFJ217" s="71"/>
      <c r="AFK217" s="71"/>
      <c r="AFL217" s="71"/>
      <c r="AFM217" s="71"/>
      <c r="AFN217" s="71"/>
      <c r="AFO217" s="71"/>
      <c r="AFP217" s="71"/>
      <c r="AFQ217" s="71"/>
      <c r="AFR217" s="71"/>
      <c r="AFS217" s="71"/>
      <c r="AFT217" s="71"/>
      <c r="AFU217" s="71"/>
      <c r="AFV217" s="71"/>
      <c r="AFW217" s="71"/>
      <c r="AFX217" s="71"/>
      <c r="AFY217" s="71"/>
      <c r="AFZ217" s="71"/>
      <c r="AGA217" s="71"/>
      <c r="AGB217" s="71"/>
      <c r="AGC217" s="71"/>
      <c r="AGD217" s="71"/>
      <c r="AGE217" s="71"/>
      <c r="AGF217" s="71"/>
      <c r="AGG217" s="71"/>
      <c r="AGH217" s="71"/>
      <c r="AGI217" s="71"/>
      <c r="AGJ217" s="71"/>
      <c r="AGK217" s="71"/>
      <c r="AGL217" s="71"/>
      <c r="AGM217" s="71"/>
      <c r="AGN217" s="71"/>
      <c r="AGO217" s="71"/>
      <c r="AGP217" s="71"/>
      <c r="AGQ217" s="71"/>
      <c r="AGR217" s="71"/>
      <c r="AGS217" s="71"/>
      <c r="AGT217" s="71"/>
      <c r="AGU217" s="71"/>
      <c r="AGV217" s="71"/>
      <c r="AGW217" s="71"/>
      <c r="AGX217" s="71"/>
      <c r="AGY217" s="71"/>
      <c r="AGZ217" s="71"/>
      <c r="AHA217" s="71"/>
      <c r="AHB217" s="71"/>
      <c r="AHC217" s="71"/>
      <c r="AHD217" s="71"/>
      <c r="AHE217" s="71"/>
      <c r="AHF217" s="71"/>
      <c r="AHG217" s="71"/>
      <c r="AHH217" s="71"/>
      <c r="AHI217" s="71"/>
      <c r="AHJ217" s="71"/>
      <c r="AHK217" s="71"/>
      <c r="AHL217" s="71"/>
      <c r="AHM217" s="71"/>
      <c r="AHN217" s="71"/>
      <c r="AHO217" s="71"/>
      <c r="AHP217" s="71"/>
      <c r="AHQ217" s="71"/>
      <c r="AHR217" s="71"/>
      <c r="AHS217" s="71"/>
      <c r="AHT217" s="71"/>
      <c r="AHU217" s="71"/>
      <c r="AHV217" s="71"/>
      <c r="AHW217" s="71"/>
      <c r="AHX217" s="71"/>
      <c r="AHY217" s="71"/>
      <c r="AHZ217" s="71"/>
      <c r="AIA217" s="71"/>
      <c r="AIB217" s="71"/>
      <c r="AIC217" s="71"/>
      <c r="AID217" s="71"/>
      <c r="AIE217" s="71"/>
      <c r="AIF217" s="71"/>
      <c r="AIG217" s="71"/>
      <c r="AIH217" s="71"/>
      <c r="AII217" s="71"/>
      <c r="AIJ217" s="71"/>
      <c r="AIK217" s="71"/>
      <c r="AIL217" s="71"/>
      <c r="AIM217" s="71"/>
      <c r="AIN217" s="71"/>
      <c r="AIO217" s="71"/>
      <c r="AIP217" s="71"/>
      <c r="AIQ217" s="71"/>
      <c r="AIR217" s="71"/>
      <c r="AIS217" s="71"/>
      <c r="AIT217" s="71"/>
      <c r="AIU217" s="71"/>
      <c r="AIV217" s="71"/>
      <c r="AIW217" s="71"/>
      <c r="AIX217" s="71"/>
      <c r="AIY217" s="71"/>
      <c r="AIZ217" s="71"/>
      <c r="AJA217" s="71"/>
      <c r="AJB217" s="71"/>
      <c r="AJC217" s="71"/>
      <c r="AJD217" s="71"/>
      <c r="AJE217" s="71"/>
      <c r="AJF217" s="71"/>
      <c r="AJG217" s="71"/>
      <c r="AJH217" s="71"/>
      <c r="AJI217" s="71"/>
      <c r="AJJ217" s="71"/>
      <c r="AJK217" s="71"/>
      <c r="AJL217" s="71"/>
      <c r="AJM217" s="71"/>
      <c r="AJN217" s="71"/>
      <c r="AJO217" s="71"/>
      <c r="AJP217" s="71"/>
      <c r="AJQ217" s="71"/>
      <c r="AJR217" s="71"/>
      <c r="AJS217" s="71"/>
      <c r="AJT217" s="71"/>
      <c r="AJU217" s="71"/>
      <c r="AJV217" s="71"/>
      <c r="AJW217" s="71"/>
      <c r="AJX217" s="71"/>
      <c r="AJY217" s="71"/>
      <c r="AJZ217" s="71"/>
      <c r="AKA217" s="71"/>
      <c r="AKB217" s="71"/>
      <c r="AKC217" s="71"/>
      <c r="AKD217" s="71"/>
      <c r="AKE217" s="71"/>
      <c r="AKF217" s="71"/>
      <c r="AKG217" s="71"/>
      <c r="AKH217" s="71"/>
      <c r="AKI217" s="71"/>
      <c r="AKJ217" s="71"/>
      <c r="AKK217" s="71"/>
      <c r="AKL217" s="71"/>
      <c r="AKM217" s="71"/>
      <c r="AKN217" s="71"/>
      <c r="AKO217" s="71"/>
      <c r="AKP217" s="71"/>
      <c r="AKQ217" s="71"/>
      <c r="AKR217" s="71"/>
      <c r="AKS217" s="71"/>
      <c r="AKT217" s="71"/>
      <c r="AKU217" s="71"/>
      <c r="AKV217" s="71"/>
      <c r="AKW217" s="71"/>
      <c r="AKX217" s="71"/>
      <c r="AKY217" s="71"/>
      <c r="AKZ217" s="71"/>
      <c r="ALA217" s="71"/>
      <c r="ALB217" s="71"/>
      <c r="ALC217" s="71"/>
      <c r="ALD217" s="71"/>
      <c r="ALE217" s="71"/>
      <c r="ALF217" s="71"/>
      <c r="ALG217" s="71"/>
      <c r="ALH217" s="71"/>
      <c r="ALI217" s="71"/>
      <c r="ALJ217" s="71"/>
      <c r="ALK217" s="71"/>
      <c r="ALL217" s="71"/>
      <c r="ALM217" s="71"/>
      <c r="ALN217" s="71"/>
      <c r="ALO217" s="71"/>
      <c r="ALP217" s="71"/>
      <c r="ALQ217" s="71"/>
      <c r="ALR217" s="71"/>
      <c r="ALS217" s="71"/>
      <c r="ALT217" s="71"/>
      <c r="ALU217" s="71"/>
      <c r="ALV217" s="71"/>
      <c r="ALW217" s="71"/>
      <c r="ALX217" s="71"/>
      <c r="ALY217" s="71"/>
      <c r="ALZ217" s="71"/>
      <c r="AMA217" s="71"/>
      <c r="AMB217" s="71"/>
      <c r="AMC217" s="71"/>
      <c r="AMD217" s="71"/>
      <c r="AME217" s="71"/>
      <c r="AMF217" s="71"/>
      <c r="AMG217" s="71"/>
      <c r="AMH217" s="71"/>
      <c r="AMI217" s="71"/>
      <c r="AMK217" s="71"/>
    </row>
    <row r="218" customFormat="false" ht="17.6" hidden="false" customHeight="false" outlineLevel="0" collapsed="false">
      <c r="A218" s="43"/>
      <c r="B218" s="74" t="s">
        <v>211</v>
      </c>
      <c r="C218" s="43" t="n">
        <v>5920000000</v>
      </c>
      <c r="D218" s="79"/>
      <c r="E218" s="76" t="n">
        <f aca="false">E219+E221</f>
        <v>51674300</v>
      </c>
    </row>
    <row r="219" customFormat="false" ht="32.8" hidden="false" customHeight="false" outlineLevel="0" collapsed="false">
      <c r="A219" s="43"/>
      <c r="B219" s="77" t="s">
        <v>130</v>
      </c>
      <c r="C219" s="43" t="n">
        <v>5920000590</v>
      </c>
      <c r="D219" s="79"/>
      <c r="E219" s="76" t="n">
        <f aca="false">E220</f>
        <v>51674300</v>
      </c>
    </row>
    <row r="220" customFormat="false" ht="48.5" hidden="false" customHeight="false" outlineLevel="0" collapsed="false">
      <c r="A220" s="43"/>
      <c r="B220" s="74" t="s">
        <v>146</v>
      </c>
      <c r="C220" s="43" t="n">
        <v>5920000590</v>
      </c>
      <c r="D220" s="79" t="n">
        <v>600</v>
      </c>
      <c r="E220" s="76" t="n">
        <f aca="false">'приложение 10'!I583</f>
        <v>51674300</v>
      </c>
    </row>
    <row r="221" customFormat="false" ht="32.1" hidden="true" customHeight="false" outlineLevel="0" collapsed="false">
      <c r="A221" s="43"/>
      <c r="B221" s="81" t="s">
        <v>168</v>
      </c>
      <c r="C221" s="82" t="n">
        <v>5920009010</v>
      </c>
      <c r="D221" s="86"/>
      <c r="E221" s="76" t="n">
        <f aca="false">E222</f>
        <v>0</v>
      </c>
    </row>
    <row r="222" customFormat="false" ht="48.2" hidden="true" customHeight="false" outlineLevel="0" collapsed="false">
      <c r="A222" s="43"/>
      <c r="B222" s="81" t="s">
        <v>146</v>
      </c>
      <c r="C222" s="82" t="n">
        <v>5920009010</v>
      </c>
      <c r="D222" s="86" t="n">
        <v>600</v>
      </c>
      <c r="E222" s="76" t="n">
        <f aca="false">'приложение 10'!I585</f>
        <v>0</v>
      </c>
    </row>
    <row r="223" s="71" customFormat="true" ht="17.6" hidden="false" customHeight="false" outlineLevel="0" collapsed="false">
      <c r="A223" s="43"/>
      <c r="B223" s="74" t="s">
        <v>212</v>
      </c>
      <c r="C223" s="43" t="n">
        <v>5930000000</v>
      </c>
      <c r="D223" s="79"/>
      <c r="E223" s="76" t="n">
        <f aca="false">E224+E226</f>
        <v>23901400</v>
      </c>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47"/>
      <c r="DE223" s="47"/>
      <c r="DF223" s="47"/>
      <c r="DG223" s="47"/>
      <c r="DH223" s="47"/>
      <c r="DI223" s="47"/>
      <c r="DJ223" s="47"/>
      <c r="DK223" s="47"/>
      <c r="DL223" s="47"/>
      <c r="DM223" s="47"/>
      <c r="DN223" s="47"/>
      <c r="DO223" s="47"/>
      <c r="DP223" s="47"/>
      <c r="DQ223" s="47"/>
      <c r="DR223" s="47"/>
      <c r="DS223" s="47"/>
      <c r="DT223" s="47"/>
      <c r="DU223" s="47"/>
      <c r="DV223" s="47"/>
      <c r="DW223" s="47"/>
      <c r="DX223" s="47"/>
      <c r="DY223" s="47"/>
      <c r="DZ223" s="47"/>
      <c r="EA223" s="47"/>
      <c r="EB223" s="47"/>
      <c r="EC223" s="47"/>
      <c r="ED223" s="47"/>
      <c r="EE223" s="47"/>
      <c r="EF223" s="47"/>
      <c r="EG223" s="47"/>
      <c r="EH223" s="47"/>
      <c r="EI223" s="47"/>
      <c r="EJ223" s="47"/>
      <c r="EK223" s="47"/>
      <c r="EL223" s="47"/>
      <c r="EM223" s="47"/>
      <c r="EN223" s="47"/>
      <c r="EO223" s="47"/>
      <c r="EP223" s="47"/>
      <c r="EQ223" s="47"/>
      <c r="ER223" s="47"/>
      <c r="ES223" s="47"/>
      <c r="ET223" s="47"/>
      <c r="EU223" s="47"/>
      <c r="EV223" s="47"/>
      <c r="EW223" s="47"/>
      <c r="EX223" s="47"/>
      <c r="EY223" s="47"/>
      <c r="EZ223" s="47"/>
      <c r="FA223" s="47"/>
      <c r="FB223" s="47"/>
      <c r="FC223" s="47"/>
      <c r="FD223" s="47"/>
      <c r="FE223" s="47"/>
      <c r="FF223" s="47"/>
      <c r="FG223" s="47"/>
      <c r="FH223" s="47"/>
      <c r="FI223" s="47"/>
      <c r="FJ223" s="47"/>
      <c r="FK223" s="47"/>
      <c r="FL223" s="47"/>
      <c r="FM223" s="47"/>
      <c r="FN223" s="47"/>
      <c r="FO223" s="47"/>
      <c r="FP223" s="47"/>
      <c r="FQ223" s="47"/>
      <c r="FR223" s="47"/>
      <c r="FS223" s="47"/>
      <c r="FT223" s="47"/>
      <c r="FU223" s="47"/>
      <c r="FV223" s="47"/>
      <c r="FW223" s="47"/>
      <c r="FX223" s="47"/>
      <c r="FY223" s="47"/>
      <c r="FZ223" s="47"/>
      <c r="GA223" s="47"/>
      <c r="GB223" s="47"/>
      <c r="GC223" s="47"/>
      <c r="GD223" s="47"/>
      <c r="GE223" s="47"/>
      <c r="GF223" s="47"/>
      <c r="GG223" s="47"/>
      <c r="GH223" s="47"/>
      <c r="GI223" s="47"/>
      <c r="GJ223" s="47"/>
      <c r="GK223" s="47"/>
      <c r="GL223" s="47"/>
      <c r="GM223" s="47"/>
      <c r="GN223" s="47"/>
      <c r="GO223" s="47"/>
      <c r="GP223" s="47"/>
      <c r="GQ223" s="47"/>
      <c r="GR223" s="47"/>
      <c r="GS223" s="47"/>
      <c r="GT223" s="47"/>
      <c r="GU223" s="47"/>
      <c r="GV223" s="47"/>
      <c r="GW223" s="47"/>
      <c r="GX223" s="47"/>
      <c r="GY223" s="47"/>
      <c r="GZ223" s="47"/>
      <c r="HA223" s="47"/>
      <c r="HB223" s="47"/>
      <c r="HC223" s="47"/>
      <c r="HD223" s="47"/>
      <c r="HE223" s="47"/>
      <c r="HF223" s="47"/>
      <c r="HG223" s="47"/>
      <c r="HH223" s="47"/>
      <c r="HI223" s="47"/>
      <c r="HJ223" s="47"/>
      <c r="HK223" s="47"/>
      <c r="HL223" s="47"/>
      <c r="HM223" s="47"/>
      <c r="HN223" s="47"/>
      <c r="HO223" s="47"/>
      <c r="HP223" s="47"/>
      <c r="HQ223" s="47"/>
      <c r="HR223" s="47"/>
      <c r="HS223" s="47"/>
      <c r="HT223" s="47"/>
      <c r="HU223" s="47"/>
      <c r="HV223" s="47"/>
      <c r="HW223" s="47"/>
      <c r="HX223" s="47"/>
      <c r="HY223" s="47"/>
      <c r="HZ223" s="47"/>
      <c r="IA223" s="47"/>
      <c r="IB223" s="47"/>
      <c r="IC223" s="47"/>
      <c r="ID223" s="47"/>
      <c r="IE223" s="47"/>
      <c r="IF223" s="47"/>
      <c r="IG223" s="47"/>
      <c r="IH223" s="47"/>
      <c r="II223" s="47"/>
      <c r="IJ223" s="47"/>
      <c r="IK223" s="47"/>
      <c r="IL223" s="47"/>
      <c r="IM223" s="47"/>
      <c r="IN223" s="47"/>
      <c r="IO223" s="47"/>
      <c r="IP223" s="47"/>
      <c r="IQ223" s="47"/>
      <c r="IR223" s="47"/>
      <c r="IS223" s="47"/>
      <c r="IT223" s="47"/>
      <c r="IU223" s="47"/>
      <c r="IV223" s="47"/>
      <c r="IW223" s="47"/>
      <c r="IX223" s="47"/>
      <c r="IY223" s="47"/>
      <c r="IZ223" s="47"/>
      <c r="JA223" s="47"/>
      <c r="JB223" s="47"/>
      <c r="JC223" s="47"/>
      <c r="JD223" s="47"/>
      <c r="JE223" s="47"/>
      <c r="JF223" s="47"/>
      <c r="JG223" s="47"/>
      <c r="JH223" s="47"/>
      <c r="JI223" s="47"/>
      <c r="JJ223" s="47"/>
      <c r="JK223" s="47"/>
      <c r="JL223" s="47"/>
      <c r="JM223" s="47"/>
      <c r="JN223" s="47"/>
      <c r="JO223" s="47"/>
      <c r="JP223" s="47"/>
      <c r="JQ223" s="47"/>
      <c r="JR223" s="47"/>
      <c r="JS223" s="47"/>
      <c r="JT223" s="47"/>
      <c r="JU223" s="47"/>
      <c r="JV223" s="47"/>
      <c r="JW223" s="47"/>
      <c r="JX223" s="47"/>
      <c r="JY223" s="47"/>
      <c r="JZ223" s="47"/>
      <c r="KA223" s="47"/>
      <c r="KB223" s="47"/>
      <c r="KC223" s="47"/>
      <c r="KD223" s="47"/>
      <c r="KE223" s="47"/>
      <c r="KF223" s="47"/>
      <c r="KG223" s="47"/>
      <c r="KH223" s="47"/>
      <c r="KI223" s="47"/>
      <c r="KJ223" s="47"/>
      <c r="KK223" s="47"/>
      <c r="KL223" s="47"/>
      <c r="KM223" s="47"/>
      <c r="KN223" s="47"/>
      <c r="KO223" s="47"/>
      <c r="KP223" s="47"/>
      <c r="KQ223" s="47"/>
      <c r="KR223" s="47"/>
      <c r="KS223" s="47"/>
      <c r="KT223" s="47"/>
      <c r="KU223" s="47"/>
      <c r="KV223" s="47"/>
      <c r="KW223" s="47"/>
      <c r="KX223" s="47"/>
      <c r="KY223" s="47"/>
      <c r="KZ223" s="47"/>
      <c r="LA223" s="47"/>
      <c r="LB223" s="47"/>
      <c r="LC223" s="47"/>
      <c r="LD223" s="47"/>
      <c r="LE223" s="47"/>
      <c r="LF223" s="47"/>
      <c r="LG223" s="47"/>
      <c r="LH223" s="47"/>
      <c r="LI223" s="47"/>
      <c r="LJ223" s="47"/>
      <c r="LK223" s="47"/>
      <c r="LL223" s="47"/>
      <c r="LM223" s="47"/>
      <c r="LN223" s="47"/>
      <c r="LO223" s="47"/>
      <c r="LP223" s="47"/>
      <c r="LQ223" s="47"/>
      <c r="LR223" s="47"/>
      <c r="LS223" s="47"/>
      <c r="LT223" s="47"/>
      <c r="LU223" s="47"/>
      <c r="LV223" s="47"/>
      <c r="LW223" s="47"/>
      <c r="LX223" s="47"/>
      <c r="LY223" s="47"/>
      <c r="LZ223" s="47"/>
      <c r="MA223" s="47"/>
      <c r="MB223" s="47"/>
      <c r="MC223" s="47"/>
      <c r="MD223" s="47"/>
      <c r="ME223" s="47"/>
      <c r="MF223" s="47"/>
      <c r="MG223" s="47"/>
      <c r="MH223" s="47"/>
      <c r="MI223" s="47"/>
      <c r="MJ223" s="47"/>
      <c r="MK223" s="47"/>
      <c r="ML223" s="47"/>
      <c r="MM223" s="47"/>
      <c r="MN223" s="47"/>
      <c r="MO223" s="47"/>
      <c r="MP223" s="47"/>
      <c r="MQ223" s="47"/>
      <c r="MR223" s="47"/>
      <c r="MS223" s="47"/>
      <c r="MT223" s="47"/>
      <c r="MU223" s="47"/>
      <c r="MV223" s="47"/>
      <c r="MW223" s="47"/>
      <c r="MX223" s="47"/>
      <c r="MY223" s="47"/>
      <c r="MZ223" s="47"/>
      <c r="NA223" s="47"/>
      <c r="NB223" s="47"/>
      <c r="NC223" s="47"/>
      <c r="ND223" s="47"/>
      <c r="NE223" s="47"/>
      <c r="NF223" s="47"/>
      <c r="NG223" s="47"/>
      <c r="NH223" s="47"/>
      <c r="NI223" s="47"/>
      <c r="NJ223" s="47"/>
      <c r="NK223" s="47"/>
      <c r="NL223" s="47"/>
      <c r="NM223" s="47"/>
      <c r="NN223" s="47"/>
      <c r="NO223" s="47"/>
      <c r="NP223" s="47"/>
      <c r="NQ223" s="47"/>
      <c r="NR223" s="47"/>
      <c r="NS223" s="47"/>
      <c r="NT223" s="47"/>
      <c r="NU223" s="47"/>
      <c r="NV223" s="47"/>
      <c r="NW223" s="47"/>
      <c r="NX223" s="47"/>
      <c r="NY223" s="47"/>
      <c r="NZ223" s="47"/>
      <c r="OA223" s="47"/>
      <c r="OB223" s="47"/>
      <c r="OC223" s="47"/>
      <c r="OD223" s="47"/>
      <c r="OE223" s="47"/>
      <c r="OF223" s="47"/>
      <c r="OG223" s="47"/>
      <c r="OH223" s="47"/>
      <c r="OI223" s="47"/>
      <c r="OJ223" s="47"/>
      <c r="OK223" s="47"/>
      <c r="OL223" s="47"/>
      <c r="OM223" s="47"/>
      <c r="ON223" s="47"/>
      <c r="OO223" s="47"/>
      <c r="OP223" s="47"/>
      <c r="OQ223" s="47"/>
      <c r="OR223" s="47"/>
      <c r="OS223" s="47"/>
      <c r="OT223" s="47"/>
      <c r="OU223" s="47"/>
      <c r="OV223" s="47"/>
      <c r="OW223" s="47"/>
      <c r="OX223" s="47"/>
      <c r="OY223" s="47"/>
      <c r="OZ223" s="47"/>
      <c r="PA223" s="47"/>
      <c r="PB223" s="47"/>
      <c r="PC223" s="47"/>
      <c r="PD223" s="47"/>
      <c r="PE223" s="47"/>
      <c r="PF223" s="47"/>
      <c r="PG223" s="47"/>
      <c r="PH223" s="47"/>
      <c r="PI223" s="47"/>
      <c r="PJ223" s="47"/>
      <c r="PK223" s="47"/>
      <c r="PL223" s="47"/>
      <c r="PM223" s="47"/>
      <c r="PN223" s="47"/>
      <c r="PO223" s="47"/>
      <c r="PP223" s="47"/>
      <c r="PQ223" s="47"/>
      <c r="PR223" s="47"/>
      <c r="PS223" s="47"/>
      <c r="PT223" s="47"/>
      <c r="PU223" s="47"/>
      <c r="PV223" s="47"/>
      <c r="PW223" s="47"/>
      <c r="PX223" s="47"/>
      <c r="PY223" s="47"/>
      <c r="PZ223" s="47"/>
      <c r="QA223" s="47"/>
      <c r="QB223" s="47"/>
      <c r="QC223" s="47"/>
      <c r="QD223" s="47"/>
      <c r="QE223" s="47"/>
      <c r="QF223" s="47"/>
      <c r="QG223" s="47"/>
      <c r="QH223" s="47"/>
      <c r="QI223" s="47"/>
      <c r="QJ223" s="47"/>
      <c r="QK223" s="47"/>
      <c r="QL223" s="47"/>
      <c r="QM223" s="47"/>
      <c r="QN223" s="47"/>
      <c r="QO223" s="47"/>
      <c r="QP223" s="47"/>
      <c r="QQ223" s="47"/>
      <c r="QR223" s="47"/>
      <c r="QS223" s="47"/>
      <c r="QT223" s="47"/>
      <c r="QU223" s="47"/>
      <c r="QV223" s="47"/>
      <c r="QW223" s="47"/>
      <c r="QX223" s="47"/>
      <c r="QY223" s="47"/>
      <c r="QZ223" s="47"/>
      <c r="RA223" s="47"/>
      <c r="RB223" s="47"/>
      <c r="RC223" s="47"/>
      <c r="RD223" s="47"/>
      <c r="RE223" s="47"/>
      <c r="RF223" s="47"/>
      <c r="RG223" s="47"/>
      <c r="RH223" s="47"/>
      <c r="RI223" s="47"/>
      <c r="RJ223" s="47"/>
      <c r="RK223" s="47"/>
      <c r="RL223" s="47"/>
      <c r="RM223" s="47"/>
      <c r="RN223" s="47"/>
      <c r="RO223" s="47"/>
      <c r="RP223" s="47"/>
      <c r="RQ223" s="47"/>
      <c r="RR223" s="47"/>
      <c r="RS223" s="47"/>
      <c r="RT223" s="47"/>
      <c r="RU223" s="47"/>
      <c r="RV223" s="47"/>
      <c r="RW223" s="47"/>
      <c r="RX223" s="47"/>
      <c r="RY223" s="47"/>
      <c r="RZ223" s="47"/>
      <c r="SA223" s="47"/>
      <c r="SB223" s="47"/>
      <c r="SC223" s="47"/>
      <c r="SD223" s="47"/>
      <c r="SE223" s="47"/>
      <c r="SF223" s="47"/>
      <c r="SG223" s="47"/>
      <c r="SH223" s="47"/>
      <c r="SI223" s="47"/>
      <c r="SJ223" s="47"/>
      <c r="SK223" s="47"/>
      <c r="SL223" s="47"/>
      <c r="SM223" s="47"/>
      <c r="SN223" s="47"/>
      <c r="SO223" s="47"/>
      <c r="SP223" s="47"/>
      <c r="SQ223" s="47"/>
      <c r="SR223" s="47"/>
      <c r="SS223" s="47"/>
      <c r="ST223" s="47"/>
      <c r="SU223" s="47"/>
      <c r="SV223" s="47"/>
      <c r="SW223" s="47"/>
      <c r="SX223" s="47"/>
      <c r="SY223" s="47"/>
      <c r="SZ223" s="47"/>
      <c r="TA223" s="47"/>
      <c r="TB223" s="47"/>
      <c r="TC223" s="47"/>
      <c r="TD223" s="47"/>
      <c r="TE223" s="47"/>
      <c r="TF223" s="47"/>
      <c r="TG223" s="47"/>
      <c r="TH223" s="47"/>
      <c r="TI223" s="47"/>
      <c r="TJ223" s="47"/>
      <c r="TK223" s="47"/>
      <c r="TL223" s="47"/>
      <c r="TM223" s="47"/>
      <c r="TN223" s="47"/>
      <c r="TO223" s="47"/>
      <c r="TP223" s="47"/>
      <c r="TQ223" s="47"/>
      <c r="TR223" s="47"/>
      <c r="TS223" s="47"/>
      <c r="TT223" s="47"/>
      <c r="TU223" s="47"/>
      <c r="TV223" s="47"/>
      <c r="TW223" s="47"/>
      <c r="TX223" s="47"/>
      <c r="TY223" s="47"/>
      <c r="TZ223" s="47"/>
      <c r="UA223" s="47"/>
      <c r="UB223" s="47"/>
      <c r="UC223" s="47"/>
      <c r="UD223" s="47"/>
      <c r="UE223" s="47"/>
      <c r="UF223" s="47"/>
      <c r="UG223" s="47"/>
      <c r="UH223" s="47"/>
      <c r="UI223" s="47"/>
      <c r="UJ223" s="47"/>
      <c r="UK223" s="47"/>
      <c r="UL223" s="47"/>
      <c r="UM223" s="47"/>
      <c r="UN223" s="47"/>
      <c r="UO223" s="47"/>
      <c r="UP223" s="47"/>
      <c r="UQ223" s="47"/>
      <c r="UR223" s="47"/>
      <c r="US223" s="47"/>
      <c r="UT223" s="47"/>
      <c r="UU223" s="47"/>
      <c r="UV223" s="47"/>
      <c r="UW223" s="47"/>
      <c r="UX223" s="47"/>
      <c r="UY223" s="47"/>
      <c r="UZ223" s="47"/>
      <c r="VA223" s="47"/>
      <c r="VB223" s="47"/>
      <c r="VC223" s="47"/>
      <c r="VD223" s="47"/>
      <c r="VE223" s="47"/>
      <c r="VF223" s="47"/>
      <c r="VG223" s="47"/>
      <c r="VH223" s="47"/>
      <c r="VI223" s="47"/>
      <c r="VJ223" s="47"/>
      <c r="VK223" s="47"/>
      <c r="VL223" s="47"/>
      <c r="VM223" s="47"/>
      <c r="VN223" s="47"/>
      <c r="VO223" s="47"/>
      <c r="VP223" s="47"/>
      <c r="VQ223" s="47"/>
      <c r="VR223" s="47"/>
      <c r="VS223" s="47"/>
      <c r="VT223" s="47"/>
      <c r="VU223" s="47"/>
      <c r="VV223" s="47"/>
      <c r="VW223" s="47"/>
      <c r="VX223" s="47"/>
      <c r="VY223" s="47"/>
      <c r="VZ223" s="47"/>
      <c r="WA223" s="47"/>
      <c r="WB223" s="47"/>
      <c r="WC223" s="47"/>
      <c r="WD223" s="47"/>
      <c r="WE223" s="47"/>
      <c r="WF223" s="47"/>
      <c r="WG223" s="47"/>
      <c r="WH223" s="47"/>
      <c r="WI223" s="47"/>
      <c r="WJ223" s="47"/>
      <c r="WK223" s="47"/>
      <c r="WL223" s="47"/>
      <c r="WM223" s="47"/>
      <c r="WN223" s="47"/>
      <c r="WO223" s="47"/>
      <c r="WP223" s="47"/>
      <c r="WQ223" s="47"/>
      <c r="WR223" s="47"/>
      <c r="WS223" s="47"/>
      <c r="WT223" s="47"/>
      <c r="WU223" s="47"/>
      <c r="WV223" s="47"/>
      <c r="WW223" s="47"/>
      <c r="WX223" s="47"/>
      <c r="WY223" s="47"/>
      <c r="WZ223" s="47"/>
      <c r="XA223" s="47"/>
      <c r="XB223" s="47"/>
      <c r="XC223" s="47"/>
      <c r="XD223" s="47"/>
      <c r="XE223" s="47"/>
      <c r="XF223" s="47"/>
      <c r="XG223" s="47"/>
      <c r="XH223" s="47"/>
      <c r="XI223" s="47"/>
      <c r="XJ223" s="47"/>
      <c r="XK223" s="47"/>
      <c r="XL223" s="47"/>
      <c r="XM223" s="47"/>
      <c r="XN223" s="47"/>
      <c r="XO223" s="47"/>
      <c r="XP223" s="47"/>
      <c r="XQ223" s="47"/>
      <c r="XR223" s="47"/>
      <c r="XS223" s="47"/>
      <c r="XT223" s="47"/>
      <c r="XU223" s="47"/>
      <c r="XV223" s="47"/>
      <c r="XW223" s="47"/>
      <c r="XX223" s="47"/>
      <c r="XY223" s="47"/>
      <c r="XZ223" s="47"/>
      <c r="YA223" s="47"/>
      <c r="YB223" s="47"/>
      <c r="YC223" s="47"/>
      <c r="YD223" s="47"/>
      <c r="YE223" s="47"/>
      <c r="YF223" s="47"/>
      <c r="YG223" s="47"/>
      <c r="YH223" s="47"/>
      <c r="YI223" s="47"/>
      <c r="YJ223" s="47"/>
      <c r="YK223" s="47"/>
      <c r="YL223" s="47"/>
      <c r="YM223" s="47"/>
      <c r="YN223" s="47"/>
      <c r="YO223" s="47"/>
      <c r="YP223" s="47"/>
      <c r="YQ223" s="47"/>
      <c r="YR223" s="47"/>
      <c r="YS223" s="47"/>
      <c r="YT223" s="47"/>
      <c r="YU223" s="47"/>
      <c r="YV223" s="47"/>
      <c r="YW223" s="47"/>
      <c r="YX223" s="47"/>
      <c r="YY223" s="47"/>
      <c r="YZ223" s="47"/>
      <c r="ZA223" s="47"/>
      <c r="ZB223" s="47"/>
      <c r="ZC223" s="47"/>
      <c r="ZD223" s="47"/>
      <c r="ZE223" s="47"/>
      <c r="ZF223" s="47"/>
      <c r="ZG223" s="47"/>
      <c r="ZH223" s="47"/>
      <c r="ZI223" s="47"/>
      <c r="ZJ223" s="47"/>
      <c r="ZK223" s="47"/>
      <c r="ZL223" s="47"/>
      <c r="ZM223" s="47"/>
      <c r="ZN223" s="47"/>
      <c r="ZO223" s="47"/>
      <c r="ZP223" s="47"/>
      <c r="ZQ223" s="47"/>
      <c r="ZR223" s="47"/>
      <c r="ZS223" s="47"/>
      <c r="ZT223" s="47"/>
      <c r="ZU223" s="47"/>
      <c r="ZV223" s="47"/>
      <c r="ZW223" s="47"/>
      <c r="ZX223" s="47"/>
      <c r="ZY223" s="47"/>
      <c r="ZZ223" s="47"/>
      <c r="AAA223" s="47"/>
      <c r="AAB223" s="47"/>
      <c r="AAC223" s="47"/>
      <c r="AAD223" s="47"/>
      <c r="AAE223" s="47"/>
      <c r="AAF223" s="47"/>
      <c r="AAG223" s="47"/>
      <c r="AAH223" s="47"/>
      <c r="AAI223" s="47"/>
      <c r="AAJ223" s="47"/>
      <c r="AAK223" s="47"/>
      <c r="AAL223" s="47"/>
      <c r="AAM223" s="47"/>
      <c r="AAN223" s="47"/>
      <c r="AAO223" s="47"/>
      <c r="AAP223" s="47"/>
      <c r="AAQ223" s="47"/>
      <c r="AAR223" s="47"/>
      <c r="AAS223" s="47"/>
      <c r="AAT223" s="47"/>
      <c r="AAU223" s="47"/>
      <c r="AAV223" s="47"/>
      <c r="AAW223" s="47"/>
      <c r="AAX223" s="47"/>
      <c r="AAY223" s="47"/>
      <c r="AAZ223" s="47"/>
      <c r="ABA223" s="47"/>
      <c r="ABB223" s="47"/>
      <c r="ABC223" s="47"/>
      <c r="ABD223" s="47"/>
      <c r="ABE223" s="47"/>
      <c r="ABF223" s="47"/>
      <c r="ABG223" s="47"/>
      <c r="ABH223" s="47"/>
      <c r="ABI223" s="47"/>
      <c r="ABJ223" s="47"/>
      <c r="ABK223" s="47"/>
      <c r="ABL223" s="47"/>
      <c r="ABM223" s="47"/>
      <c r="ABN223" s="47"/>
      <c r="ABO223" s="47"/>
      <c r="ABP223" s="47"/>
      <c r="ABQ223" s="47"/>
      <c r="ABR223" s="47"/>
      <c r="ABS223" s="47"/>
      <c r="ABT223" s="47"/>
      <c r="ABU223" s="47"/>
      <c r="ABV223" s="47"/>
      <c r="ABW223" s="47"/>
      <c r="ABX223" s="47"/>
      <c r="ABY223" s="47"/>
      <c r="ABZ223" s="47"/>
      <c r="ACA223" s="47"/>
      <c r="ACB223" s="47"/>
      <c r="ACC223" s="47"/>
      <c r="ACD223" s="47"/>
      <c r="ACE223" s="47"/>
      <c r="ACF223" s="47"/>
      <c r="ACG223" s="47"/>
      <c r="ACH223" s="47"/>
      <c r="ACI223" s="47"/>
      <c r="ACJ223" s="47"/>
      <c r="ACK223" s="47"/>
      <c r="ACL223" s="47"/>
      <c r="ACM223" s="47"/>
      <c r="ACN223" s="47"/>
      <c r="ACO223" s="47"/>
      <c r="ACP223" s="47"/>
      <c r="ACQ223" s="47"/>
      <c r="ACR223" s="47"/>
      <c r="ACS223" s="47"/>
      <c r="ACT223" s="47"/>
      <c r="ACU223" s="47"/>
      <c r="ACV223" s="47"/>
      <c r="ACW223" s="47"/>
      <c r="ACX223" s="47"/>
      <c r="ACY223" s="47"/>
      <c r="ACZ223" s="47"/>
      <c r="ADA223" s="47"/>
      <c r="ADB223" s="47"/>
      <c r="ADC223" s="47"/>
      <c r="ADD223" s="47"/>
      <c r="ADE223" s="47"/>
      <c r="ADF223" s="47"/>
      <c r="ADG223" s="47"/>
      <c r="ADH223" s="47"/>
      <c r="ADI223" s="47"/>
      <c r="ADJ223" s="47"/>
      <c r="ADK223" s="47"/>
      <c r="ADL223" s="47"/>
      <c r="ADM223" s="47"/>
      <c r="ADN223" s="47"/>
      <c r="ADO223" s="47"/>
      <c r="ADP223" s="47"/>
      <c r="ADQ223" s="47"/>
      <c r="ADR223" s="47"/>
      <c r="ADS223" s="47"/>
      <c r="ADT223" s="47"/>
      <c r="ADU223" s="47"/>
      <c r="ADV223" s="47"/>
      <c r="ADW223" s="47"/>
      <c r="ADX223" s="47"/>
      <c r="ADY223" s="47"/>
      <c r="ADZ223" s="47"/>
      <c r="AEA223" s="47"/>
      <c r="AEB223" s="47"/>
      <c r="AEC223" s="47"/>
      <c r="AED223" s="47"/>
      <c r="AEE223" s="47"/>
      <c r="AEF223" s="47"/>
      <c r="AEG223" s="47"/>
      <c r="AEH223" s="47"/>
      <c r="AEI223" s="47"/>
      <c r="AEJ223" s="47"/>
      <c r="AEK223" s="47"/>
      <c r="AEL223" s="47"/>
      <c r="AEM223" s="47"/>
      <c r="AEN223" s="47"/>
      <c r="AEO223" s="47"/>
      <c r="AEP223" s="47"/>
      <c r="AEQ223" s="47"/>
      <c r="AER223" s="47"/>
      <c r="AES223" s="47"/>
      <c r="AET223" s="47"/>
      <c r="AEU223" s="47"/>
      <c r="AEV223" s="47"/>
      <c r="AEW223" s="47"/>
      <c r="AEX223" s="47"/>
      <c r="AEY223" s="47"/>
      <c r="AEZ223" s="47"/>
      <c r="AFA223" s="47"/>
      <c r="AFB223" s="47"/>
      <c r="AFC223" s="47"/>
      <c r="AFD223" s="47"/>
      <c r="AFE223" s="47"/>
      <c r="AFF223" s="47"/>
      <c r="AFG223" s="47"/>
      <c r="AFH223" s="47"/>
      <c r="AFI223" s="47"/>
      <c r="AFJ223" s="47"/>
      <c r="AFK223" s="47"/>
      <c r="AFL223" s="47"/>
      <c r="AFM223" s="47"/>
      <c r="AFN223" s="47"/>
      <c r="AFO223" s="47"/>
      <c r="AFP223" s="47"/>
      <c r="AFQ223" s="47"/>
      <c r="AFR223" s="47"/>
      <c r="AFS223" s="47"/>
      <c r="AFT223" s="47"/>
      <c r="AFU223" s="47"/>
      <c r="AFV223" s="47"/>
      <c r="AFW223" s="47"/>
      <c r="AFX223" s="47"/>
      <c r="AFY223" s="47"/>
      <c r="AFZ223" s="47"/>
      <c r="AGA223" s="47"/>
      <c r="AGB223" s="47"/>
      <c r="AGC223" s="47"/>
      <c r="AGD223" s="47"/>
      <c r="AGE223" s="47"/>
      <c r="AGF223" s="47"/>
      <c r="AGG223" s="47"/>
      <c r="AGH223" s="47"/>
      <c r="AGI223" s="47"/>
      <c r="AGJ223" s="47"/>
      <c r="AGK223" s="47"/>
      <c r="AGL223" s="47"/>
      <c r="AGM223" s="47"/>
      <c r="AGN223" s="47"/>
      <c r="AGO223" s="47"/>
      <c r="AGP223" s="47"/>
      <c r="AGQ223" s="47"/>
      <c r="AGR223" s="47"/>
      <c r="AGS223" s="47"/>
      <c r="AGT223" s="47"/>
      <c r="AGU223" s="47"/>
      <c r="AGV223" s="47"/>
      <c r="AGW223" s="47"/>
      <c r="AGX223" s="47"/>
      <c r="AGY223" s="47"/>
      <c r="AGZ223" s="47"/>
      <c r="AHA223" s="47"/>
      <c r="AHB223" s="47"/>
      <c r="AHC223" s="47"/>
      <c r="AHD223" s="47"/>
      <c r="AHE223" s="47"/>
      <c r="AHF223" s="47"/>
      <c r="AHG223" s="47"/>
      <c r="AHH223" s="47"/>
      <c r="AHI223" s="47"/>
      <c r="AHJ223" s="47"/>
      <c r="AHK223" s="47"/>
      <c r="AHL223" s="47"/>
      <c r="AHM223" s="47"/>
      <c r="AHN223" s="47"/>
      <c r="AHO223" s="47"/>
      <c r="AHP223" s="47"/>
      <c r="AHQ223" s="47"/>
      <c r="AHR223" s="47"/>
      <c r="AHS223" s="47"/>
      <c r="AHT223" s="47"/>
      <c r="AHU223" s="47"/>
      <c r="AHV223" s="47"/>
      <c r="AHW223" s="47"/>
      <c r="AHX223" s="47"/>
      <c r="AHY223" s="47"/>
      <c r="AHZ223" s="47"/>
      <c r="AIA223" s="47"/>
      <c r="AIB223" s="47"/>
      <c r="AIC223" s="47"/>
      <c r="AID223" s="47"/>
      <c r="AIE223" s="47"/>
      <c r="AIF223" s="47"/>
      <c r="AIG223" s="47"/>
      <c r="AIH223" s="47"/>
      <c r="AII223" s="47"/>
      <c r="AIJ223" s="47"/>
      <c r="AIK223" s="47"/>
      <c r="AIL223" s="47"/>
      <c r="AIM223" s="47"/>
      <c r="AIN223" s="47"/>
      <c r="AIO223" s="47"/>
      <c r="AIP223" s="47"/>
      <c r="AIQ223" s="47"/>
      <c r="AIR223" s="47"/>
      <c r="AIS223" s="47"/>
      <c r="AIT223" s="47"/>
      <c r="AIU223" s="47"/>
      <c r="AIV223" s="47"/>
      <c r="AIW223" s="47"/>
      <c r="AIX223" s="47"/>
      <c r="AIY223" s="47"/>
      <c r="AIZ223" s="47"/>
      <c r="AJA223" s="47"/>
      <c r="AJB223" s="47"/>
      <c r="AJC223" s="47"/>
      <c r="AJD223" s="47"/>
      <c r="AJE223" s="47"/>
      <c r="AJF223" s="47"/>
      <c r="AJG223" s="47"/>
      <c r="AJH223" s="47"/>
      <c r="AJI223" s="47"/>
      <c r="AJJ223" s="47"/>
      <c r="AJK223" s="47"/>
      <c r="AJL223" s="47"/>
      <c r="AJM223" s="47"/>
      <c r="AJN223" s="47"/>
      <c r="AJO223" s="47"/>
      <c r="AJP223" s="47"/>
      <c r="AJQ223" s="47"/>
      <c r="AJR223" s="47"/>
      <c r="AJS223" s="47"/>
      <c r="AJT223" s="47"/>
      <c r="AJU223" s="47"/>
      <c r="AJV223" s="47"/>
      <c r="AJW223" s="47"/>
      <c r="AJX223" s="47"/>
      <c r="AJY223" s="47"/>
      <c r="AJZ223" s="47"/>
      <c r="AKA223" s="47"/>
      <c r="AKB223" s="47"/>
      <c r="AKC223" s="47"/>
      <c r="AKD223" s="47"/>
      <c r="AKE223" s="47"/>
      <c r="AKF223" s="47"/>
      <c r="AKG223" s="47"/>
      <c r="AKH223" s="47"/>
      <c r="AKI223" s="47"/>
      <c r="AKJ223" s="47"/>
      <c r="AKK223" s="47"/>
      <c r="AKL223" s="47"/>
      <c r="AKM223" s="47"/>
      <c r="AKN223" s="47"/>
      <c r="AKO223" s="47"/>
      <c r="AKP223" s="47"/>
      <c r="AKQ223" s="47"/>
      <c r="AKR223" s="47"/>
      <c r="AKS223" s="47"/>
      <c r="AKT223" s="47"/>
      <c r="AKU223" s="47"/>
      <c r="AKV223" s="47"/>
      <c r="AKW223" s="47"/>
      <c r="AKX223" s="47"/>
      <c r="AKY223" s="47"/>
      <c r="AKZ223" s="47"/>
      <c r="ALA223" s="47"/>
      <c r="ALB223" s="47"/>
      <c r="ALC223" s="47"/>
      <c r="ALD223" s="47"/>
      <c r="ALE223" s="47"/>
      <c r="ALF223" s="47"/>
      <c r="ALG223" s="47"/>
      <c r="ALH223" s="47"/>
      <c r="ALI223" s="47"/>
      <c r="ALJ223" s="47"/>
      <c r="ALK223" s="47"/>
      <c r="ALL223" s="47"/>
      <c r="ALM223" s="47"/>
      <c r="ALN223" s="47"/>
      <c r="ALO223" s="47"/>
      <c r="ALP223" s="47"/>
      <c r="ALQ223" s="47"/>
      <c r="ALR223" s="47"/>
      <c r="ALS223" s="47"/>
      <c r="ALT223" s="47"/>
      <c r="ALU223" s="47"/>
      <c r="ALV223" s="47"/>
      <c r="ALW223" s="47"/>
      <c r="ALX223" s="47"/>
      <c r="ALY223" s="47"/>
      <c r="ALZ223" s="47"/>
      <c r="AMA223" s="47"/>
      <c r="AMB223" s="47"/>
      <c r="AMC223" s="47"/>
      <c r="AMD223" s="47"/>
      <c r="AME223" s="47"/>
      <c r="AMF223" s="47"/>
      <c r="AMG223" s="47"/>
      <c r="AMH223" s="47"/>
      <c r="AMI223" s="47"/>
      <c r="AMJ223" s="48"/>
      <c r="AMK223" s="48"/>
    </row>
    <row r="224" customFormat="false" ht="32.8" hidden="false" customHeight="false" outlineLevel="0" collapsed="false">
      <c r="A224" s="43"/>
      <c r="B224" s="77" t="s">
        <v>130</v>
      </c>
      <c r="C224" s="43" t="n">
        <v>5930000590</v>
      </c>
      <c r="D224" s="79"/>
      <c r="E224" s="76" t="n">
        <f aca="false">E225</f>
        <v>23408100</v>
      </c>
    </row>
    <row r="225" customFormat="false" ht="48.5" hidden="false" customHeight="false" outlineLevel="0" collapsed="false">
      <c r="A225" s="43"/>
      <c r="B225" s="74" t="s">
        <v>146</v>
      </c>
      <c r="C225" s="43" t="n">
        <v>5930000590</v>
      </c>
      <c r="D225" s="79" t="n">
        <v>600</v>
      </c>
      <c r="E225" s="76" t="n">
        <f aca="false">'приложение 10'!I588</f>
        <v>23408100</v>
      </c>
    </row>
    <row r="226" customFormat="false" ht="17.6" hidden="false" customHeight="false" outlineLevel="0" collapsed="false">
      <c r="A226" s="43"/>
      <c r="B226" s="74" t="s">
        <v>213</v>
      </c>
      <c r="C226" s="43" t="s">
        <v>214</v>
      </c>
      <c r="D226" s="79"/>
      <c r="E226" s="76" t="n">
        <f aca="false">E227</f>
        <v>493300</v>
      </c>
    </row>
    <row r="227" customFormat="false" ht="48.5" hidden="false" customHeight="false" outlineLevel="0" collapsed="false">
      <c r="A227" s="43"/>
      <c r="B227" s="74" t="s">
        <v>167</v>
      </c>
      <c r="C227" s="43" t="s">
        <v>214</v>
      </c>
      <c r="D227" s="79" t="n">
        <v>600</v>
      </c>
      <c r="E227" s="76" t="n">
        <f aca="false">'приложение 10'!I590</f>
        <v>493300</v>
      </c>
    </row>
    <row r="228" customFormat="false" ht="48.5" hidden="false" customHeight="false" outlineLevel="0" collapsed="false">
      <c r="A228" s="67" t="s">
        <v>215</v>
      </c>
      <c r="B228" s="88" t="s">
        <v>216</v>
      </c>
      <c r="C228" s="89" t="n">
        <v>600000000</v>
      </c>
      <c r="D228" s="90"/>
      <c r="E228" s="73" t="n">
        <f aca="false">E229</f>
        <v>7342800</v>
      </c>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1"/>
      <c r="DU228" s="71"/>
      <c r="DV228" s="71"/>
      <c r="DW228" s="71"/>
      <c r="DX228" s="71"/>
      <c r="DY228" s="71"/>
      <c r="DZ228" s="71"/>
      <c r="EA228" s="71"/>
      <c r="EB228" s="71"/>
      <c r="EC228" s="71"/>
      <c r="ED228" s="71"/>
      <c r="EE228" s="71"/>
      <c r="EF228" s="71"/>
      <c r="EG228" s="71"/>
      <c r="EH228" s="71"/>
      <c r="EI228" s="71"/>
      <c r="EJ228" s="71"/>
      <c r="EK228" s="71"/>
      <c r="EL228" s="71"/>
      <c r="EM228" s="71"/>
      <c r="EN228" s="71"/>
      <c r="EO228" s="71"/>
      <c r="EP228" s="71"/>
      <c r="EQ228" s="71"/>
      <c r="ER228" s="71"/>
      <c r="ES228" s="71"/>
      <c r="ET228" s="71"/>
      <c r="EU228" s="71"/>
      <c r="EV228" s="71"/>
      <c r="EW228" s="71"/>
      <c r="EX228" s="71"/>
      <c r="EY228" s="71"/>
      <c r="EZ228" s="71"/>
      <c r="FA228" s="71"/>
      <c r="FB228" s="71"/>
      <c r="FC228" s="71"/>
      <c r="FD228" s="71"/>
      <c r="FE228" s="71"/>
      <c r="FF228" s="71"/>
      <c r="FG228" s="71"/>
      <c r="FH228" s="71"/>
      <c r="FI228" s="71"/>
      <c r="FJ228" s="71"/>
      <c r="FK228" s="71"/>
      <c r="FL228" s="71"/>
      <c r="FM228" s="71"/>
      <c r="FN228" s="71"/>
      <c r="FO228" s="71"/>
      <c r="FP228" s="71"/>
      <c r="FQ228" s="71"/>
      <c r="FR228" s="71"/>
      <c r="FS228" s="71"/>
      <c r="FT228" s="71"/>
      <c r="FU228" s="71"/>
      <c r="FV228" s="71"/>
      <c r="FW228" s="71"/>
      <c r="FX228" s="71"/>
      <c r="FY228" s="71"/>
      <c r="FZ228" s="71"/>
      <c r="GA228" s="71"/>
      <c r="GB228" s="71"/>
      <c r="GC228" s="71"/>
      <c r="GD228" s="71"/>
      <c r="GE228" s="71"/>
      <c r="GF228" s="71"/>
      <c r="GG228" s="71"/>
      <c r="GH228" s="71"/>
      <c r="GI228" s="71"/>
      <c r="GJ228" s="71"/>
      <c r="GK228" s="71"/>
      <c r="GL228" s="71"/>
      <c r="GM228" s="71"/>
      <c r="GN228" s="71"/>
      <c r="GO228" s="71"/>
      <c r="GP228" s="71"/>
      <c r="GQ228" s="71"/>
      <c r="GR228" s="71"/>
      <c r="GS228" s="71"/>
      <c r="GT228" s="71"/>
      <c r="GU228" s="71"/>
      <c r="GV228" s="71"/>
      <c r="GW228" s="71"/>
      <c r="GX228" s="71"/>
      <c r="GY228" s="71"/>
      <c r="GZ228" s="71"/>
      <c r="HA228" s="71"/>
      <c r="HB228" s="71"/>
      <c r="HC228" s="71"/>
      <c r="HD228" s="71"/>
      <c r="HE228" s="71"/>
      <c r="HF228" s="71"/>
      <c r="HG228" s="71"/>
      <c r="HH228" s="71"/>
      <c r="HI228" s="71"/>
      <c r="HJ228" s="71"/>
      <c r="HK228" s="71"/>
      <c r="HL228" s="71"/>
      <c r="HM228" s="71"/>
      <c r="HN228" s="71"/>
      <c r="HO228" s="71"/>
      <c r="HP228" s="71"/>
      <c r="HQ228" s="71"/>
      <c r="HR228" s="71"/>
      <c r="HS228" s="71"/>
      <c r="HT228" s="71"/>
      <c r="HU228" s="71"/>
      <c r="HV228" s="71"/>
      <c r="HW228" s="71"/>
      <c r="HX228" s="71"/>
      <c r="HY228" s="71"/>
      <c r="HZ228" s="71"/>
      <c r="IA228" s="71"/>
      <c r="IB228" s="71"/>
      <c r="IC228" s="71"/>
      <c r="ID228" s="71"/>
      <c r="IE228" s="71"/>
      <c r="IF228" s="71"/>
      <c r="IG228" s="71"/>
      <c r="IH228" s="71"/>
      <c r="II228" s="71"/>
      <c r="IJ228" s="71"/>
      <c r="IK228" s="71"/>
      <c r="IL228" s="71"/>
      <c r="IM228" s="71"/>
      <c r="IN228" s="71"/>
      <c r="IO228" s="71"/>
      <c r="IP228" s="71"/>
      <c r="IQ228" s="71"/>
      <c r="IR228" s="71"/>
      <c r="IS228" s="71"/>
      <c r="IT228" s="71"/>
      <c r="IU228" s="71"/>
      <c r="IV228" s="71"/>
      <c r="IW228" s="71"/>
      <c r="IX228" s="71"/>
      <c r="IY228" s="71"/>
      <c r="IZ228" s="71"/>
      <c r="JA228" s="71"/>
      <c r="JB228" s="71"/>
      <c r="JC228" s="71"/>
      <c r="JD228" s="71"/>
      <c r="JE228" s="71"/>
      <c r="JF228" s="71"/>
      <c r="JG228" s="71"/>
      <c r="JH228" s="71"/>
      <c r="JI228" s="71"/>
      <c r="JJ228" s="71"/>
      <c r="JK228" s="71"/>
      <c r="JL228" s="71"/>
      <c r="JM228" s="71"/>
      <c r="JN228" s="71"/>
      <c r="JO228" s="71"/>
      <c r="JP228" s="71"/>
      <c r="JQ228" s="71"/>
      <c r="JR228" s="71"/>
      <c r="JS228" s="71"/>
      <c r="JT228" s="71"/>
      <c r="JU228" s="71"/>
      <c r="JV228" s="71"/>
      <c r="JW228" s="71"/>
      <c r="JX228" s="71"/>
      <c r="JY228" s="71"/>
      <c r="JZ228" s="71"/>
      <c r="KA228" s="71"/>
      <c r="KB228" s="71"/>
      <c r="KC228" s="71"/>
      <c r="KD228" s="71"/>
      <c r="KE228" s="71"/>
      <c r="KF228" s="71"/>
      <c r="KG228" s="71"/>
      <c r="KH228" s="71"/>
      <c r="KI228" s="71"/>
      <c r="KJ228" s="71"/>
      <c r="KK228" s="71"/>
      <c r="KL228" s="71"/>
      <c r="KM228" s="71"/>
      <c r="KN228" s="71"/>
      <c r="KO228" s="71"/>
      <c r="KP228" s="71"/>
      <c r="KQ228" s="71"/>
      <c r="KR228" s="71"/>
      <c r="KS228" s="71"/>
      <c r="KT228" s="71"/>
      <c r="KU228" s="71"/>
      <c r="KV228" s="71"/>
      <c r="KW228" s="71"/>
      <c r="KX228" s="71"/>
      <c r="KY228" s="71"/>
      <c r="KZ228" s="71"/>
      <c r="LA228" s="71"/>
      <c r="LB228" s="71"/>
      <c r="LC228" s="71"/>
      <c r="LD228" s="71"/>
      <c r="LE228" s="71"/>
      <c r="LF228" s="71"/>
      <c r="LG228" s="71"/>
      <c r="LH228" s="71"/>
      <c r="LI228" s="71"/>
      <c r="LJ228" s="71"/>
      <c r="LK228" s="71"/>
      <c r="LL228" s="71"/>
      <c r="LM228" s="71"/>
      <c r="LN228" s="71"/>
      <c r="LO228" s="71"/>
      <c r="LP228" s="71"/>
      <c r="LQ228" s="71"/>
      <c r="LR228" s="71"/>
      <c r="LS228" s="71"/>
      <c r="LT228" s="71"/>
      <c r="LU228" s="71"/>
      <c r="LV228" s="71"/>
      <c r="LW228" s="71"/>
      <c r="LX228" s="71"/>
      <c r="LY228" s="71"/>
      <c r="LZ228" s="71"/>
      <c r="MA228" s="71"/>
      <c r="MB228" s="71"/>
      <c r="MC228" s="71"/>
      <c r="MD228" s="71"/>
      <c r="ME228" s="71"/>
      <c r="MF228" s="71"/>
      <c r="MG228" s="71"/>
      <c r="MH228" s="71"/>
      <c r="MI228" s="71"/>
      <c r="MJ228" s="71"/>
      <c r="MK228" s="71"/>
      <c r="ML228" s="71"/>
      <c r="MM228" s="71"/>
      <c r="MN228" s="71"/>
      <c r="MO228" s="71"/>
      <c r="MP228" s="71"/>
      <c r="MQ228" s="71"/>
      <c r="MR228" s="71"/>
      <c r="MS228" s="71"/>
      <c r="MT228" s="71"/>
      <c r="MU228" s="71"/>
      <c r="MV228" s="71"/>
      <c r="MW228" s="71"/>
      <c r="MX228" s="71"/>
      <c r="MY228" s="71"/>
      <c r="MZ228" s="71"/>
      <c r="NA228" s="71"/>
      <c r="NB228" s="71"/>
      <c r="NC228" s="71"/>
      <c r="ND228" s="71"/>
      <c r="NE228" s="71"/>
      <c r="NF228" s="71"/>
      <c r="NG228" s="71"/>
      <c r="NH228" s="71"/>
      <c r="NI228" s="71"/>
      <c r="NJ228" s="71"/>
      <c r="NK228" s="71"/>
      <c r="NL228" s="71"/>
      <c r="NM228" s="71"/>
      <c r="NN228" s="71"/>
      <c r="NO228" s="71"/>
      <c r="NP228" s="71"/>
      <c r="NQ228" s="71"/>
      <c r="NR228" s="71"/>
      <c r="NS228" s="71"/>
      <c r="NT228" s="71"/>
      <c r="NU228" s="71"/>
      <c r="NV228" s="71"/>
      <c r="NW228" s="71"/>
      <c r="NX228" s="71"/>
      <c r="NY228" s="71"/>
      <c r="NZ228" s="71"/>
      <c r="OA228" s="71"/>
      <c r="OB228" s="71"/>
      <c r="OC228" s="71"/>
      <c r="OD228" s="71"/>
      <c r="OE228" s="71"/>
      <c r="OF228" s="71"/>
      <c r="OG228" s="71"/>
      <c r="OH228" s="71"/>
      <c r="OI228" s="71"/>
      <c r="OJ228" s="71"/>
      <c r="OK228" s="71"/>
      <c r="OL228" s="71"/>
      <c r="OM228" s="71"/>
      <c r="ON228" s="71"/>
      <c r="OO228" s="71"/>
      <c r="OP228" s="71"/>
      <c r="OQ228" s="71"/>
      <c r="OR228" s="71"/>
      <c r="OS228" s="71"/>
      <c r="OT228" s="71"/>
      <c r="OU228" s="71"/>
      <c r="OV228" s="71"/>
      <c r="OW228" s="71"/>
      <c r="OX228" s="71"/>
      <c r="OY228" s="71"/>
      <c r="OZ228" s="71"/>
      <c r="PA228" s="71"/>
      <c r="PB228" s="71"/>
      <c r="PC228" s="71"/>
      <c r="PD228" s="71"/>
      <c r="PE228" s="71"/>
      <c r="PF228" s="71"/>
      <c r="PG228" s="71"/>
      <c r="PH228" s="71"/>
      <c r="PI228" s="71"/>
      <c r="PJ228" s="71"/>
      <c r="PK228" s="71"/>
      <c r="PL228" s="71"/>
      <c r="PM228" s="71"/>
      <c r="PN228" s="71"/>
      <c r="PO228" s="71"/>
      <c r="PP228" s="71"/>
      <c r="PQ228" s="71"/>
      <c r="PR228" s="71"/>
      <c r="PS228" s="71"/>
      <c r="PT228" s="71"/>
      <c r="PU228" s="71"/>
      <c r="PV228" s="71"/>
      <c r="PW228" s="71"/>
      <c r="PX228" s="71"/>
      <c r="PY228" s="71"/>
      <c r="PZ228" s="71"/>
      <c r="QA228" s="71"/>
      <c r="QB228" s="71"/>
      <c r="QC228" s="71"/>
      <c r="QD228" s="71"/>
      <c r="QE228" s="71"/>
      <c r="QF228" s="71"/>
      <c r="QG228" s="71"/>
      <c r="QH228" s="71"/>
      <c r="QI228" s="71"/>
      <c r="QJ228" s="71"/>
      <c r="QK228" s="71"/>
      <c r="QL228" s="71"/>
      <c r="QM228" s="71"/>
      <c r="QN228" s="71"/>
      <c r="QO228" s="71"/>
      <c r="QP228" s="71"/>
      <c r="QQ228" s="71"/>
      <c r="QR228" s="71"/>
      <c r="QS228" s="71"/>
      <c r="QT228" s="71"/>
      <c r="QU228" s="71"/>
      <c r="QV228" s="71"/>
      <c r="QW228" s="71"/>
      <c r="QX228" s="71"/>
      <c r="QY228" s="71"/>
      <c r="QZ228" s="71"/>
      <c r="RA228" s="71"/>
      <c r="RB228" s="71"/>
      <c r="RC228" s="71"/>
      <c r="RD228" s="71"/>
      <c r="RE228" s="71"/>
      <c r="RF228" s="71"/>
      <c r="RG228" s="71"/>
      <c r="RH228" s="71"/>
      <c r="RI228" s="71"/>
      <c r="RJ228" s="71"/>
      <c r="RK228" s="71"/>
      <c r="RL228" s="71"/>
      <c r="RM228" s="71"/>
      <c r="RN228" s="71"/>
      <c r="RO228" s="71"/>
      <c r="RP228" s="71"/>
      <c r="RQ228" s="71"/>
      <c r="RR228" s="71"/>
      <c r="RS228" s="71"/>
      <c r="RT228" s="71"/>
      <c r="RU228" s="71"/>
      <c r="RV228" s="71"/>
      <c r="RW228" s="71"/>
      <c r="RX228" s="71"/>
      <c r="RY228" s="71"/>
      <c r="RZ228" s="71"/>
      <c r="SA228" s="71"/>
      <c r="SB228" s="71"/>
      <c r="SC228" s="71"/>
      <c r="SD228" s="71"/>
      <c r="SE228" s="71"/>
      <c r="SF228" s="71"/>
      <c r="SG228" s="71"/>
      <c r="SH228" s="71"/>
      <c r="SI228" s="71"/>
      <c r="SJ228" s="71"/>
      <c r="SK228" s="71"/>
      <c r="SL228" s="71"/>
      <c r="SM228" s="71"/>
      <c r="SN228" s="71"/>
      <c r="SO228" s="71"/>
      <c r="SP228" s="71"/>
      <c r="SQ228" s="71"/>
      <c r="SR228" s="71"/>
      <c r="SS228" s="71"/>
      <c r="ST228" s="71"/>
      <c r="SU228" s="71"/>
      <c r="SV228" s="71"/>
      <c r="SW228" s="71"/>
      <c r="SX228" s="71"/>
      <c r="SY228" s="71"/>
      <c r="SZ228" s="71"/>
      <c r="TA228" s="71"/>
      <c r="TB228" s="71"/>
      <c r="TC228" s="71"/>
      <c r="TD228" s="71"/>
      <c r="TE228" s="71"/>
      <c r="TF228" s="71"/>
      <c r="TG228" s="71"/>
      <c r="TH228" s="71"/>
      <c r="TI228" s="71"/>
      <c r="TJ228" s="71"/>
      <c r="TK228" s="71"/>
      <c r="TL228" s="71"/>
      <c r="TM228" s="71"/>
      <c r="TN228" s="71"/>
      <c r="TO228" s="71"/>
      <c r="TP228" s="71"/>
      <c r="TQ228" s="71"/>
      <c r="TR228" s="71"/>
      <c r="TS228" s="71"/>
      <c r="TT228" s="71"/>
      <c r="TU228" s="71"/>
      <c r="TV228" s="71"/>
      <c r="TW228" s="71"/>
      <c r="TX228" s="71"/>
      <c r="TY228" s="71"/>
      <c r="TZ228" s="71"/>
      <c r="UA228" s="71"/>
      <c r="UB228" s="71"/>
      <c r="UC228" s="71"/>
      <c r="UD228" s="71"/>
      <c r="UE228" s="71"/>
      <c r="UF228" s="71"/>
      <c r="UG228" s="71"/>
      <c r="UH228" s="71"/>
      <c r="UI228" s="71"/>
      <c r="UJ228" s="71"/>
      <c r="UK228" s="71"/>
      <c r="UL228" s="71"/>
      <c r="UM228" s="71"/>
      <c r="UN228" s="71"/>
      <c r="UO228" s="71"/>
      <c r="UP228" s="71"/>
      <c r="UQ228" s="71"/>
      <c r="UR228" s="71"/>
      <c r="US228" s="71"/>
      <c r="UT228" s="71"/>
      <c r="UU228" s="71"/>
      <c r="UV228" s="71"/>
      <c r="UW228" s="71"/>
      <c r="UX228" s="71"/>
      <c r="UY228" s="71"/>
      <c r="UZ228" s="71"/>
      <c r="VA228" s="71"/>
      <c r="VB228" s="71"/>
      <c r="VC228" s="71"/>
      <c r="VD228" s="71"/>
      <c r="VE228" s="71"/>
      <c r="VF228" s="71"/>
      <c r="VG228" s="71"/>
      <c r="VH228" s="71"/>
      <c r="VI228" s="71"/>
      <c r="VJ228" s="71"/>
      <c r="VK228" s="71"/>
      <c r="VL228" s="71"/>
      <c r="VM228" s="71"/>
      <c r="VN228" s="71"/>
      <c r="VO228" s="71"/>
      <c r="VP228" s="71"/>
      <c r="VQ228" s="71"/>
      <c r="VR228" s="71"/>
      <c r="VS228" s="71"/>
      <c r="VT228" s="71"/>
      <c r="VU228" s="71"/>
      <c r="VV228" s="71"/>
      <c r="VW228" s="71"/>
      <c r="VX228" s="71"/>
      <c r="VY228" s="71"/>
      <c r="VZ228" s="71"/>
      <c r="WA228" s="71"/>
      <c r="WB228" s="71"/>
      <c r="WC228" s="71"/>
      <c r="WD228" s="71"/>
      <c r="WE228" s="71"/>
      <c r="WF228" s="71"/>
      <c r="WG228" s="71"/>
      <c r="WH228" s="71"/>
      <c r="WI228" s="71"/>
      <c r="WJ228" s="71"/>
      <c r="WK228" s="71"/>
      <c r="WL228" s="71"/>
      <c r="WM228" s="71"/>
      <c r="WN228" s="71"/>
      <c r="WO228" s="71"/>
      <c r="WP228" s="71"/>
      <c r="WQ228" s="71"/>
      <c r="WR228" s="71"/>
      <c r="WS228" s="71"/>
      <c r="WT228" s="71"/>
      <c r="WU228" s="71"/>
      <c r="WV228" s="71"/>
      <c r="WW228" s="71"/>
      <c r="WX228" s="71"/>
      <c r="WY228" s="71"/>
      <c r="WZ228" s="71"/>
      <c r="XA228" s="71"/>
      <c r="XB228" s="71"/>
      <c r="XC228" s="71"/>
      <c r="XD228" s="71"/>
      <c r="XE228" s="71"/>
      <c r="XF228" s="71"/>
      <c r="XG228" s="71"/>
      <c r="XH228" s="71"/>
      <c r="XI228" s="71"/>
      <c r="XJ228" s="71"/>
      <c r="XK228" s="71"/>
      <c r="XL228" s="71"/>
      <c r="XM228" s="71"/>
      <c r="XN228" s="71"/>
      <c r="XO228" s="71"/>
      <c r="XP228" s="71"/>
      <c r="XQ228" s="71"/>
      <c r="XR228" s="71"/>
      <c r="XS228" s="71"/>
      <c r="XT228" s="71"/>
      <c r="XU228" s="71"/>
      <c r="XV228" s="71"/>
      <c r="XW228" s="71"/>
      <c r="XX228" s="71"/>
      <c r="XY228" s="71"/>
      <c r="XZ228" s="71"/>
      <c r="YA228" s="71"/>
      <c r="YB228" s="71"/>
      <c r="YC228" s="71"/>
      <c r="YD228" s="71"/>
      <c r="YE228" s="71"/>
      <c r="YF228" s="71"/>
      <c r="YG228" s="71"/>
      <c r="YH228" s="71"/>
      <c r="YI228" s="71"/>
      <c r="YJ228" s="71"/>
      <c r="YK228" s="71"/>
      <c r="YL228" s="71"/>
      <c r="YM228" s="71"/>
      <c r="YN228" s="71"/>
      <c r="YO228" s="71"/>
      <c r="YP228" s="71"/>
      <c r="YQ228" s="71"/>
      <c r="YR228" s="71"/>
      <c r="YS228" s="71"/>
      <c r="YT228" s="71"/>
      <c r="YU228" s="71"/>
      <c r="YV228" s="71"/>
      <c r="YW228" s="71"/>
      <c r="YX228" s="71"/>
      <c r="YY228" s="71"/>
      <c r="YZ228" s="71"/>
      <c r="ZA228" s="71"/>
      <c r="ZB228" s="71"/>
      <c r="ZC228" s="71"/>
      <c r="ZD228" s="71"/>
      <c r="ZE228" s="71"/>
      <c r="ZF228" s="71"/>
      <c r="ZG228" s="71"/>
      <c r="ZH228" s="71"/>
      <c r="ZI228" s="71"/>
      <c r="ZJ228" s="71"/>
      <c r="ZK228" s="71"/>
      <c r="ZL228" s="71"/>
      <c r="ZM228" s="71"/>
      <c r="ZN228" s="71"/>
      <c r="ZO228" s="71"/>
      <c r="ZP228" s="71"/>
      <c r="ZQ228" s="71"/>
      <c r="ZR228" s="71"/>
      <c r="ZS228" s="71"/>
      <c r="ZT228" s="71"/>
      <c r="ZU228" s="71"/>
      <c r="ZV228" s="71"/>
      <c r="ZW228" s="71"/>
      <c r="ZX228" s="71"/>
      <c r="ZY228" s="71"/>
      <c r="ZZ228" s="71"/>
      <c r="AAA228" s="71"/>
      <c r="AAB228" s="71"/>
      <c r="AAC228" s="71"/>
      <c r="AAD228" s="71"/>
      <c r="AAE228" s="71"/>
      <c r="AAF228" s="71"/>
      <c r="AAG228" s="71"/>
      <c r="AAH228" s="71"/>
      <c r="AAI228" s="71"/>
      <c r="AAJ228" s="71"/>
      <c r="AAK228" s="71"/>
      <c r="AAL228" s="71"/>
      <c r="AAM228" s="71"/>
      <c r="AAN228" s="71"/>
      <c r="AAO228" s="71"/>
      <c r="AAP228" s="71"/>
      <c r="AAQ228" s="71"/>
      <c r="AAR228" s="71"/>
      <c r="AAS228" s="71"/>
      <c r="AAT228" s="71"/>
      <c r="AAU228" s="71"/>
      <c r="AAV228" s="71"/>
      <c r="AAW228" s="71"/>
      <c r="AAX228" s="71"/>
      <c r="AAY228" s="71"/>
      <c r="AAZ228" s="71"/>
      <c r="ABA228" s="71"/>
      <c r="ABB228" s="71"/>
      <c r="ABC228" s="71"/>
      <c r="ABD228" s="71"/>
      <c r="ABE228" s="71"/>
      <c r="ABF228" s="71"/>
      <c r="ABG228" s="71"/>
      <c r="ABH228" s="71"/>
      <c r="ABI228" s="71"/>
      <c r="ABJ228" s="71"/>
      <c r="ABK228" s="71"/>
      <c r="ABL228" s="71"/>
      <c r="ABM228" s="71"/>
      <c r="ABN228" s="71"/>
      <c r="ABO228" s="71"/>
      <c r="ABP228" s="71"/>
      <c r="ABQ228" s="71"/>
      <c r="ABR228" s="71"/>
      <c r="ABS228" s="71"/>
      <c r="ABT228" s="71"/>
      <c r="ABU228" s="71"/>
      <c r="ABV228" s="71"/>
      <c r="ABW228" s="71"/>
      <c r="ABX228" s="71"/>
      <c r="ABY228" s="71"/>
      <c r="ABZ228" s="71"/>
      <c r="ACA228" s="71"/>
      <c r="ACB228" s="71"/>
      <c r="ACC228" s="71"/>
      <c r="ACD228" s="71"/>
      <c r="ACE228" s="71"/>
      <c r="ACF228" s="71"/>
      <c r="ACG228" s="71"/>
      <c r="ACH228" s="71"/>
      <c r="ACI228" s="71"/>
      <c r="ACJ228" s="71"/>
      <c r="ACK228" s="71"/>
      <c r="ACL228" s="71"/>
      <c r="ACM228" s="71"/>
      <c r="ACN228" s="71"/>
      <c r="ACO228" s="71"/>
      <c r="ACP228" s="71"/>
      <c r="ACQ228" s="71"/>
      <c r="ACR228" s="71"/>
      <c r="ACS228" s="71"/>
      <c r="ACT228" s="71"/>
      <c r="ACU228" s="71"/>
      <c r="ACV228" s="71"/>
      <c r="ACW228" s="71"/>
      <c r="ACX228" s="71"/>
      <c r="ACY228" s="71"/>
      <c r="ACZ228" s="71"/>
      <c r="ADA228" s="71"/>
      <c r="ADB228" s="71"/>
      <c r="ADC228" s="71"/>
      <c r="ADD228" s="71"/>
      <c r="ADE228" s="71"/>
      <c r="ADF228" s="71"/>
      <c r="ADG228" s="71"/>
      <c r="ADH228" s="71"/>
      <c r="ADI228" s="71"/>
      <c r="ADJ228" s="71"/>
      <c r="ADK228" s="71"/>
      <c r="ADL228" s="71"/>
      <c r="ADM228" s="71"/>
      <c r="ADN228" s="71"/>
      <c r="ADO228" s="71"/>
      <c r="ADP228" s="71"/>
      <c r="ADQ228" s="71"/>
      <c r="ADR228" s="71"/>
      <c r="ADS228" s="71"/>
      <c r="ADT228" s="71"/>
      <c r="ADU228" s="71"/>
      <c r="ADV228" s="71"/>
      <c r="ADW228" s="71"/>
      <c r="ADX228" s="71"/>
      <c r="ADY228" s="71"/>
      <c r="ADZ228" s="71"/>
      <c r="AEA228" s="71"/>
      <c r="AEB228" s="71"/>
      <c r="AEC228" s="71"/>
      <c r="AED228" s="71"/>
      <c r="AEE228" s="71"/>
      <c r="AEF228" s="71"/>
      <c r="AEG228" s="71"/>
      <c r="AEH228" s="71"/>
      <c r="AEI228" s="71"/>
      <c r="AEJ228" s="71"/>
      <c r="AEK228" s="71"/>
      <c r="AEL228" s="71"/>
      <c r="AEM228" s="71"/>
      <c r="AEN228" s="71"/>
      <c r="AEO228" s="71"/>
      <c r="AEP228" s="71"/>
      <c r="AEQ228" s="71"/>
      <c r="AER228" s="71"/>
      <c r="AES228" s="71"/>
      <c r="AET228" s="71"/>
      <c r="AEU228" s="71"/>
      <c r="AEV228" s="71"/>
      <c r="AEW228" s="71"/>
      <c r="AEX228" s="71"/>
      <c r="AEY228" s="71"/>
      <c r="AEZ228" s="71"/>
      <c r="AFA228" s="71"/>
      <c r="AFB228" s="71"/>
      <c r="AFC228" s="71"/>
      <c r="AFD228" s="71"/>
      <c r="AFE228" s="71"/>
      <c r="AFF228" s="71"/>
      <c r="AFG228" s="71"/>
      <c r="AFH228" s="71"/>
      <c r="AFI228" s="71"/>
      <c r="AFJ228" s="71"/>
      <c r="AFK228" s="71"/>
      <c r="AFL228" s="71"/>
      <c r="AFM228" s="71"/>
      <c r="AFN228" s="71"/>
      <c r="AFO228" s="71"/>
      <c r="AFP228" s="71"/>
      <c r="AFQ228" s="71"/>
      <c r="AFR228" s="71"/>
      <c r="AFS228" s="71"/>
      <c r="AFT228" s="71"/>
      <c r="AFU228" s="71"/>
      <c r="AFV228" s="71"/>
      <c r="AFW228" s="71"/>
      <c r="AFX228" s="71"/>
      <c r="AFY228" s="71"/>
      <c r="AFZ228" s="71"/>
      <c r="AGA228" s="71"/>
      <c r="AGB228" s="71"/>
      <c r="AGC228" s="71"/>
      <c r="AGD228" s="71"/>
      <c r="AGE228" s="71"/>
      <c r="AGF228" s="71"/>
      <c r="AGG228" s="71"/>
      <c r="AGH228" s="71"/>
      <c r="AGI228" s="71"/>
      <c r="AGJ228" s="71"/>
      <c r="AGK228" s="71"/>
      <c r="AGL228" s="71"/>
      <c r="AGM228" s="71"/>
      <c r="AGN228" s="71"/>
      <c r="AGO228" s="71"/>
      <c r="AGP228" s="71"/>
      <c r="AGQ228" s="71"/>
      <c r="AGR228" s="71"/>
      <c r="AGS228" s="71"/>
      <c r="AGT228" s="71"/>
      <c r="AGU228" s="71"/>
      <c r="AGV228" s="71"/>
      <c r="AGW228" s="71"/>
      <c r="AGX228" s="71"/>
      <c r="AGY228" s="71"/>
      <c r="AGZ228" s="71"/>
      <c r="AHA228" s="71"/>
      <c r="AHB228" s="71"/>
      <c r="AHC228" s="71"/>
      <c r="AHD228" s="71"/>
      <c r="AHE228" s="71"/>
      <c r="AHF228" s="71"/>
      <c r="AHG228" s="71"/>
      <c r="AHH228" s="71"/>
      <c r="AHI228" s="71"/>
      <c r="AHJ228" s="71"/>
      <c r="AHK228" s="71"/>
      <c r="AHL228" s="71"/>
      <c r="AHM228" s="71"/>
      <c r="AHN228" s="71"/>
      <c r="AHO228" s="71"/>
      <c r="AHP228" s="71"/>
      <c r="AHQ228" s="71"/>
      <c r="AHR228" s="71"/>
      <c r="AHS228" s="71"/>
      <c r="AHT228" s="71"/>
      <c r="AHU228" s="71"/>
      <c r="AHV228" s="71"/>
      <c r="AHW228" s="71"/>
      <c r="AHX228" s="71"/>
      <c r="AHY228" s="71"/>
      <c r="AHZ228" s="71"/>
      <c r="AIA228" s="71"/>
      <c r="AIB228" s="71"/>
      <c r="AIC228" s="71"/>
      <c r="AID228" s="71"/>
      <c r="AIE228" s="71"/>
      <c r="AIF228" s="71"/>
      <c r="AIG228" s="71"/>
      <c r="AIH228" s="71"/>
      <c r="AII228" s="71"/>
      <c r="AIJ228" s="71"/>
      <c r="AIK228" s="71"/>
      <c r="AIL228" s="71"/>
      <c r="AIM228" s="71"/>
      <c r="AIN228" s="71"/>
      <c r="AIO228" s="71"/>
      <c r="AIP228" s="71"/>
      <c r="AIQ228" s="71"/>
      <c r="AIR228" s="71"/>
      <c r="AIS228" s="71"/>
      <c r="AIT228" s="71"/>
      <c r="AIU228" s="71"/>
      <c r="AIV228" s="71"/>
      <c r="AIW228" s="71"/>
      <c r="AIX228" s="71"/>
      <c r="AIY228" s="71"/>
      <c r="AIZ228" s="71"/>
      <c r="AJA228" s="71"/>
      <c r="AJB228" s="71"/>
      <c r="AJC228" s="71"/>
      <c r="AJD228" s="71"/>
      <c r="AJE228" s="71"/>
      <c r="AJF228" s="71"/>
      <c r="AJG228" s="71"/>
      <c r="AJH228" s="71"/>
      <c r="AJI228" s="71"/>
      <c r="AJJ228" s="71"/>
      <c r="AJK228" s="71"/>
      <c r="AJL228" s="71"/>
      <c r="AJM228" s="71"/>
      <c r="AJN228" s="71"/>
      <c r="AJO228" s="71"/>
      <c r="AJP228" s="71"/>
      <c r="AJQ228" s="71"/>
      <c r="AJR228" s="71"/>
      <c r="AJS228" s="71"/>
      <c r="AJT228" s="71"/>
      <c r="AJU228" s="71"/>
      <c r="AJV228" s="71"/>
      <c r="AJW228" s="71"/>
      <c r="AJX228" s="71"/>
      <c r="AJY228" s="71"/>
      <c r="AJZ228" s="71"/>
      <c r="AKA228" s="71"/>
      <c r="AKB228" s="71"/>
      <c r="AKC228" s="71"/>
      <c r="AKD228" s="71"/>
      <c r="AKE228" s="71"/>
      <c r="AKF228" s="71"/>
      <c r="AKG228" s="71"/>
      <c r="AKH228" s="71"/>
      <c r="AKI228" s="71"/>
      <c r="AKJ228" s="71"/>
      <c r="AKK228" s="71"/>
      <c r="AKL228" s="71"/>
      <c r="AKM228" s="71"/>
      <c r="AKN228" s="71"/>
      <c r="AKO228" s="71"/>
      <c r="AKP228" s="71"/>
      <c r="AKQ228" s="71"/>
      <c r="AKR228" s="71"/>
      <c r="AKS228" s="71"/>
      <c r="AKT228" s="71"/>
      <c r="AKU228" s="71"/>
      <c r="AKV228" s="71"/>
      <c r="AKW228" s="71"/>
      <c r="AKX228" s="71"/>
      <c r="AKY228" s="71"/>
      <c r="AKZ228" s="71"/>
      <c r="ALA228" s="71"/>
      <c r="ALB228" s="71"/>
      <c r="ALC228" s="71"/>
      <c r="ALD228" s="71"/>
      <c r="ALE228" s="71"/>
      <c r="ALF228" s="71"/>
      <c r="ALG228" s="71"/>
      <c r="ALH228" s="71"/>
      <c r="ALI228" s="71"/>
      <c r="ALJ228" s="71"/>
      <c r="ALK228" s="71"/>
      <c r="ALL228" s="71"/>
      <c r="ALM228" s="71"/>
      <c r="ALN228" s="71"/>
      <c r="ALO228" s="71"/>
      <c r="ALP228" s="71"/>
      <c r="ALQ228" s="71"/>
      <c r="ALR228" s="71"/>
      <c r="ALS228" s="71"/>
      <c r="ALT228" s="71"/>
      <c r="ALU228" s="71"/>
      <c r="ALV228" s="71"/>
      <c r="ALW228" s="71"/>
      <c r="ALX228" s="71"/>
      <c r="ALY228" s="71"/>
      <c r="ALZ228" s="71"/>
      <c r="AMA228" s="71"/>
      <c r="AMB228" s="71"/>
      <c r="AMC228" s="71"/>
      <c r="AMD228" s="71"/>
      <c r="AME228" s="71"/>
      <c r="AMF228" s="71"/>
      <c r="AMG228" s="71"/>
      <c r="AMH228" s="71"/>
      <c r="AMI228" s="71"/>
      <c r="AMK228" s="71"/>
    </row>
    <row r="229" s="71" customFormat="true" ht="17.6" hidden="false" customHeight="false" outlineLevel="0" collapsed="false">
      <c r="A229" s="43"/>
      <c r="B229" s="81" t="s">
        <v>217</v>
      </c>
      <c r="C229" s="82" t="n">
        <v>6010000000</v>
      </c>
      <c r="D229" s="83"/>
      <c r="E229" s="76" t="n">
        <f aca="false">E232+E230</f>
        <v>7342800</v>
      </c>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c r="DA229" s="47"/>
      <c r="DB229" s="47"/>
      <c r="DC229" s="47"/>
      <c r="DD229" s="47"/>
      <c r="DE229" s="47"/>
      <c r="DF229" s="47"/>
      <c r="DG229" s="47"/>
      <c r="DH229" s="47"/>
      <c r="DI229" s="47"/>
      <c r="DJ229" s="47"/>
      <c r="DK229" s="47"/>
      <c r="DL229" s="47"/>
      <c r="DM229" s="47"/>
      <c r="DN229" s="47"/>
      <c r="DO229" s="47"/>
      <c r="DP229" s="47"/>
      <c r="DQ229" s="47"/>
      <c r="DR229" s="47"/>
      <c r="DS229" s="47"/>
      <c r="DT229" s="47"/>
      <c r="DU229" s="47"/>
      <c r="DV229" s="47"/>
      <c r="DW229" s="47"/>
      <c r="DX229" s="47"/>
      <c r="DY229" s="47"/>
      <c r="DZ229" s="47"/>
      <c r="EA229" s="47"/>
      <c r="EB229" s="47"/>
      <c r="EC229" s="47"/>
      <c r="ED229" s="47"/>
      <c r="EE229" s="47"/>
      <c r="EF229" s="47"/>
      <c r="EG229" s="47"/>
      <c r="EH229" s="47"/>
      <c r="EI229" s="47"/>
      <c r="EJ229" s="47"/>
      <c r="EK229" s="47"/>
      <c r="EL229" s="47"/>
      <c r="EM229" s="47"/>
      <c r="EN229" s="47"/>
      <c r="EO229" s="47"/>
      <c r="EP229" s="47"/>
      <c r="EQ229" s="47"/>
      <c r="ER229" s="47"/>
      <c r="ES229" s="47"/>
      <c r="ET229" s="47"/>
      <c r="EU229" s="47"/>
      <c r="EV229" s="47"/>
      <c r="EW229" s="47"/>
      <c r="EX229" s="47"/>
      <c r="EY229" s="47"/>
      <c r="EZ229" s="47"/>
      <c r="FA229" s="47"/>
      <c r="FB229" s="47"/>
      <c r="FC229" s="47"/>
      <c r="FD229" s="47"/>
      <c r="FE229" s="47"/>
      <c r="FF229" s="47"/>
      <c r="FG229" s="47"/>
      <c r="FH229" s="47"/>
      <c r="FI229" s="47"/>
      <c r="FJ229" s="47"/>
      <c r="FK229" s="47"/>
      <c r="FL229" s="47"/>
      <c r="FM229" s="47"/>
      <c r="FN229" s="47"/>
      <c r="FO229" s="47"/>
      <c r="FP229" s="47"/>
      <c r="FQ229" s="47"/>
      <c r="FR229" s="47"/>
      <c r="FS229" s="47"/>
      <c r="FT229" s="47"/>
      <c r="FU229" s="47"/>
      <c r="FV229" s="47"/>
      <c r="FW229" s="47"/>
      <c r="FX229" s="47"/>
      <c r="FY229" s="47"/>
      <c r="FZ229" s="47"/>
      <c r="GA229" s="47"/>
      <c r="GB229" s="47"/>
      <c r="GC229" s="47"/>
      <c r="GD229" s="47"/>
      <c r="GE229" s="47"/>
      <c r="GF229" s="47"/>
      <c r="GG229" s="47"/>
      <c r="GH229" s="47"/>
      <c r="GI229" s="47"/>
      <c r="GJ229" s="47"/>
      <c r="GK229" s="47"/>
      <c r="GL229" s="47"/>
      <c r="GM229" s="47"/>
      <c r="GN229" s="47"/>
      <c r="GO229" s="47"/>
      <c r="GP229" s="47"/>
      <c r="GQ229" s="47"/>
      <c r="GR229" s="47"/>
      <c r="GS229" s="47"/>
      <c r="GT229" s="47"/>
      <c r="GU229" s="47"/>
      <c r="GV229" s="47"/>
      <c r="GW229" s="47"/>
      <c r="GX229" s="47"/>
      <c r="GY229" s="47"/>
      <c r="GZ229" s="47"/>
      <c r="HA229" s="47"/>
      <c r="HB229" s="47"/>
      <c r="HC229" s="47"/>
      <c r="HD229" s="47"/>
      <c r="HE229" s="47"/>
      <c r="HF229" s="47"/>
      <c r="HG229" s="47"/>
      <c r="HH229" s="47"/>
      <c r="HI229" s="47"/>
      <c r="HJ229" s="47"/>
      <c r="HK229" s="47"/>
      <c r="HL229" s="47"/>
      <c r="HM229" s="47"/>
      <c r="HN229" s="47"/>
      <c r="HO229" s="47"/>
      <c r="HP229" s="47"/>
      <c r="HQ229" s="47"/>
      <c r="HR229" s="47"/>
      <c r="HS229" s="47"/>
      <c r="HT229" s="47"/>
      <c r="HU229" s="47"/>
      <c r="HV229" s="47"/>
      <c r="HW229" s="47"/>
      <c r="HX229" s="47"/>
      <c r="HY229" s="47"/>
      <c r="HZ229" s="47"/>
      <c r="IA229" s="47"/>
      <c r="IB229" s="47"/>
      <c r="IC229" s="47"/>
      <c r="ID229" s="47"/>
      <c r="IE229" s="47"/>
      <c r="IF229" s="47"/>
      <c r="IG229" s="47"/>
      <c r="IH229" s="47"/>
      <c r="II229" s="47"/>
      <c r="IJ229" s="47"/>
      <c r="IK229" s="47"/>
      <c r="IL229" s="47"/>
      <c r="IM229" s="47"/>
      <c r="IN229" s="47"/>
      <c r="IO229" s="47"/>
      <c r="IP229" s="47"/>
      <c r="IQ229" s="47"/>
      <c r="IR229" s="47"/>
      <c r="IS229" s="47"/>
      <c r="IT229" s="47"/>
      <c r="IU229" s="47"/>
      <c r="IV229" s="47"/>
      <c r="IW229" s="47"/>
      <c r="IX229" s="47"/>
      <c r="IY229" s="47"/>
      <c r="IZ229" s="47"/>
      <c r="JA229" s="47"/>
      <c r="JB229" s="47"/>
      <c r="JC229" s="47"/>
      <c r="JD229" s="47"/>
      <c r="JE229" s="47"/>
      <c r="JF229" s="47"/>
      <c r="JG229" s="47"/>
      <c r="JH229" s="47"/>
      <c r="JI229" s="47"/>
      <c r="JJ229" s="47"/>
      <c r="JK229" s="47"/>
      <c r="JL229" s="47"/>
      <c r="JM229" s="47"/>
      <c r="JN229" s="47"/>
      <c r="JO229" s="47"/>
      <c r="JP229" s="47"/>
      <c r="JQ229" s="47"/>
      <c r="JR229" s="47"/>
      <c r="JS229" s="47"/>
      <c r="JT229" s="47"/>
      <c r="JU229" s="47"/>
      <c r="JV229" s="47"/>
      <c r="JW229" s="47"/>
      <c r="JX229" s="47"/>
      <c r="JY229" s="47"/>
      <c r="JZ229" s="47"/>
      <c r="KA229" s="47"/>
      <c r="KB229" s="47"/>
      <c r="KC229" s="47"/>
      <c r="KD229" s="47"/>
      <c r="KE229" s="47"/>
      <c r="KF229" s="47"/>
      <c r="KG229" s="47"/>
      <c r="KH229" s="47"/>
      <c r="KI229" s="47"/>
      <c r="KJ229" s="47"/>
      <c r="KK229" s="47"/>
      <c r="KL229" s="47"/>
      <c r="KM229" s="47"/>
      <c r="KN229" s="47"/>
      <c r="KO229" s="47"/>
      <c r="KP229" s="47"/>
      <c r="KQ229" s="47"/>
      <c r="KR229" s="47"/>
      <c r="KS229" s="47"/>
      <c r="KT229" s="47"/>
      <c r="KU229" s="47"/>
      <c r="KV229" s="47"/>
      <c r="KW229" s="47"/>
      <c r="KX229" s="47"/>
      <c r="KY229" s="47"/>
      <c r="KZ229" s="47"/>
      <c r="LA229" s="47"/>
      <c r="LB229" s="47"/>
      <c r="LC229" s="47"/>
      <c r="LD229" s="47"/>
      <c r="LE229" s="47"/>
      <c r="LF229" s="47"/>
      <c r="LG229" s="47"/>
      <c r="LH229" s="47"/>
      <c r="LI229" s="47"/>
      <c r="LJ229" s="47"/>
      <c r="LK229" s="47"/>
      <c r="LL229" s="47"/>
      <c r="LM229" s="47"/>
      <c r="LN229" s="47"/>
      <c r="LO229" s="47"/>
      <c r="LP229" s="47"/>
      <c r="LQ229" s="47"/>
      <c r="LR229" s="47"/>
      <c r="LS229" s="47"/>
      <c r="LT229" s="47"/>
      <c r="LU229" s="47"/>
      <c r="LV229" s="47"/>
      <c r="LW229" s="47"/>
      <c r="LX229" s="47"/>
      <c r="LY229" s="47"/>
      <c r="LZ229" s="47"/>
      <c r="MA229" s="47"/>
      <c r="MB229" s="47"/>
      <c r="MC229" s="47"/>
      <c r="MD229" s="47"/>
      <c r="ME229" s="47"/>
      <c r="MF229" s="47"/>
      <c r="MG229" s="47"/>
      <c r="MH229" s="47"/>
      <c r="MI229" s="47"/>
      <c r="MJ229" s="47"/>
      <c r="MK229" s="47"/>
      <c r="ML229" s="47"/>
      <c r="MM229" s="47"/>
      <c r="MN229" s="47"/>
      <c r="MO229" s="47"/>
      <c r="MP229" s="47"/>
      <c r="MQ229" s="47"/>
      <c r="MR229" s="47"/>
      <c r="MS229" s="47"/>
      <c r="MT229" s="47"/>
      <c r="MU229" s="47"/>
      <c r="MV229" s="47"/>
      <c r="MW229" s="47"/>
      <c r="MX229" s="47"/>
      <c r="MY229" s="47"/>
      <c r="MZ229" s="47"/>
      <c r="NA229" s="47"/>
      <c r="NB229" s="47"/>
      <c r="NC229" s="47"/>
      <c r="ND229" s="47"/>
      <c r="NE229" s="47"/>
      <c r="NF229" s="47"/>
      <c r="NG229" s="47"/>
      <c r="NH229" s="47"/>
      <c r="NI229" s="47"/>
      <c r="NJ229" s="47"/>
      <c r="NK229" s="47"/>
      <c r="NL229" s="47"/>
      <c r="NM229" s="47"/>
      <c r="NN229" s="47"/>
      <c r="NO229" s="47"/>
      <c r="NP229" s="47"/>
      <c r="NQ229" s="47"/>
      <c r="NR229" s="47"/>
      <c r="NS229" s="47"/>
      <c r="NT229" s="47"/>
      <c r="NU229" s="47"/>
      <c r="NV229" s="47"/>
      <c r="NW229" s="47"/>
      <c r="NX229" s="47"/>
      <c r="NY229" s="47"/>
      <c r="NZ229" s="47"/>
      <c r="OA229" s="47"/>
      <c r="OB229" s="47"/>
      <c r="OC229" s="47"/>
      <c r="OD229" s="47"/>
      <c r="OE229" s="47"/>
      <c r="OF229" s="47"/>
      <c r="OG229" s="47"/>
      <c r="OH229" s="47"/>
      <c r="OI229" s="47"/>
      <c r="OJ229" s="47"/>
      <c r="OK229" s="47"/>
      <c r="OL229" s="47"/>
      <c r="OM229" s="47"/>
      <c r="ON229" s="47"/>
      <c r="OO229" s="47"/>
      <c r="OP229" s="47"/>
      <c r="OQ229" s="47"/>
      <c r="OR229" s="47"/>
      <c r="OS229" s="47"/>
      <c r="OT229" s="47"/>
      <c r="OU229" s="47"/>
      <c r="OV229" s="47"/>
      <c r="OW229" s="47"/>
      <c r="OX229" s="47"/>
      <c r="OY229" s="47"/>
      <c r="OZ229" s="47"/>
      <c r="PA229" s="47"/>
      <c r="PB229" s="47"/>
      <c r="PC229" s="47"/>
      <c r="PD229" s="47"/>
      <c r="PE229" s="47"/>
      <c r="PF229" s="47"/>
      <c r="PG229" s="47"/>
      <c r="PH229" s="47"/>
      <c r="PI229" s="47"/>
      <c r="PJ229" s="47"/>
      <c r="PK229" s="47"/>
      <c r="PL229" s="47"/>
      <c r="PM229" s="47"/>
      <c r="PN229" s="47"/>
      <c r="PO229" s="47"/>
      <c r="PP229" s="47"/>
      <c r="PQ229" s="47"/>
      <c r="PR229" s="47"/>
      <c r="PS229" s="47"/>
      <c r="PT229" s="47"/>
      <c r="PU229" s="47"/>
      <c r="PV229" s="47"/>
      <c r="PW229" s="47"/>
      <c r="PX229" s="47"/>
      <c r="PY229" s="47"/>
      <c r="PZ229" s="47"/>
      <c r="QA229" s="47"/>
      <c r="QB229" s="47"/>
      <c r="QC229" s="47"/>
      <c r="QD229" s="47"/>
      <c r="QE229" s="47"/>
      <c r="QF229" s="47"/>
      <c r="QG229" s="47"/>
      <c r="QH229" s="47"/>
      <c r="QI229" s="47"/>
      <c r="QJ229" s="47"/>
      <c r="QK229" s="47"/>
      <c r="QL229" s="47"/>
      <c r="QM229" s="47"/>
      <c r="QN229" s="47"/>
      <c r="QO229" s="47"/>
      <c r="QP229" s="47"/>
      <c r="QQ229" s="47"/>
      <c r="QR229" s="47"/>
      <c r="QS229" s="47"/>
      <c r="QT229" s="47"/>
      <c r="QU229" s="47"/>
      <c r="QV229" s="47"/>
      <c r="QW229" s="47"/>
      <c r="QX229" s="47"/>
      <c r="QY229" s="47"/>
      <c r="QZ229" s="47"/>
      <c r="RA229" s="47"/>
      <c r="RB229" s="47"/>
      <c r="RC229" s="47"/>
      <c r="RD229" s="47"/>
      <c r="RE229" s="47"/>
      <c r="RF229" s="47"/>
      <c r="RG229" s="47"/>
      <c r="RH229" s="47"/>
      <c r="RI229" s="47"/>
      <c r="RJ229" s="47"/>
      <c r="RK229" s="47"/>
      <c r="RL229" s="47"/>
      <c r="RM229" s="47"/>
      <c r="RN229" s="47"/>
      <c r="RO229" s="47"/>
      <c r="RP229" s="47"/>
      <c r="RQ229" s="47"/>
      <c r="RR229" s="47"/>
      <c r="RS229" s="47"/>
      <c r="RT229" s="47"/>
      <c r="RU229" s="47"/>
      <c r="RV229" s="47"/>
      <c r="RW229" s="47"/>
      <c r="RX229" s="47"/>
      <c r="RY229" s="47"/>
      <c r="RZ229" s="47"/>
      <c r="SA229" s="47"/>
      <c r="SB229" s="47"/>
      <c r="SC229" s="47"/>
      <c r="SD229" s="47"/>
      <c r="SE229" s="47"/>
      <c r="SF229" s="47"/>
      <c r="SG229" s="47"/>
      <c r="SH229" s="47"/>
      <c r="SI229" s="47"/>
      <c r="SJ229" s="47"/>
      <c r="SK229" s="47"/>
      <c r="SL229" s="47"/>
      <c r="SM229" s="47"/>
      <c r="SN229" s="47"/>
      <c r="SO229" s="47"/>
      <c r="SP229" s="47"/>
      <c r="SQ229" s="47"/>
      <c r="SR229" s="47"/>
      <c r="SS229" s="47"/>
      <c r="ST229" s="47"/>
      <c r="SU229" s="47"/>
      <c r="SV229" s="47"/>
      <c r="SW229" s="47"/>
      <c r="SX229" s="47"/>
      <c r="SY229" s="47"/>
      <c r="SZ229" s="47"/>
      <c r="TA229" s="47"/>
      <c r="TB229" s="47"/>
      <c r="TC229" s="47"/>
      <c r="TD229" s="47"/>
      <c r="TE229" s="47"/>
      <c r="TF229" s="47"/>
      <c r="TG229" s="47"/>
      <c r="TH229" s="47"/>
      <c r="TI229" s="47"/>
      <c r="TJ229" s="47"/>
      <c r="TK229" s="47"/>
      <c r="TL229" s="47"/>
      <c r="TM229" s="47"/>
      <c r="TN229" s="47"/>
      <c r="TO229" s="47"/>
      <c r="TP229" s="47"/>
      <c r="TQ229" s="47"/>
      <c r="TR229" s="47"/>
      <c r="TS229" s="47"/>
      <c r="TT229" s="47"/>
      <c r="TU229" s="47"/>
      <c r="TV229" s="47"/>
      <c r="TW229" s="47"/>
      <c r="TX229" s="47"/>
      <c r="TY229" s="47"/>
      <c r="TZ229" s="47"/>
      <c r="UA229" s="47"/>
      <c r="UB229" s="47"/>
      <c r="UC229" s="47"/>
      <c r="UD229" s="47"/>
      <c r="UE229" s="47"/>
      <c r="UF229" s="47"/>
      <c r="UG229" s="47"/>
      <c r="UH229" s="47"/>
      <c r="UI229" s="47"/>
      <c r="UJ229" s="47"/>
      <c r="UK229" s="47"/>
      <c r="UL229" s="47"/>
      <c r="UM229" s="47"/>
      <c r="UN229" s="47"/>
      <c r="UO229" s="47"/>
      <c r="UP229" s="47"/>
      <c r="UQ229" s="47"/>
      <c r="UR229" s="47"/>
      <c r="US229" s="47"/>
      <c r="UT229" s="47"/>
      <c r="UU229" s="47"/>
      <c r="UV229" s="47"/>
      <c r="UW229" s="47"/>
      <c r="UX229" s="47"/>
      <c r="UY229" s="47"/>
      <c r="UZ229" s="47"/>
      <c r="VA229" s="47"/>
      <c r="VB229" s="47"/>
      <c r="VC229" s="47"/>
      <c r="VD229" s="47"/>
      <c r="VE229" s="47"/>
      <c r="VF229" s="47"/>
      <c r="VG229" s="47"/>
      <c r="VH229" s="47"/>
      <c r="VI229" s="47"/>
      <c r="VJ229" s="47"/>
      <c r="VK229" s="47"/>
      <c r="VL229" s="47"/>
      <c r="VM229" s="47"/>
      <c r="VN229" s="47"/>
      <c r="VO229" s="47"/>
      <c r="VP229" s="47"/>
      <c r="VQ229" s="47"/>
      <c r="VR229" s="47"/>
      <c r="VS229" s="47"/>
      <c r="VT229" s="47"/>
      <c r="VU229" s="47"/>
      <c r="VV229" s="47"/>
      <c r="VW229" s="47"/>
      <c r="VX229" s="47"/>
      <c r="VY229" s="47"/>
      <c r="VZ229" s="47"/>
      <c r="WA229" s="47"/>
      <c r="WB229" s="47"/>
      <c r="WC229" s="47"/>
      <c r="WD229" s="47"/>
      <c r="WE229" s="47"/>
      <c r="WF229" s="47"/>
      <c r="WG229" s="47"/>
      <c r="WH229" s="47"/>
      <c r="WI229" s="47"/>
      <c r="WJ229" s="47"/>
      <c r="WK229" s="47"/>
      <c r="WL229" s="47"/>
      <c r="WM229" s="47"/>
      <c r="WN229" s="47"/>
      <c r="WO229" s="47"/>
      <c r="WP229" s="47"/>
      <c r="WQ229" s="47"/>
      <c r="WR229" s="47"/>
      <c r="WS229" s="47"/>
      <c r="WT229" s="47"/>
      <c r="WU229" s="47"/>
      <c r="WV229" s="47"/>
      <c r="WW229" s="47"/>
      <c r="WX229" s="47"/>
      <c r="WY229" s="47"/>
      <c r="WZ229" s="47"/>
      <c r="XA229" s="47"/>
      <c r="XB229" s="47"/>
      <c r="XC229" s="47"/>
      <c r="XD229" s="47"/>
      <c r="XE229" s="47"/>
      <c r="XF229" s="47"/>
      <c r="XG229" s="47"/>
      <c r="XH229" s="47"/>
      <c r="XI229" s="47"/>
      <c r="XJ229" s="47"/>
      <c r="XK229" s="47"/>
      <c r="XL229" s="47"/>
      <c r="XM229" s="47"/>
      <c r="XN229" s="47"/>
      <c r="XO229" s="47"/>
      <c r="XP229" s="47"/>
      <c r="XQ229" s="47"/>
      <c r="XR229" s="47"/>
      <c r="XS229" s="47"/>
      <c r="XT229" s="47"/>
      <c r="XU229" s="47"/>
      <c r="XV229" s="47"/>
      <c r="XW229" s="47"/>
      <c r="XX229" s="47"/>
      <c r="XY229" s="47"/>
      <c r="XZ229" s="47"/>
      <c r="YA229" s="47"/>
      <c r="YB229" s="47"/>
      <c r="YC229" s="47"/>
      <c r="YD229" s="47"/>
      <c r="YE229" s="47"/>
      <c r="YF229" s="47"/>
      <c r="YG229" s="47"/>
      <c r="YH229" s="47"/>
      <c r="YI229" s="47"/>
      <c r="YJ229" s="47"/>
      <c r="YK229" s="47"/>
      <c r="YL229" s="47"/>
      <c r="YM229" s="47"/>
      <c r="YN229" s="47"/>
      <c r="YO229" s="47"/>
      <c r="YP229" s="47"/>
      <c r="YQ229" s="47"/>
      <c r="YR229" s="47"/>
      <c r="YS229" s="47"/>
      <c r="YT229" s="47"/>
      <c r="YU229" s="47"/>
      <c r="YV229" s="47"/>
      <c r="YW229" s="47"/>
      <c r="YX229" s="47"/>
      <c r="YY229" s="47"/>
      <c r="YZ229" s="47"/>
      <c r="ZA229" s="47"/>
      <c r="ZB229" s="47"/>
      <c r="ZC229" s="47"/>
      <c r="ZD229" s="47"/>
      <c r="ZE229" s="47"/>
      <c r="ZF229" s="47"/>
      <c r="ZG229" s="47"/>
      <c r="ZH229" s="47"/>
      <c r="ZI229" s="47"/>
      <c r="ZJ229" s="47"/>
      <c r="ZK229" s="47"/>
      <c r="ZL229" s="47"/>
      <c r="ZM229" s="47"/>
      <c r="ZN229" s="47"/>
      <c r="ZO229" s="47"/>
      <c r="ZP229" s="47"/>
      <c r="ZQ229" s="47"/>
      <c r="ZR229" s="47"/>
      <c r="ZS229" s="47"/>
      <c r="ZT229" s="47"/>
      <c r="ZU229" s="47"/>
      <c r="ZV229" s="47"/>
      <c r="ZW229" s="47"/>
      <c r="ZX229" s="47"/>
      <c r="ZY229" s="47"/>
      <c r="ZZ229" s="47"/>
      <c r="AAA229" s="47"/>
      <c r="AAB229" s="47"/>
      <c r="AAC229" s="47"/>
      <c r="AAD229" s="47"/>
      <c r="AAE229" s="47"/>
      <c r="AAF229" s="47"/>
      <c r="AAG229" s="47"/>
      <c r="AAH229" s="47"/>
      <c r="AAI229" s="47"/>
      <c r="AAJ229" s="47"/>
      <c r="AAK229" s="47"/>
      <c r="AAL229" s="47"/>
      <c r="AAM229" s="47"/>
      <c r="AAN229" s="47"/>
      <c r="AAO229" s="47"/>
      <c r="AAP229" s="47"/>
      <c r="AAQ229" s="47"/>
      <c r="AAR229" s="47"/>
      <c r="AAS229" s="47"/>
      <c r="AAT229" s="47"/>
      <c r="AAU229" s="47"/>
      <c r="AAV229" s="47"/>
      <c r="AAW229" s="47"/>
      <c r="AAX229" s="47"/>
      <c r="AAY229" s="47"/>
      <c r="AAZ229" s="47"/>
      <c r="ABA229" s="47"/>
      <c r="ABB229" s="47"/>
      <c r="ABC229" s="47"/>
      <c r="ABD229" s="47"/>
      <c r="ABE229" s="47"/>
      <c r="ABF229" s="47"/>
      <c r="ABG229" s="47"/>
      <c r="ABH229" s="47"/>
      <c r="ABI229" s="47"/>
      <c r="ABJ229" s="47"/>
      <c r="ABK229" s="47"/>
      <c r="ABL229" s="47"/>
      <c r="ABM229" s="47"/>
      <c r="ABN229" s="47"/>
      <c r="ABO229" s="47"/>
      <c r="ABP229" s="47"/>
      <c r="ABQ229" s="47"/>
      <c r="ABR229" s="47"/>
      <c r="ABS229" s="47"/>
      <c r="ABT229" s="47"/>
      <c r="ABU229" s="47"/>
      <c r="ABV229" s="47"/>
      <c r="ABW229" s="47"/>
      <c r="ABX229" s="47"/>
      <c r="ABY229" s="47"/>
      <c r="ABZ229" s="47"/>
      <c r="ACA229" s="47"/>
      <c r="ACB229" s="47"/>
      <c r="ACC229" s="47"/>
      <c r="ACD229" s="47"/>
      <c r="ACE229" s="47"/>
      <c r="ACF229" s="47"/>
      <c r="ACG229" s="47"/>
      <c r="ACH229" s="47"/>
      <c r="ACI229" s="47"/>
      <c r="ACJ229" s="47"/>
      <c r="ACK229" s="47"/>
      <c r="ACL229" s="47"/>
      <c r="ACM229" s="47"/>
      <c r="ACN229" s="47"/>
      <c r="ACO229" s="47"/>
      <c r="ACP229" s="47"/>
      <c r="ACQ229" s="47"/>
      <c r="ACR229" s="47"/>
      <c r="ACS229" s="47"/>
      <c r="ACT229" s="47"/>
      <c r="ACU229" s="47"/>
      <c r="ACV229" s="47"/>
      <c r="ACW229" s="47"/>
      <c r="ACX229" s="47"/>
      <c r="ACY229" s="47"/>
      <c r="ACZ229" s="47"/>
      <c r="ADA229" s="47"/>
      <c r="ADB229" s="47"/>
      <c r="ADC229" s="47"/>
      <c r="ADD229" s="47"/>
      <c r="ADE229" s="47"/>
      <c r="ADF229" s="47"/>
      <c r="ADG229" s="47"/>
      <c r="ADH229" s="47"/>
      <c r="ADI229" s="47"/>
      <c r="ADJ229" s="47"/>
      <c r="ADK229" s="47"/>
      <c r="ADL229" s="47"/>
      <c r="ADM229" s="47"/>
      <c r="ADN229" s="47"/>
      <c r="ADO229" s="47"/>
      <c r="ADP229" s="47"/>
      <c r="ADQ229" s="47"/>
      <c r="ADR229" s="47"/>
      <c r="ADS229" s="47"/>
      <c r="ADT229" s="47"/>
      <c r="ADU229" s="47"/>
      <c r="ADV229" s="47"/>
      <c r="ADW229" s="47"/>
      <c r="ADX229" s="47"/>
      <c r="ADY229" s="47"/>
      <c r="ADZ229" s="47"/>
      <c r="AEA229" s="47"/>
      <c r="AEB229" s="47"/>
      <c r="AEC229" s="47"/>
      <c r="AED229" s="47"/>
      <c r="AEE229" s="47"/>
      <c r="AEF229" s="47"/>
      <c r="AEG229" s="47"/>
      <c r="AEH229" s="47"/>
      <c r="AEI229" s="47"/>
      <c r="AEJ229" s="47"/>
      <c r="AEK229" s="47"/>
      <c r="AEL229" s="47"/>
      <c r="AEM229" s="47"/>
      <c r="AEN229" s="47"/>
      <c r="AEO229" s="47"/>
      <c r="AEP229" s="47"/>
      <c r="AEQ229" s="47"/>
      <c r="AER229" s="47"/>
      <c r="AES229" s="47"/>
      <c r="AET229" s="47"/>
      <c r="AEU229" s="47"/>
      <c r="AEV229" s="47"/>
      <c r="AEW229" s="47"/>
      <c r="AEX229" s="47"/>
      <c r="AEY229" s="47"/>
      <c r="AEZ229" s="47"/>
      <c r="AFA229" s="47"/>
      <c r="AFB229" s="47"/>
      <c r="AFC229" s="47"/>
      <c r="AFD229" s="47"/>
      <c r="AFE229" s="47"/>
      <c r="AFF229" s="47"/>
      <c r="AFG229" s="47"/>
      <c r="AFH229" s="47"/>
      <c r="AFI229" s="47"/>
      <c r="AFJ229" s="47"/>
      <c r="AFK229" s="47"/>
      <c r="AFL229" s="47"/>
      <c r="AFM229" s="47"/>
      <c r="AFN229" s="47"/>
      <c r="AFO229" s="47"/>
      <c r="AFP229" s="47"/>
      <c r="AFQ229" s="47"/>
      <c r="AFR229" s="47"/>
      <c r="AFS229" s="47"/>
      <c r="AFT229" s="47"/>
      <c r="AFU229" s="47"/>
      <c r="AFV229" s="47"/>
      <c r="AFW229" s="47"/>
      <c r="AFX229" s="47"/>
      <c r="AFY229" s="47"/>
      <c r="AFZ229" s="47"/>
      <c r="AGA229" s="47"/>
      <c r="AGB229" s="47"/>
      <c r="AGC229" s="47"/>
      <c r="AGD229" s="47"/>
      <c r="AGE229" s="47"/>
      <c r="AGF229" s="47"/>
      <c r="AGG229" s="47"/>
      <c r="AGH229" s="47"/>
      <c r="AGI229" s="47"/>
      <c r="AGJ229" s="47"/>
      <c r="AGK229" s="47"/>
      <c r="AGL229" s="47"/>
      <c r="AGM229" s="47"/>
      <c r="AGN229" s="47"/>
      <c r="AGO229" s="47"/>
      <c r="AGP229" s="47"/>
      <c r="AGQ229" s="47"/>
      <c r="AGR229" s="47"/>
      <c r="AGS229" s="47"/>
      <c r="AGT229" s="47"/>
      <c r="AGU229" s="47"/>
      <c r="AGV229" s="47"/>
      <c r="AGW229" s="47"/>
      <c r="AGX229" s="47"/>
      <c r="AGY229" s="47"/>
      <c r="AGZ229" s="47"/>
      <c r="AHA229" s="47"/>
      <c r="AHB229" s="47"/>
      <c r="AHC229" s="47"/>
      <c r="AHD229" s="47"/>
      <c r="AHE229" s="47"/>
      <c r="AHF229" s="47"/>
      <c r="AHG229" s="47"/>
      <c r="AHH229" s="47"/>
      <c r="AHI229" s="47"/>
      <c r="AHJ229" s="47"/>
      <c r="AHK229" s="47"/>
      <c r="AHL229" s="47"/>
      <c r="AHM229" s="47"/>
      <c r="AHN229" s="47"/>
      <c r="AHO229" s="47"/>
      <c r="AHP229" s="47"/>
      <c r="AHQ229" s="47"/>
      <c r="AHR229" s="47"/>
      <c r="AHS229" s="47"/>
      <c r="AHT229" s="47"/>
      <c r="AHU229" s="47"/>
      <c r="AHV229" s="47"/>
      <c r="AHW229" s="47"/>
      <c r="AHX229" s="47"/>
      <c r="AHY229" s="47"/>
      <c r="AHZ229" s="47"/>
      <c r="AIA229" s="47"/>
      <c r="AIB229" s="47"/>
      <c r="AIC229" s="47"/>
      <c r="AID229" s="47"/>
      <c r="AIE229" s="47"/>
      <c r="AIF229" s="47"/>
      <c r="AIG229" s="47"/>
      <c r="AIH229" s="47"/>
      <c r="AII229" s="47"/>
      <c r="AIJ229" s="47"/>
      <c r="AIK229" s="47"/>
      <c r="AIL229" s="47"/>
      <c r="AIM229" s="47"/>
      <c r="AIN229" s="47"/>
      <c r="AIO229" s="47"/>
      <c r="AIP229" s="47"/>
      <c r="AIQ229" s="47"/>
      <c r="AIR229" s="47"/>
      <c r="AIS229" s="47"/>
      <c r="AIT229" s="47"/>
      <c r="AIU229" s="47"/>
      <c r="AIV229" s="47"/>
      <c r="AIW229" s="47"/>
      <c r="AIX229" s="47"/>
      <c r="AIY229" s="47"/>
      <c r="AIZ229" s="47"/>
      <c r="AJA229" s="47"/>
      <c r="AJB229" s="47"/>
      <c r="AJC229" s="47"/>
      <c r="AJD229" s="47"/>
      <c r="AJE229" s="47"/>
      <c r="AJF229" s="47"/>
      <c r="AJG229" s="47"/>
      <c r="AJH229" s="47"/>
      <c r="AJI229" s="47"/>
      <c r="AJJ229" s="47"/>
      <c r="AJK229" s="47"/>
      <c r="AJL229" s="47"/>
      <c r="AJM229" s="47"/>
      <c r="AJN229" s="47"/>
      <c r="AJO229" s="47"/>
      <c r="AJP229" s="47"/>
      <c r="AJQ229" s="47"/>
      <c r="AJR229" s="47"/>
      <c r="AJS229" s="47"/>
      <c r="AJT229" s="47"/>
      <c r="AJU229" s="47"/>
      <c r="AJV229" s="47"/>
      <c r="AJW229" s="47"/>
      <c r="AJX229" s="47"/>
      <c r="AJY229" s="47"/>
      <c r="AJZ229" s="47"/>
      <c r="AKA229" s="47"/>
      <c r="AKB229" s="47"/>
      <c r="AKC229" s="47"/>
      <c r="AKD229" s="47"/>
      <c r="AKE229" s="47"/>
      <c r="AKF229" s="47"/>
      <c r="AKG229" s="47"/>
      <c r="AKH229" s="47"/>
      <c r="AKI229" s="47"/>
      <c r="AKJ229" s="47"/>
      <c r="AKK229" s="47"/>
      <c r="AKL229" s="47"/>
      <c r="AKM229" s="47"/>
      <c r="AKN229" s="47"/>
      <c r="AKO229" s="47"/>
      <c r="AKP229" s="47"/>
      <c r="AKQ229" s="47"/>
      <c r="AKR229" s="47"/>
      <c r="AKS229" s="47"/>
      <c r="AKT229" s="47"/>
      <c r="AKU229" s="47"/>
      <c r="AKV229" s="47"/>
      <c r="AKW229" s="47"/>
      <c r="AKX229" s="47"/>
      <c r="AKY229" s="47"/>
      <c r="AKZ229" s="47"/>
      <c r="ALA229" s="47"/>
      <c r="ALB229" s="47"/>
      <c r="ALC229" s="47"/>
      <c r="ALD229" s="47"/>
      <c r="ALE229" s="47"/>
      <c r="ALF229" s="47"/>
      <c r="ALG229" s="47"/>
      <c r="ALH229" s="47"/>
      <c r="ALI229" s="47"/>
      <c r="ALJ229" s="47"/>
      <c r="ALK229" s="47"/>
      <c r="ALL229" s="47"/>
      <c r="ALM229" s="47"/>
      <c r="ALN229" s="47"/>
      <c r="ALO229" s="47"/>
      <c r="ALP229" s="47"/>
      <c r="ALQ229" s="47"/>
      <c r="ALR229" s="47"/>
      <c r="ALS229" s="47"/>
      <c r="ALT229" s="47"/>
      <c r="ALU229" s="47"/>
      <c r="ALV229" s="47"/>
      <c r="ALW229" s="47"/>
      <c r="ALX229" s="47"/>
      <c r="ALY229" s="47"/>
      <c r="ALZ229" s="47"/>
      <c r="AMA229" s="47"/>
      <c r="AMB229" s="47"/>
      <c r="AMC229" s="47"/>
      <c r="AMD229" s="47"/>
      <c r="AME229" s="47"/>
      <c r="AMF229" s="47"/>
      <c r="AMG229" s="47"/>
      <c r="AMH229" s="47"/>
      <c r="AMI229" s="47"/>
      <c r="AMJ229" s="48"/>
      <c r="AMK229" s="48"/>
    </row>
    <row r="230" customFormat="false" ht="32.8" hidden="true" customHeight="false" outlineLevel="0" collapsed="false">
      <c r="A230" s="43"/>
      <c r="B230" s="81" t="s">
        <v>218</v>
      </c>
      <c r="C230" s="82" t="n">
        <v>6010010680</v>
      </c>
      <c r="D230" s="83"/>
      <c r="E230" s="76" t="n">
        <f aca="false">E231</f>
        <v>0</v>
      </c>
    </row>
    <row r="231" customFormat="false" ht="32.8" hidden="true" customHeight="false" outlineLevel="0" collapsed="false">
      <c r="A231" s="43"/>
      <c r="B231" s="81" t="s">
        <v>136</v>
      </c>
      <c r="C231" s="82" t="n">
        <v>6010010680</v>
      </c>
      <c r="D231" s="83" t="s">
        <v>137</v>
      </c>
      <c r="E231" s="76" t="n">
        <f aca="false">'приложение 10'!I270</f>
        <v>0</v>
      </c>
    </row>
    <row r="232" customFormat="false" ht="32.8" hidden="false" customHeight="false" outlineLevel="0" collapsed="false">
      <c r="A232" s="43"/>
      <c r="B232" s="81" t="s">
        <v>219</v>
      </c>
      <c r="C232" s="82" t="s">
        <v>220</v>
      </c>
      <c r="D232" s="83"/>
      <c r="E232" s="76" t="n">
        <f aca="false">E233</f>
        <v>7342800</v>
      </c>
    </row>
    <row r="233" customFormat="false" ht="32.8" hidden="false" customHeight="false" outlineLevel="0" collapsed="false">
      <c r="A233" s="43"/>
      <c r="B233" s="81" t="s">
        <v>136</v>
      </c>
      <c r="C233" s="82" t="s">
        <v>220</v>
      </c>
      <c r="D233" s="83" t="s">
        <v>137</v>
      </c>
      <c r="E233" s="76" t="n">
        <f aca="false">'приложение 10'!I272</f>
        <v>7342800</v>
      </c>
    </row>
    <row r="234" customFormat="false" ht="32.8" hidden="false" customHeight="false" outlineLevel="0" collapsed="false">
      <c r="A234" s="67" t="s">
        <v>221</v>
      </c>
      <c r="B234" s="67" t="s">
        <v>222</v>
      </c>
      <c r="C234" s="66" t="n">
        <v>6100000000</v>
      </c>
      <c r="D234" s="84"/>
      <c r="E234" s="73" t="n">
        <f aca="false">E235</f>
        <v>167549700</v>
      </c>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c r="CT234" s="71"/>
      <c r="CU234" s="71"/>
      <c r="CV234" s="71"/>
      <c r="CW234" s="71"/>
      <c r="CX234" s="71"/>
      <c r="CY234" s="71"/>
      <c r="CZ234" s="71"/>
      <c r="DA234" s="71"/>
      <c r="DB234" s="71"/>
      <c r="DC234" s="71"/>
      <c r="DD234" s="71"/>
      <c r="DE234" s="71"/>
      <c r="DF234" s="71"/>
      <c r="DG234" s="71"/>
      <c r="DH234" s="71"/>
      <c r="DI234" s="71"/>
      <c r="DJ234" s="71"/>
      <c r="DK234" s="71"/>
      <c r="DL234" s="71"/>
      <c r="DM234" s="71"/>
      <c r="DN234" s="71"/>
      <c r="DO234" s="71"/>
      <c r="DP234" s="71"/>
      <c r="DQ234" s="71"/>
      <c r="DR234" s="71"/>
      <c r="DS234" s="71"/>
      <c r="DT234" s="71"/>
      <c r="DU234" s="71"/>
      <c r="DV234" s="71"/>
      <c r="DW234" s="71"/>
      <c r="DX234" s="71"/>
      <c r="DY234" s="71"/>
      <c r="DZ234" s="71"/>
      <c r="EA234" s="71"/>
      <c r="EB234" s="71"/>
      <c r="EC234" s="71"/>
      <c r="ED234" s="71"/>
      <c r="EE234" s="71"/>
      <c r="EF234" s="71"/>
      <c r="EG234" s="71"/>
      <c r="EH234" s="71"/>
      <c r="EI234" s="71"/>
      <c r="EJ234" s="71"/>
      <c r="EK234" s="71"/>
      <c r="EL234" s="71"/>
      <c r="EM234" s="71"/>
      <c r="EN234" s="71"/>
      <c r="EO234" s="71"/>
      <c r="EP234" s="71"/>
      <c r="EQ234" s="71"/>
      <c r="ER234" s="71"/>
      <c r="ES234" s="71"/>
      <c r="ET234" s="71"/>
      <c r="EU234" s="71"/>
      <c r="EV234" s="71"/>
      <c r="EW234" s="71"/>
      <c r="EX234" s="71"/>
      <c r="EY234" s="71"/>
      <c r="EZ234" s="71"/>
      <c r="FA234" s="71"/>
      <c r="FB234" s="71"/>
      <c r="FC234" s="71"/>
      <c r="FD234" s="71"/>
      <c r="FE234" s="71"/>
      <c r="FF234" s="71"/>
      <c r="FG234" s="71"/>
      <c r="FH234" s="71"/>
      <c r="FI234" s="71"/>
      <c r="FJ234" s="71"/>
      <c r="FK234" s="71"/>
      <c r="FL234" s="71"/>
      <c r="FM234" s="71"/>
      <c r="FN234" s="71"/>
      <c r="FO234" s="71"/>
      <c r="FP234" s="71"/>
      <c r="FQ234" s="71"/>
      <c r="FR234" s="71"/>
      <c r="FS234" s="71"/>
      <c r="FT234" s="71"/>
      <c r="FU234" s="71"/>
      <c r="FV234" s="71"/>
      <c r="FW234" s="71"/>
      <c r="FX234" s="71"/>
      <c r="FY234" s="71"/>
      <c r="FZ234" s="71"/>
      <c r="GA234" s="71"/>
      <c r="GB234" s="71"/>
      <c r="GC234" s="71"/>
      <c r="GD234" s="71"/>
      <c r="GE234" s="71"/>
      <c r="GF234" s="71"/>
      <c r="GG234" s="71"/>
      <c r="GH234" s="71"/>
      <c r="GI234" s="71"/>
      <c r="GJ234" s="71"/>
      <c r="GK234" s="71"/>
      <c r="GL234" s="71"/>
      <c r="GM234" s="71"/>
      <c r="GN234" s="71"/>
      <c r="GO234" s="71"/>
      <c r="GP234" s="71"/>
      <c r="GQ234" s="71"/>
      <c r="GR234" s="71"/>
      <c r="GS234" s="71"/>
      <c r="GT234" s="71"/>
      <c r="GU234" s="71"/>
      <c r="GV234" s="71"/>
      <c r="GW234" s="71"/>
      <c r="GX234" s="71"/>
      <c r="GY234" s="71"/>
      <c r="GZ234" s="71"/>
      <c r="HA234" s="71"/>
      <c r="HB234" s="71"/>
      <c r="HC234" s="71"/>
      <c r="HD234" s="71"/>
      <c r="HE234" s="71"/>
      <c r="HF234" s="71"/>
      <c r="HG234" s="71"/>
      <c r="HH234" s="71"/>
      <c r="HI234" s="71"/>
      <c r="HJ234" s="71"/>
      <c r="HK234" s="71"/>
      <c r="HL234" s="71"/>
      <c r="HM234" s="71"/>
      <c r="HN234" s="71"/>
      <c r="HO234" s="71"/>
      <c r="HP234" s="71"/>
      <c r="HQ234" s="71"/>
      <c r="HR234" s="71"/>
      <c r="HS234" s="71"/>
      <c r="HT234" s="71"/>
      <c r="HU234" s="71"/>
      <c r="HV234" s="71"/>
      <c r="HW234" s="71"/>
      <c r="HX234" s="71"/>
      <c r="HY234" s="71"/>
      <c r="HZ234" s="71"/>
      <c r="IA234" s="71"/>
      <c r="IB234" s="71"/>
      <c r="IC234" s="71"/>
      <c r="ID234" s="71"/>
      <c r="IE234" s="71"/>
      <c r="IF234" s="71"/>
      <c r="IG234" s="71"/>
      <c r="IH234" s="71"/>
      <c r="II234" s="71"/>
      <c r="IJ234" s="71"/>
      <c r="IK234" s="71"/>
      <c r="IL234" s="71"/>
      <c r="IM234" s="71"/>
      <c r="IN234" s="71"/>
      <c r="IO234" s="71"/>
      <c r="IP234" s="71"/>
      <c r="IQ234" s="71"/>
      <c r="IR234" s="71"/>
      <c r="IS234" s="71"/>
      <c r="IT234" s="71"/>
      <c r="IU234" s="71"/>
      <c r="IV234" s="71"/>
      <c r="IW234" s="71"/>
      <c r="IX234" s="71"/>
      <c r="IY234" s="71"/>
      <c r="IZ234" s="71"/>
      <c r="JA234" s="71"/>
      <c r="JB234" s="71"/>
      <c r="JC234" s="71"/>
      <c r="JD234" s="71"/>
      <c r="JE234" s="71"/>
      <c r="JF234" s="71"/>
      <c r="JG234" s="71"/>
      <c r="JH234" s="71"/>
      <c r="JI234" s="71"/>
      <c r="JJ234" s="71"/>
      <c r="JK234" s="71"/>
      <c r="JL234" s="71"/>
      <c r="JM234" s="71"/>
      <c r="JN234" s="71"/>
      <c r="JO234" s="71"/>
      <c r="JP234" s="71"/>
      <c r="JQ234" s="71"/>
      <c r="JR234" s="71"/>
      <c r="JS234" s="71"/>
      <c r="JT234" s="71"/>
      <c r="JU234" s="71"/>
      <c r="JV234" s="71"/>
      <c r="JW234" s="71"/>
      <c r="JX234" s="71"/>
      <c r="JY234" s="71"/>
      <c r="JZ234" s="71"/>
      <c r="KA234" s="71"/>
      <c r="KB234" s="71"/>
      <c r="KC234" s="71"/>
      <c r="KD234" s="71"/>
      <c r="KE234" s="71"/>
      <c r="KF234" s="71"/>
      <c r="KG234" s="71"/>
      <c r="KH234" s="71"/>
      <c r="KI234" s="71"/>
      <c r="KJ234" s="71"/>
      <c r="KK234" s="71"/>
      <c r="KL234" s="71"/>
      <c r="KM234" s="71"/>
      <c r="KN234" s="71"/>
      <c r="KO234" s="71"/>
      <c r="KP234" s="71"/>
      <c r="KQ234" s="71"/>
      <c r="KR234" s="71"/>
      <c r="KS234" s="71"/>
      <c r="KT234" s="71"/>
      <c r="KU234" s="71"/>
      <c r="KV234" s="71"/>
      <c r="KW234" s="71"/>
      <c r="KX234" s="71"/>
      <c r="KY234" s="71"/>
      <c r="KZ234" s="71"/>
      <c r="LA234" s="71"/>
      <c r="LB234" s="71"/>
      <c r="LC234" s="71"/>
      <c r="LD234" s="71"/>
      <c r="LE234" s="71"/>
      <c r="LF234" s="71"/>
      <c r="LG234" s="71"/>
      <c r="LH234" s="71"/>
      <c r="LI234" s="71"/>
      <c r="LJ234" s="71"/>
      <c r="LK234" s="71"/>
      <c r="LL234" s="71"/>
      <c r="LM234" s="71"/>
      <c r="LN234" s="71"/>
      <c r="LO234" s="71"/>
      <c r="LP234" s="71"/>
      <c r="LQ234" s="71"/>
      <c r="LR234" s="71"/>
      <c r="LS234" s="71"/>
      <c r="LT234" s="71"/>
      <c r="LU234" s="71"/>
      <c r="LV234" s="71"/>
      <c r="LW234" s="71"/>
      <c r="LX234" s="71"/>
      <c r="LY234" s="71"/>
      <c r="LZ234" s="71"/>
      <c r="MA234" s="71"/>
      <c r="MB234" s="71"/>
      <c r="MC234" s="71"/>
      <c r="MD234" s="71"/>
      <c r="ME234" s="71"/>
      <c r="MF234" s="71"/>
      <c r="MG234" s="71"/>
      <c r="MH234" s="71"/>
      <c r="MI234" s="71"/>
      <c r="MJ234" s="71"/>
      <c r="MK234" s="71"/>
      <c r="ML234" s="71"/>
      <c r="MM234" s="71"/>
      <c r="MN234" s="71"/>
      <c r="MO234" s="71"/>
      <c r="MP234" s="71"/>
      <c r="MQ234" s="71"/>
      <c r="MR234" s="71"/>
      <c r="MS234" s="71"/>
      <c r="MT234" s="71"/>
      <c r="MU234" s="71"/>
      <c r="MV234" s="71"/>
      <c r="MW234" s="71"/>
      <c r="MX234" s="71"/>
      <c r="MY234" s="71"/>
      <c r="MZ234" s="71"/>
      <c r="NA234" s="71"/>
      <c r="NB234" s="71"/>
      <c r="NC234" s="71"/>
      <c r="ND234" s="71"/>
      <c r="NE234" s="71"/>
      <c r="NF234" s="71"/>
      <c r="NG234" s="71"/>
      <c r="NH234" s="71"/>
      <c r="NI234" s="71"/>
      <c r="NJ234" s="71"/>
      <c r="NK234" s="71"/>
      <c r="NL234" s="71"/>
      <c r="NM234" s="71"/>
      <c r="NN234" s="71"/>
      <c r="NO234" s="71"/>
      <c r="NP234" s="71"/>
      <c r="NQ234" s="71"/>
      <c r="NR234" s="71"/>
      <c r="NS234" s="71"/>
      <c r="NT234" s="71"/>
      <c r="NU234" s="71"/>
      <c r="NV234" s="71"/>
      <c r="NW234" s="71"/>
      <c r="NX234" s="71"/>
      <c r="NY234" s="71"/>
      <c r="NZ234" s="71"/>
      <c r="OA234" s="71"/>
      <c r="OB234" s="71"/>
      <c r="OC234" s="71"/>
      <c r="OD234" s="71"/>
      <c r="OE234" s="71"/>
      <c r="OF234" s="71"/>
      <c r="OG234" s="71"/>
      <c r="OH234" s="71"/>
      <c r="OI234" s="71"/>
      <c r="OJ234" s="71"/>
      <c r="OK234" s="71"/>
      <c r="OL234" s="71"/>
      <c r="OM234" s="71"/>
      <c r="ON234" s="71"/>
      <c r="OO234" s="71"/>
      <c r="OP234" s="71"/>
      <c r="OQ234" s="71"/>
      <c r="OR234" s="71"/>
      <c r="OS234" s="71"/>
      <c r="OT234" s="71"/>
      <c r="OU234" s="71"/>
      <c r="OV234" s="71"/>
      <c r="OW234" s="71"/>
      <c r="OX234" s="71"/>
      <c r="OY234" s="71"/>
      <c r="OZ234" s="71"/>
      <c r="PA234" s="71"/>
      <c r="PB234" s="71"/>
      <c r="PC234" s="71"/>
      <c r="PD234" s="71"/>
      <c r="PE234" s="71"/>
      <c r="PF234" s="71"/>
      <c r="PG234" s="71"/>
      <c r="PH234" s="71"/>
      <c r="PI234" s="71"/>
      <c r="PJ234" s="71"/>
      <c r="PK234" s="71"/>
      <c r="PL234" s="71"/>
      <c r="PM234" s="71"/>
      <c r="PN234" s="71"/>
      <c r="PO234" s="71"/>
      <c r="PP234" s="71"/>
      <c r="PQ234" s="71"/>
      <c r="PR234" s="71"/>
      <c r="PS234" s="71"/>
      <c r="PT234" s="71"/>
      <c r="PU234" s="71"/>
      <c r="PV234" s="71"/>
      <c r="PW234" s="71"/>
      <c r="PX234" s="71"/>
      <c r="PY234" s="71"/>
      <c r="PZ234" s="71"/>
      <c r="QA234" s="71"/>
      <c r="QB234" s="71"/>
      <c r="QC234" s="71"/>
      <c r="QD234" s="71"/>
      <c r="QE234" s="71"/>
      <c r="QF234" s="71"/>
      <c r="QG234" s="71"/>
      <c r="QH234" s="71"/>
      <c r="QI234" s="71"/>
      <c r="QJ234" s="71"/>
      <c r="QK234" s="71"/>
      <c r="QL234" s="71"/>
      <c r="QM234" s="71"/>
      <c r="QN234" s="71"/>
      <c r="QO234" s="71"/>
      <c r="QP234" s="71"/>
      <c r="QQ234" s="71"/>
      <c r="QR234" s="71"/>
      <c r="QS234" s="71"/>
      <c r="QT234" s="71"/>
      <c r="QU234" s="71"/>
      <c r="QV234" s="71"/>
      <c r="QW234" s="71"/>
      <c r="QX234" s="71"/>
      <c r="QY234" s="71"/>
      <c r="QZ234" s="71"/>
      <c r="RA234" s="71"/>
      <c r="RB234" s="71"/>
      <c r="RC234" s="71"/>
      <c r="RD234" s="71"/>
      <c r="RE234" s="71"/>
      <c r="RF234" s="71"/>
      <c r="RG234" s="71"/>
      <c r="RH234" s="71"/>
      <c r="RI234" s="71"/>
      <c r="RJ234" s="71"/>
      <c r="RK234" s="71"/>
      <c r="RL234" s="71"/>
      <c r="RM234" s="71"/>
      <c r="RN234" s="71"/>
      <c r="RO234" s="71"/>
      <c r="RP234" s="71"/>
      <c r="RQ234" s="71"/>
      <c r="RR234" s="71"/>
      <c r="RS234" s="71"/>
      <c r="RT234" s="71"/>
      <c r="RU234" s="71"/>
      <c r="RV234" s="71"/>
      <c r="RW234" s="71"/>
      <c r="RX234" s="71"/>
      <c r="RY234" s="71"/>
      <c r="RZ234" s="71"/>
      <c r="SA234" s="71"/>
      <c r="SB234" s="71"/>
      <c r="SC234" s="71"/>
      <c r="SD234" s="71"/>
      <c r="SE234" s="71"/>
      <c r="SF234" s="71"/>
      <c r="SG234" s="71"/>
      <c r="SH234" s="71"/>
      <c r="SI234" s="71"/>
      <c r="SJ234" s="71"/>
      <c r="SK234" s="71"/>
      <c r="SL234" s="71"/>
      <c r="SM234" s="71"/>
      <c r="SN234" s="71"/>
      <c r="SO234" s="71"/>
      <c r="SP234" s="71"/>
      <c r="SQ234" s="71"/>
      <c r="SR234" s="71"/>
      <c r="SS234" s="71"/>
      <c r="ST234" s="71"/>
      <c r="SU234" s="71"/>
      <c r="SV234" s="71"/>
      <c r="SW234" s="71"/>
      <c r="SX234" s="71"/>
      <c r="SY234" s="71"/>
      <c r="SZ234" s="71"/>
      <c r="TA234" s="71"/>
      <c r="TB234" s="71"/>
      <c r="TC234" s="71"/>
      <c r="TD234" s="71"/>
      <c r="TE234" s="71"/>
      <c r="TF234" s="71"/>
      <c r="TG234" s="71"/>
      <c r="TH234" s="71"/>
      <c r="TI234" s="71"/>
      <c r="TJ234" s="71"/>
      <c r="TK234" s="71"/>
      <c r="TL234" s="71"/>
      <c r="TM234" s="71"/>
      <c r="TN234" s="71"/>
      <c r="TO234" s="71"/>
      <c r="TP234" s="71"/>
      <c r="TQ234" s="71"/>
      <c r="TR234" s="71"/>
      <c r="TS234" s="71"/>
      <c r="TT234" s="71"/>
      <c r="TU234" s="71"/>
      <c r="TV234" s="71"/>
      <c r="TW234" s="71"/>
      <c r="TX234" s="71"/>
      <c r="TY234" s="71"/>
      <c r="TZ234" s="71"/>
      <c r="UA234" s="71"/>
      <c r="UB234" s="71"/>
      <c r="UC234" s="71"/>
      <c r="UD234" s="71"/>
      <c r="UE234" s="71"/>
      <c r="UF234" s="71"/>
      <c r="UG234" s="71"/>
      <c r="UH234" s="71"/>
      <c r="UI234" s="71"/>
      <c r="UJ234" s="71"/>
      <c r="UK234" s="71"/>
      <c r="UL234" s="71"/>
      <c r="UM234" s="71"/>
      <c r="UN234" s="71"/>
      <c r="UO234" s="71"/>
      <c r="UP234" s="71"/>
      <c r="UQ234" s="71"/>
      <c r="UR234" s="71"/>
      <c r="US234" s="71"/>
      <c r="UT234" s="71"/>
      <c r="UU234" s="71"/>
      <c r="UV234" s="71"/>
      <c r="UW234" s="71"/>
      <c r="UX234" s="71"/>
      <c r="UY234" s="71"/>
      <c r="UZ234" s="71"/>
      <c r="VA234" s="71"/>
      <c r="VB234" s="71"/>
      <c r="VC234" s="71"/>
      <c r="VD234" s="71"/>
      <c r="VE234" s="71"/>
      <c r="VF234" s="71"/>
      <c r="VG234" s="71"/>
      <c r="VH234" s="71"/>
      <c r="VI234" s="71"/>
      <c r="VJ234" s="71"/>
      <c r="VK234" s="71"/>
      <c r="VL234" s="71"/>
      <c r="VM234" s="71"/>
      <c r="VN234" s="71"/>
      <c r="VO234" s="71"/>
      <c r="VP234" s="71"/>
      <c r="VQ234" s="71"/>
      <c r="VR234" s="71"/>
      <c r="VS234" s="71"/>
      <c r="VT234" s="71"/>
      <c r="VU234" s="71"/>
      <c r="VV234" s="71"/>
      <c r="VW234" s="71"/>
      <c r="VX234" s="71"/>
      <c r="VY234" s="71"/>
      <c r="VZ234" s="71"/>
      <c r="WA234" s="71"/>
      <c r="WB234" s="71"/>
      <c r="WC234" s="71"/>
      <c r="WD234" s="71"/>
      <c r="WE234" s="71"/>
      <c r="WF234" s="71"/>
      <c r="WG234" s="71"/>
      <c r="WH234" s="71"/>
      <c r="WI234" s="71"/>
      <c r="WJ234" s="71"/>
      <c r="WK234" s="71"/>
      <c r="WL234" s="71"/>
      <c r="WM234" s="71"/>
      <c r="WN234" s="71"/>
      <c r="WO234" s="71"/>
      <c r="WP234" s="71"/>
      <c r="WQ234" s="71"/>
      <c r="WR234" s="71"/>
      <c r="WS234" s="71"/>
      <c r="WT234" s="71"/>
      <c r="WU234" s="71"/>
      <c r="WV234" s="71"/>
      <c r="WW234" s="71"/>
      <c r="WX234" s="71"/>
      <c r="WY234" s="71"/>
      <c r="WZ234" s="71"/>
      <c r="XA234" s="71"/>
      <c r="XB234" s="71"/>
      <c r="XC234" s="71"/>
      <c r="XD234" s="71"/>
      <c r="XE234" s="71"/>
      <c r="XF234" s="71"/>
      <c r="XG234" s="71"/>
      <c r="XH234" s="71"/>
      <c r="XI234" s="71"/>
      <c r="XJ234" s="71"/>
      <c r="XK234" s="71"/>
      <c r="XL234" s="71"/>
      <c r="XM234" s="71"/>
      <c r="XN234" s="71"/>
      <c r="XO234" s="71"/>
      <c r="XP234" s="71"/>
      <c r="XQ234" s="71"/>
      <c r="XR234" s="71"/>
      <c r="XS234" s="71"/>
      <c r="XT234" s="71"/>
      <c r="XU234" s="71"/>
      <c r="XV234" s="71"/>
      <c r="XW234" s="71"/>
      <c r="XX234" s="71"/>
      <c r="XY234" s="71"/>
      <c r="XZ234" s="71"/>
      <c r="YA234" s="71"/>
      <c r="YB234" s="71"/>
      <c r="YC234" s="71"/>
      <c r="YD234" s="71"/>
      <c r="YE234" s="71"/>
      <c r="YF234" s="71"/>
      <c r="YG234" s="71"/>
      <c r="YH234" s="71"/>
      <c r="YI234" s="71"/>
      <c r="YJ234" s="71"/>
      <c r="YK234" s="71"/>
      <c r="YL234" s="71"/>
      <c r="YM234" s="71"/>
      <c r="YN234" s="71"/>
      <c r="YO234" s="71"/>
      <c r="YP234" s="71"/>
      <c r="YQ234" s="71"/>
      <c r="YR234" s="71"/>
      <c r="YS234" s="71"/>
      <c r="YT234" s="71"/>
      <c r="YU234" s="71"/>
      <c r="YV234" s="71"/>
      <c r="YW234" s="71"/>
      <c r="YX234" s="71"/>
      <c r="YY234" s="71"/>
      <c r="YZ234" s="71"/>
      <c r="ZA234" s="71"/>
      <c r="ZB234" s="71"/>
      <c r="ZC234" s="71"/>
      <c r="ZD234" s="71"/>
      <c r="ZE234" s="71"/>
      <c r="ZF234" s="71"/>
      <c r="ZG234" s="71"/>
      <c r="ZH234" s="71"/>
      <c r="ZI234" s="71"/>
      <c r="ZJ234" s="71"/>
      <c r="ZK234" s="71"/>
      <c r="ZL234" s="71"/>
      <c r="ZM234" s="71"/>
      <c r="ZN234" s="71"/>
      <c r="ZO234" s="71"/>
      <c r="ZP234" s="71"/>
      <c r="ZQ234" s="71"/>
      <c r="ZR234" s="71"/>
      <c r="ZS234" s="71"/>
      <c r="ZT234" s="71"/>
      <c r="ZU234" s="71"/>
      <c r="ZV234" s="71"/>
      <c r="ZW234" s="71"/>
      <c r="ZX234" s="71"/>
      <c r="ZY234" s="71"/>
      <c r="ZZ234" s="71"/>
      <c r="AAA234" s="71"/>
      <c r="AAB234" s="71"/>
      <c r="AAC234" s="71"/>
      <c r="AAD234" s="71"/>
      <c r="AAE234" s="71"/>
      <c r="AAF234" s="71"/>
      <c r="AAG234" s="71"/>
      <c r="AAH234" s="71"/>
      <c r="AAI234" s="71"/>
      <c r="AAJ234" s="71"/>
      <c r="AAK234" s="71"/>
      <c r="AAL234" s="71"/>
      <c r="AAM234" s="71"/>
      <c r="AAN234" s="71"/>
      <c r="AAO234" s="71"/>
      <c r="AAP234" s="71"/>
      <c r="AAQ234" s="71"/>
      <c r="AAR234" s="71"/>
      <c r="AAS234" s="71"/>
      <c r="AAT234" s="71"/>
      <c r="AAU234" s="71"/>
      <c r="AAV234" s="71"/>
      <c r="AAW234" s="71"/>
      <c r="AAX234" s="71"/>
      <c r="AAY234" s="71"/>
      <c r="AAZ234" s="71"/>
      <c r="ABA234" s="71"/>
      <c r="ABB234" s="71"/>
      <c r="ABC234" s="71"/>
      <c r="ABD234" s="71"/>
      <c r="ABE234" s="71"/>
      <c r="ABF234" s="71"/>
      <c r="ABG234" s="71"/>
      <c r="ABH234" s="71"/>
      <c r="ABI234" s="71"/>
      <c r="ABJ234" s="71"/>
      <c r="ABK234" s="71"/>
      <c r="ABL234" s="71"/>
      <c r="ABM234" s="71"/>
      <c r="ABN234" s="71"/>
      <c r="ABO234" s="71"/>
      <c r="ABP234" s="71"/>
      <c r="ABQ234" s="71"/>
      <c r="ABR234" s="71"/>
      <c r="ABS234" s="71"/>
      <c r="ABT234" s="71"/>
      <c r="ABU234" s="71"/>
      <c r="ABV234" s="71"/>
      <c r="ABW234" s="71"/>
      <c r="ABX234" s="71"/>
      <c r="ABY234" s="71"/>
      <c r="ABZ234" s="71"/>
      <c r="ACA234" s="71"/>
      <c r="ACB234" s="71"/>
      <c r="ACC234" s="71"/>
      <c r="ACD234" s="71"/>
      <c r="ACE234" s="71"/>
      <c r="ACF234" s="71"/>
      <c r="ACG234" s="71"/>
      <c r="ACH234" s="71"/>
      <c r="ACI234" s="71"/>
      <c r="ACJ234" s="71"/>
      <c r="ACK234" s="71"/>
      <c r="ACL234" s="71"/>
      <c r="ACM234" s="71"/>
      <c r="ACN234" s="71"/>
      <c r="ACO234" s="71"/>
      <c r="ACP234" s="71"/>
      <c r="ACQ234" s="71"/>
      <c r="ACR234" s="71"/>
      <c r="ACS234" s="71"/>
      <c r="ACT234" s="71"/>
      <c r="ACU234" s="71"/>
      <c r="ACV234" s="71"/>
      <c r="ACW234" s="71"/>
      <c r="ACX234" s="71"/>
      <c r="ACY234" s="71"/>
      <c r="ACZ234" s="71"/>
      <c r="ADA234" s="71"/>
      <c r="ADB234" s="71"/>
      <c r="ADC234" s="71"/>
      <c r="ADD234" s="71"/>
      <c r="ADE234" s="71"/>
      <c r="ADF234" s="71"/>
      <c r="ADG234" s="71"/>
      <c r="ADH234" s="71"/>
      <c r="ADI234" s="71"/>
      <c r="ADJ234" s="71"/>
      <c r="ADK234" s="71"/>
      <c r="ADL234" s="71"/>
      <c r="ADM234" s="71"/>
      <c r="ADN234" s="71"/>
      <c r="ADO234" s="71"/>
      <c r="ADP234" s="71"/>
      <c r="ADQ234" s="71"/>
      <c r="ADR234" s="71"/>
      <c r="ADS234" s="71"/>
      <c r="ADT234" s="71"/>
      <c r="ADU234" s="71"/>
      <c r="ADV234" s="71"/>
      <c r="ADW234" s="71"/>
      <c r="ADX234" s="71"/>
      <c r="ADY234" s="71"/>
      <c r="ADZ234" s="71"/>
      <c r="AEA234" s="71"/>
      <c r="AEB234" s="71"/>
      <c r="AEC234" s="71"/>
      <c r="AED234" s="71"/>
      <c r="AEE234" s="71"/>
      <c r="AEF234" s="71"/>
      <c r="AEG234" s="71"/>
      <c r="AEH234" s="71"/>
      <c r="AEI234" s="71"/>
      <c r="AEJ234" s="71"/>
      <c r="AEK234" s="71"/>
      <c r="AEL234" s="71"/>
      <c r="AEM234" s="71"/>
      <c r="AEN234" s="71"/>
      <c r="AEO234" s="71"/>
      <c r="AEP234" s="71"/>
      <c r="AEQ234" s="71"/>
      <c r="AER234" s="71"/>
      <c r="AES234" s="71"/>
      <c r="AET234" s="71"/>
      <c r="AEU234" s="71"/>
      <c r="AEV234" s="71"/>
      <c r="AEW234" s="71"/>
      <c r="AEX234" s="71"/>
      <c r="AEY234" s="71"/>
      <c r="AEZ234" s="71"/>
      <c r="AFA234" s="71"/>
      <c r="AFB234" s="71"/>
      <c r="AFC234" s="71"/>
      <c r="AFD234" s="71"/>
      <c r="AFE234" s="71"/>
      <c r="AFF234" s="71"/>
      <c r="AFG234" s="71"/>
      <c r="AFH234" s="71"/>
      <c r="AFI234" s="71"/>
      <c r="AFJ234" s="71"/>
      <c r="AFK234" s="71"/>
      <c r="AFL234" s="71"/>
      <c r="AFM234" s="71"/>
      <c r="AFN234" s="71"/>
      <c r="AFO234" s="71"/>
      <c r="AFP234" s="71"/>
      <c r="AFQ234" s="71"/>
      <c r="AFR234" s="71"/>
      <c r="AFS234" s="71"/>
      <c r="AFT234" s="71"/>
      <c r="AFU234" s="71"/>
      <c r="AFV234" s="71"/>
      <c r="AFW234" s="71"/>
      <c r="AFX234" s="71"/>
      <c r="AFY234" s="71"/>
      <c r="AFZ234" s="71"/>
      <c r="AGA234" s="71"/>
      <c r="AGB234" s="71"/>
      <c r="AGC234" s="71"/>
      <c r="AGD234" s="71"/>
      <c r="AGE234" s="71"/>
      <c r="AGF234" s="71"/>
      <c r="AGG234" s="71"/>
      <c r="AGH234" s="71"/>
      <c r="AGI234" s="71"/>
      <c r="AGJ234" s="71"/>
      <c r="AGK234" s="71"/>
      <c r="AGL234" s="71"/>
      <c r="AGM234" s="71"/>
      <c r="AGN234" s="71"/>
      <c r="AGO234" s="71"/>
      <c r="AGP234" s="71"/>
      <c r="AGQ234" s="71"/>
      <c r="AGR234" s="71"/>
      <c r="AGS234" s="71"/>
      <c r="AGT234" s="71"/>
      <c r="AGU234" s="71"/>
      <c r="AGV234" s="71"/>
      <c r="AGW234" s="71"/>
      <c r="AGX234" s="71"/>
      <c r="AGY234" s="71"/>
      <c r="AGZ234" s="71"/>
      <c r="AHA234" s="71"/>
      <c r="AHB234" s="71"/>
      <c r="AHC234" s="71"/>
      <c r="AHD234" s="71"/>
      <c r="AHE234" s="71"/>
      <c r="AHF234" s="71"/>
      <c r="AHG234" s="71"/>
      <c r="AHH234" s="71"/>
      <c r="AHI234" s="71"/>
      <c r="AHJ234" s="71"/>
      <c r="AHK234" s="71"/>
      <c r="AHL234" s="71"/>
      <c r="AHM234" s="71"/>
      <c r="AHN234" s="71"/>
      <c r="AHO234" s="71"/>
      <c r="AHP234" s="71"/>
      <c r="AHQ234" s="71"/>
      <c r="AHR234" s="71"/>
      <c r="AHS234" s="71"/>
      <c r="AHT234" s="71"/>
      <c r="AHU234" s="71"/>
      <c r="AHV234" s="71"/>
      <c r="AHW234" s="71"/>
      <c r="AHX234" s="71"/>
      <c r="AHY234" s="71"/>
      <c r="AHZ234" s="71"/>
      <c r="AIA234" s="71"/>
      <c r="AIB234" s="71"/>
      <c r="AIC234" s="71"/>
      <c r="AID234" s="71"/>
      <c r="AIE234" s="71"/>
      <c r="AIF234" s="71"/>
      <c r="AIG234" s="71"/>
      <c r="AIH234" s="71"/>
      <c r="AII234" s="71"/>
      <c r="AIJ234" s="71"/>
      <c r="AIK234" s="71"/>
      <c r="AIL234" s="71"/>
      <c r="AIM234" s="71"/>
      <c r="AIN234" s="71"/>
      <c r="AIO234" s="71"/>
      <c r="AIP234" s="71"/>
      <c r="AIQ234" s="71"/>
      <c r="AIR234" s="71"/>
      <c r="AIS234" s="71"/>
      <c r="AIT234" s="71"/>
      <c r="AIU234" s="71"/>
      <c r="AIV234" s="71"/>
      <c r="AIW234" s="71"/>
      <c r="AIX234" s="71"/>
      <c r="AIY234" s="71"/>
      <c r="AIZ234" s="71"/>
      <c r="AJA234" s="71"/>
      <c r="AJB234" s="71"/>
      <c r="AJC234" s="71"/>
      <c r="AJD234" s="71"/>
      <c r="AJE234" s="71"/>
      <c r="AJF234" s="71"/>
      <c r="AJG234" s="71"/>
      <c r="AJH234" s="71"/>
      <c r="AJI234" s="71"/>
      <c r="AJJ234" s="71"/>
      <c r="AJK234" s="71"/>
      <c r="AJL234" s="71"/>
      <c r="AJM234" s="71"/>
      <c r="AJN234" s="71"/>
      <c r="AJO234" s="71"/>
      <c r="AJP234" s="71"/>
      <c r="AJQ234" s="71"/>
      <c r="AJR234" s="71"/>
      <c r="AJS234" s="71"/>
      <c r="AJT234" s="71"/>
      <c r="AJU234" s="71"/>
      <c r="AJV234" s="71"/>
      <c r="AJW234" s="71"/>
      <c r="AJX234" s="71"/>
      <c r="AJY234" s="71"/>
      <c r="AJZ234" s="71"/>
      <c r="AKA234" s="71"/>
      <c r="AKB234" s="71"/>
      <c r="AKC234" s="71"/>
      <c r="AKD234" s="71"/>
      <c r="AKE234" s="71"/>
      <c r="AKF234" s="71"/>
      <c r="AKG234" s="71"/>
      <c r="AKH234" s="71"/>
      <c r="AKI234" s="71"/>
      <c r="AKJ234" s="71"/>
      <c r="AKK234" s="71"/>
      <c r="AKL234" s="71"/>
      <c r="AKM234" s="71"/>
      <c r="AKN234" s="71"/>
      <c r="AKO234" s="71"/>
      <c r="AKP234" s="71"/>
      <c r="AKQ234" s="71"/>
      <c r="AKR234" s="71"/>
      <c r="AKS234" s="71"/>
      <c r="AKT234" s="71"/>
      <c r="AKU234" s="71"/>
      <c r="AKV234" s="71"/>
      <c r="AKW234" s="71"/>
      <c r="AKX234" s="71"/>
      <c r="AKY234" s="71"/>
      <c r="AKZ234" s="71"/>
      <c r="ALA234" s="71"/>
      <c r="ALB234" s="71"/>
      <c r="ALC234" s="71"/>
      <c r="ALD234" s="71"/>
      <c r="ALE234" s="71"/>
      <c r="ALF234" s="71"/>
      <c r="ALG234" s="71"/>
      <c r="ALH234" s="71"/>
      <c r="ALI234" s="71"/>
      <c r="ALJ234" s="71"/>
      <c r="ALK234" s="71"/>
      <c r="ALL234" s="71"/>
      <c r="ALM234" s="71"/>
      <c r="ALN234" s="71"/>
      <c r="ALO234" s="71"/>
      <c r="ALP234" s="71"/>
      <c r="ALQ234" s="71"/>
      <c r="ALR234" s="71"/>
      <c r="ALS234" s="71"/>
      <c r="ALT234" s="71"/>
      <c r="ALU234" s="71"/>
      <c r="ALV234" s="71"/>
      <c r="ALW234" s="71"/>
      <c r="ALX234" s="71"/>
      <c r="ALY234" s="71"/>
      <c r="ALZ234" s="71"/>
      <c r="AMA234" s="71"/>
      <c r="AMB234" s="71"/>
      <c r="AMC234" s="71"/>
      <c r="AMD234" s="71"/>
      <c r="AME234" s="71"/>
      <c r="AMF234" s="71"/>
      <c r="AMG234" s="71"/>
      <c r="AMH234" s="71"/>
      <c r="AMI234" s="71"/>
      <c r="AMK234" s="71"/>
    </row>
    <row r="235" customFormat="false" ht="32.8" hidden="false" customHeight="false" outlineLevel="0" collapsed="false">
      <c r="A235" s="43"/>
      <c r="B235" s="81" t="s">
        <v>223</v>
      </c>
      <c r="C235" s="82" t="n">
        <v>6110000000</v>
      </c>
      <c r="D235" s="83"/>
      <c r="E235" s="76" t="n">
        <f aca="false">E249+E236+E242+E246+E238+E240+E244</f>
        <v>167549700</v>
      </c>
    </row>
    <row r="236" customFormat="false" ht="32.8" hidden="false" customHeight="false" outlineLevel="0" collapsed="false">
      <c r="A236" s="43"/>
      <c r="B236" s="92" t="s">
        <v>130</v>
      </c>
      <c r="C236" s="82" t="n">
        <v>6110000590</v>
      </c>
      <c r="D236" s="83"/>
      <c r="E236" s="76" t="n">
        <f aca="false">E237</f>
        <v>157543500</v>
      </c>
    </row>
    <row r="237" customFormat="false" ht="48.5" hidden="false" customHeight="false" outlineLevel="0" collapsed="false">
      <c r="A237" s="43"/>
      <c r="B237" s="92" t="s">
        <v>167</v>
      </c>
      <c r="C237" s="82" t="n">
        <v>6110000590</v>
      </c>
      <c r="D237" s="83" t="s">
        <v>203</v>
      </c>
      <c r="E237" s="76" t="n">
        <f aca="false">'приложение 10'!I641</f>
        <v>157543500</v>
      </c>
    </row>
    <row r="238" customFormat="false" ht="158.2" hidden="false" customHeight="false" outlineLevel="0" collapsed="false">
      <c r="A238" s="43"/>
      <c r="B238" s="81" t="s">
        <v>170</v>
      </c>
      <c r="C238" s="82" t="n">
        <v>6110060820</v>
      </c>
      <c r="D238" s="83"/>
      <c r="E238" s="76" t="n">
        <f aca="false">E239</f>
        <v>30100</v>
      </c>
    </row>
    <row r="239" customFormat="false" ht="48.5" hidden="false" customHeight="false" outlineLevel="0" collapsed="false">
      <c r="A239" s="43"/>
      <c r="B239" s="81" t="s">
        <v>146</v>
      </c>
      <c r="C239" s="82" t="n">
        <v>6110060820</v>
      </c>
      <c r="D239" s="83" t="s">
        <v>203</v>
      </c>
      <c r="E239" s="76" t="n">
        <f aca="false">'приложение 10'!I636</f>
        <v>30100</v>
      </c>
    </row>
    <row r="240" customFormat="false" ht="32.8" hidden="false" customHeight="false" outlineLevel="0" collapsed="false">
      <c r="A240" s="43"/>
      <c r="B240" s="81" t="s">
        <v>224</v>
      </c>
      <c r="C240" s="82" t="s">
        <v>225</v>
      </c>
      <c r="D240" s="83"/>
      <c r="E240" s="76" t="n">
        <f aca="false">E241</f>
        <v>3305900</v>
      </c>
    </row>
    <row r="241" customFormat="false" ht="48.5" hidden="false" customHeight="false" outlineLevel="0" collapsed="false">
      <c r="A241" s="43"/>
      <c r="B241" s="81" t="s">
        <v>167</v>
      </c>
      <c r="C241" s="82" t="s">
        <v>225</v>
      </c>
      <c r="D241" s="83" t="s">
        <v>203</v>
      </c>
      <c r="E241" s="76" t="n">
        <f aca="false">'приложение 10'!I643</f>
        <v>3305900</v>
      </c>
    </row>
    <row r="242" customFormat="false" ht="48.5" hidden="false" customHeight="false" outlineLevel="0" collapsed="false">
      <c r="A242" s="43"/>
      <c r="B242" s="92" t="s">
        <v>226</v>
      </c>
      <c r="C242" s="82" t="s">
        <v>227</v>
      </c>
      <c r="D242" s="83"/>
      <c r="E242" s="76" t="n">
        <f aca="false">E243</f>
        <v>1902600</v>
      </c>
    </row>
    <row r="243" customFormat="false" ht="48.5" hidden="false" customHeight="false" outlineLevel="0" collapsed="false">
      <c r="A243" s="43"/>
      <c r="B243" s="92" t="s">
        <v>167</v>
      </c>
      <c r="C243" s="82" t="s">
        <v>227</v>
      </c>
      <c r="D243" s="83" t="s">
        <v>203</v>
      </c>
      <c r="E243" s="76" t="n">
        <f aca="false">'приложение 10'!I645</f>
        <v>1902600</v>
      </c>
    </row>
    <row r="244" customFormat="false" ht="48.5" hidden="false" customHeight="false" outlineLevel="0" collapsed="false">
      <c r="A244" s="43"/>
      <c r="B244" s="81" t="s">
        <v>226</v>
      </c>
      <c r="C244" s="82" t="s">
        <v>228</v>
      </c>
      <c r="D244" s="83"/>
      <c r="E244" s="76" t="n">
        <f aca="false">E245</f>
        <v>177600</v>
      </c>
    </row>
    <row r="245" customFormat="false" ht="48.5" hidden="false" customHeight="false" outlineLevel="0" collapsed="false">
      <c r="A245" s="43"/>
      <c r="B245" s="81" t="s">
        <v>167</v>
      </c>
      <c r="C245" s="82" t="s">
        <v>228</v>
      </c>
      <c r="D245" s="83" t="s">
        <v>203</v>
      </c>
      <c r="E245" s="76" t="n">
        <f aca="false">'приложение 10'!I647</f>
        <v>177600</v>
      </c>
    </row>
    <row r="246" customFormat="false" ht="48.5" hidden="false" customHeight="false" outlineLevel="0" collapsed="false">
      <c r="A246" s="43"/>
      <c r="B246" s="92" t="s">
        <v>229</v>
      </c>
      <c r="C246" s="82" t="n">
        <v>6110100000</v>
      </c>
      <c r="D246" s="83"/>
      <c r="E246" s="76" t="n">
        <f aca="false">E247</f>
        <v>330000</v>
      </c>
    </row>
    <row r="247" customFormat="false" ht="32.8" hidden="false" customHeight="false" outlineLevel="0" collapsed="false">
      <c r="A247" s="43"/>
      <c r="B247" s="92" t="s">
        <v>130</v>
      </c>
      <c r="C247" s="82" t="n">
        <v>6110100590</v>
      </c>
      <c r="D247" s="83"/>
      <c r="E247" s="76" t="n">
        <f aca="false">E248</f>
        <v>330000</v>
      </c>
    </row>
    <row r="248" s="71" customFormat="true" ht="48.5" hidden="false" customHeight="false" outlineLevel="0" collapsed="false">
      <c r="A248" s="43"/>
      <c r="B248" s="92" t="s">
        <v>167</v>
      </c>
      <c r="C248" s="82" t="n">
        <v>6110100590</v>
      </c>
      <c r="D248" s="83" t="s">
        <v>203</v>
      </c>
      <c r="E248" s="76" t="n">
        <f aca="false">'приложение 10'!I650</f>
        <v>330000</v>
      </c>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c r="DA248" s="47"/>
      <c r="DB248" s="47"/>
      <c r="DC248" s="47"/>
      <c r="DD248" s="47"/>
      <c r="DE248" s="47"/>
      <c r="DF248" s="47"/>
      <c r="DG248" s="47"/>
      <c r="DH248" s="47"/>
      <c r="DI248" s="47"/>
      <c r="DJ248" s="47"/>
      <c r="DK248" s="47"/>
      <c r="DL248" s="47"/>
      <c r="DM248" s="47"/>
      <c r="DN248" s="47"/>
      <c r="DO248" s="47"/>
      <c r="DP248" s="47"/>
      <c r="DQ248" s="47"/>
      <c r="DR248" s="47"/>
      <c r="DS248" s="47"/>
      <c r="DT248" s="47"/>
      <c r="DU248" s="47"/>
      <c r="DV248" s="47"/>
      <c r="DW248" s="47"/>
      <c r="DX248" s="47"/>
      <c r="DY248" s="47"/>
      <c r="DZ248" s="47"/>
      <c r="EA248" s="47"/>
      <c r="EB248" s="47"/>
      <c r="EC248" s="47"/>
      <c r="ED248" s="47"/>
      <c r="EE248" s="47"/>
      <c r="EF248" s="47"/>
      <c r="EG248" s="47"/>
      <c r="EH248" s="47"/>
      <c r="EI248" s="47"/>
      <c r="EJ248" s="47"/>
      <c r="EK248" s="47"/>
      <c r="EL248" s="47"/>
      <c r="EM248" s="47"/>
      <c r="EN248" s="47"/>
      <c r="EO248" s="47"/>
      <c r="EP248" s="47"/>
      <c r="EQ248" s="47"/>
      <c r="ER248" s="47"/>
      <c r="ES248" s="47"/>
      <c r="ET248" s="47"/>
      <c r="EU248" s="47"/>
      <c r="EV248" s="47"/>
      <c r="EW248" s="47"/>
      <c r="EX248" s="47"/>
      <c r="EY248" s="47"/>
      <c r="EZ248" s="47"/>
      <c r="FA248" s="47"/>
      <c r="FB248" s="47"/>
      <c r="FC248" s="47"/>
      <c r="FD248" s="47"/>
      <c r="FE248" s="47"/>
      <c r="FF248" s="47"/>
      <c r="FG248" s="47"/>
      <c r="FH248" s="47"/>
      <c r="FI248" s="47"/>
      <c r="FJ248" s="47"/>
      <c r="FK248" s="47"/>
      <c r="FL248" s="47"/>
      <c r="FM248" s="47"/>
      <c r="FN248" s="47"/>
      <c r="FO248" s="47"/>
      <c r="FP248" s="47"/>
      <c r="FQ248" s="47"/>
      <c r="FR248" s="47"/>
      <c r="FS248" s="47"/>
      <c r="FT248" s="47"/>
      <c r="FU248" s="47"/>
      <c r="FV248" s="47"/>
      <c r="FW248" s="47"/>
      <c r="FX248" s="47"/>
      <c r="FY248" s="47"/>
      <c r="FZ248" s="47"/>
      <c r="GA248" s="47"/>
      <c r="GB248" s="47"/>
      <c r="GC248" s="47"/>
      <c r="GD248" s="47"/>
      <c r="GE248" s="47"/>
      <c r="GF248" s="47"/>
      <c r="GG248" s="47"/>
      <c r="GH248" s="47"/>
      <c r="GI248" s="47"/>
      <c r="GJ248" s="47"/>
      <c r="GK248" s="47"/>
      <c r="GL248" s="47"/>
      <c r="GM248" s="47"/>
      <c r="GN248" s="47"/>
      <c r="GO248" s="47"/>
      <c r="GP248" s="47"/>
      <c r="GQ248" s="47"/>
      <c r="GR248" s="47"/>
      <c r="GS248" s="47"/>
      <c r="GT248" s="47"/>
      <c r="GU248" s="47"/>
      <c r="GV248" s="47"/>
      <c r="GW248" s="47"/>
      <c r="GX248" s="47"/>
      <c r="GY248" s="47"/>
      <c r="GZ248" s="47"/>
      <c r="HA248" s="47"/>
      <c r="HB248" s="47"/>
      <c r="HC248" s="47"/>
      <c r="HD248" s="47"/>
      <c r="HE248" s="47"/>
      <c r="HF248" s="47"/>
      <c r="HG248" s="47"/>
      <c r="HH248" s="47"/>
      <c r="HI248" s="47"/>
      <c r="HJ248" s="47"/>
      <c r="HK248" s="47"/>
      <c r="HL248" s="47"/>
      <c r="HM248" s="47"/>
      <c r="HN248" s="47"/>
      <c r="HO248" s="47"/>
      <c r="HP248" s="47"/>
      <c r="HQ248" s="47"/>
      <c r="HR248" s="47"/>
      <c r="HS248" s="47"/>
      <c r="HT248" s="47"/>
      <c r="HU248" s="47"/>
      <c r="HV248" s="47"/>
      <c r="HW248" s="47"/>
      <c r="HX248" s="47"/>
      <c r="HY248" s="47"/>
      <c r="HZ248" s="47"/>
      <c r="IA248" s="47"/>
      <c r="IB248" s="47"/>
      <c r="IC248" s="47"/>
      <c r="ID248" s="47"/>
      <c r="IE248" s="47"/>
      <c r="IF248" s="47"/>
      <c r="IG248" s="47"/>
      <c r="IH248" s="47"/>
      <c r="II248" s="47"/>
      <c r="IJ248" s="47"/>
      <c r="IK248" s="47"/>
      <c r="IL248" s="47"/>
      <c r="IM248" s="47"/>
      <c r="IN248" s="47"/>
      <c r="IO248" s="47"/>
      <c r="IP248" s="47"/>
      <c r="IQ248" s="47"/>
      <c r="IR248" s="47"/>
      <c r="IS248" s="47"/>
      <c r="IT248" s="47"/>
      <c r="IU248" s="47"/>
      <c r="IV248" s="47"/>
      <c r="IW248" s="47"/>
      <c r="IX248" s="47"/>
      <c r="IY248" s="47"/>
      <c r="IZ248" s="47"/>
      <c r="JA248" s="47"/>
      <c r="JB248" s="47"/>
      <c r="JC248" s="47"/>
      <c r="JD248" s="47"/>
      <c r="JE248" s="47"/>
      <c r="JF248" s="47"/>
      <c r="JG248" s="47"/>
      <c r="JH248" s="47"/>
      <c r="JI248" s="47"/>
      <c r="JJ248" s="47"/>
      <c r="JK248" s="47"/>
      <c r="JL248" s="47"/>
      <c r="JM248" s="47"/>
      <c r="JN248" s="47"/>
      <c r="JO248" s="47"/>
      <c r="JP248" s="47"/>
      <c r="JQ248" s="47"/>
      <c r="JR248" s="47"/>
      <c r="JS248" s="47"/>
      <c r="JT248" s="47"/>
      <c r="JU248" s="47"/>
      <c r="JV248" s="47"/>
      <c r="JW248" s="47"/>
      <c r="JX248" s="47"/>
      <c r="JY248" s="47"/>
      <c r="JZ248" s="47"/>
      <c r="KA248" s="47"/>
      <c r="KB248" s="47"/>
      <c r="KC248" s="47"/>
      <c r="KD248" s="47"/>
      <c r="KE248" s="47"/>
      <c r="KF248" s="47"/>
      <c r="KG248" s="47"/>
      <c r="KH248" s="47"/>
      <c r="KI248" s="47"/>
      <c r="KJ248" s="47"/>
      <c r="KK248" s="47"/>
      <c r="KL248" s="47"/>
      <c r="KM248" s="47"/>
      <c r="KN248" s="47"/>
      <c r="KO248" s="47"/>
      <c r="KP248" s="47"/>
      <c r="KQ248" s="47"/>
      <c r="KR248" s="47"/>
      <c r="KS248" s="47"/>
      <c r="KT248" s="47"/>
      <c r="KU248" s="47"/>
      <c r="KV248" s="47"/>
      <c r="KW248" s="47"/>
      <c r="KX248" s="47"/>
      <c r="KY248" s="47"/>
      <c r="KZ248" s="47"/>
      <c r="LA248" s="47"/>
      <c r="LB248" s="47"/>
      <c r="LC248" s="47"/>
      <c r="LD248" s="47"/>
      <c r="LE248" s="47"/>
      <c r="LF248" s="47"/>
      <c r="LG248" s="47"/>
      <c r="LH248" s="47"/>
      <c r="LI248" s="47"/>
      <c r="LJ248" s="47"/>
      <c r="LK248" s="47"/>
      <c r="LL248" s="47"/>
      <c r="LM248" s="47"/>
      <c r="LN248" s="47"/>
      <c r="LO248" s="47"/>
      <c r="LP248" s="47"/>
      <c r="LQ248" s="47"/>
      <c r="LR248" s="47"/>
      <c r="LS248" s="47"/>
      <c r="LT248" s="47"/>
      <c r="LU248" s="47"/>
      <c r="LV248" s="47"/>
      <c r="LW248" s="47"/>
      <c r="LX248" s="47"/>
      <c r="LY248" s="47"/>
      <c r="LZ248" s="47"/>
      <c r="MA248" s="47"/>
      <c r="MB248" s="47"/>
      <c r="MC248" s="47"/>
      <c r="MD248" s="47"/>
      <c r="ME248" s="47"/>
      <c r="MF248" s="47"/>
      <c r="MG248" s="47"/>
      <c r="MH248" s="47"/>
      <c r="MI248" s="47"/>
      <c r="MJ248" s="47"/>
      <c r="MK248" s="47"/>
      <c r="ML248" s="47"/>
      <c r="MM248" s="47"/>
      <c r="MN248" s="47"/>
      <c r="MO248" s="47"/>
      <c r="MP248" s="47"/>
      <c r="MQ248" s="47"/>
      <c r="MR248" s="47"/>
      <c r="MS248" s="47"/>
      <c r="MT248" s="47"/>
      <c r="MU248" s="47"/>
      <c r="MV248" s="47"/>
      <c r="MW248" s="47"/>
      <c r="MX248" s="47"/>
      <c r="MY248" s="47"/>
      <c r="MZ248" s="47"/>
      <c r="NA248" s="47"/>
      <c r="NB248" s="47"/>
      <c r="NC248" s="47"/>
      <c r="ND248" s="47"/>
      <c r="NE248" s="47"/>
      <c r="NF248" s="47"/>
      <c r="NG248" s="47"/>
      <c r="NH248" s="47"/>
      <c r="NI248" s="47"/>
      <c r="NJ248" s="47"/>
      <c r="NK248" s="47"/>
      <c r="NL248" s="47"/>
      <c r="NM248" s="47"/>
      <c r="NN248" s="47"/>
      <c r="NO248" s="47"/>
      <c r="NP248" s="47"/>
      <c r="NQ248" s="47"/>
      <c r="NR248" s="47"/>
      <c r="NS248" s="47"/>
      <c r="NT248" s="47"/>
      <c r="NU248" s="47"/>
      <c r="NV248" s="47"/>
      <c r="NW248" s="47"/>
      <c r="NX248" s="47"/>
      <c r="NY248" s="47"/>
      <c r="NZ248" s="47"/>
      <c r="OA248" s="47"/>
      <c r="OB248" s="47"/>
      <c r="OC248" s="47"/>
      <c r="OD248" s="47"/>
      <c r="OE248" s="47"/>
      <c r="OF248" s="47"/>
      <c r="OG248" s="47"/>
      <c r="OH248" s="47"/>
      <c r="OI248" s="47"/>
      <c r="OJ248" s="47"/>
      <c r="OK248" s="47"/>
      <c r="OL248" s="47"/>
      <c r="OM248" s="47"/>
      <c r="ON248" s="47"/>
      <c r="OO248" s="47"/>
      <c r="OP248" s="47"/>
      <c r="OQ248" s="47"/>
      <c r="OR248" s="47"/>
      <c r="OS248" s="47"/>
      <c r="OT248" s="47"/>
      <c r="OU248" s="47"/>
      <c r="OV248" s="47"/>
      <c r="OW248" s="47"/>
      <c r="OX248" s="47"/>
      <c r="OY248" s="47"/>
      <c r="OZ248" s="47"/>
      <c r="PA248" s="47"/>
      <c r="PB248" s="47"/>
      <c r="PC248" s="47"/>
      <c r="PD248" s="47"/>
      <c r="PE248" s="47"/>
      <c r="PF248" s="47"/>
      <c r="PG248" s="47"/>
      <c r="PH248" s="47"/>
      <c r="PI248" s="47"/>
      <c r="PJ248" s="47"/>
      <c r="PK248" s="47"/>
      <c r="PL248" s="47"/>
      <c r="PM248" s="47"/>
      <c r="PN248" s="47"/>
      <c r="PO248" s="47"/>
      <c r="PP248" s="47"/>
      <c r="PQ248" s="47"/>
      <c r="PR248" s="47"/>
      <c r="PS248" s="47"/>
      <c r="PT248" s="47"/>
      <c r="PU248" s="47"/>
      <c r="PV248" s="47"/>
      <c r="PW248" s="47"/>
      <c r="PX248" s="47"/>
      <c r="PY248" s="47"/>
      <c r="PZ248" s="47"/>
      <c r="QA248" s="47"/>
      <c r="QB248" s="47"/>
      <c r="QC248" s="47"/>
      <c r="QD248" s="47"/>
      <c r="QE248" s="47"/>
      <c r="QF248" s="47"/>
      <c r="QG248" s="47"/>
      <c r="QH248" s="47"/>
      <c r="QI248" s="47"/>
      <c r="QJ248" s="47"/>
      <c r="QK248" s="47"/>
      <c r="QL248" s="47"/>
      <c r="QM248" s="47"/>
      <c r="QN248" s="47"/>
      <c r="QO248" s="47"/>
      <c r="QP248" s="47"/>
      <c r="QQ248" s="47"/>
      <c r="QR248" s="47"/>
      <c r="QS248" s="47"/>
      <c r="QT248" s="47"/>
      <c r="QU248" s="47"/>
      <c r="QV248" s="47"/>
      <c r="QW248" s="47"/>
      <c r="QX248" s="47"/>
      <c r="QY248" s="47"/>
      <c r="QZ248" s="47"/>
      <c r="RA248" s="47"/>
      <c r="RB248" s="47"/>
      <c r="RC248" s="47"/>
      <c r="RD248" s="47"/>
      <c r="RE248" s="47"/>
      <c r="RF248" s="47"/>
      <c r="RG248" s="47"/>
      <c r="RH248" s="47"/>
      <c r="RI248" s="47"/>
      <c r="RJ248" s="47"/>
      <c r="RK248" s="47"/>
      <c r="RL248" s="47"/>
      <c r="RM248" s="47"/>
      <c r="RN248" s="47"/>
      <c r="RO248" s="47"/>
      <c r="RP248" s="47"/>
      <c r="RQ248" s="47"/>
      <c r="RR248" s="47"/>
      <c r="RS248" s="47"/>
      <c r="RT248" s="47"/>
      <c r="RU248" s="47"/>
      <c r="RV248" s="47"/>
      <c r="RW248" s="47"/>
      <c r="RX248" s="47"/>
      <c r="RY248" s="47"/>
      <c r="RZ248" s="47"/>
      <c r="SA248" s="47"/>
      <c r="SB248" s="47"/>
      <c r="SC248" s="47"/>
      <c r="SD248" s="47"/>
      <c r="SE248" s="47"/>
      <c r="SF248" s="47"/>
      <c r="SG248" s="47"/>
      <c r="SH248" s="47"/>
      <c r="SI248" s="47"/>
      <c r="SJ248" s="47"/>
      <c r="SK248" s="47"/>
      <c r="SL248" s="47"/>
      <c r="SM248" s="47"/>
      <c r="SN248" s="47"/>
      <c r="SO248" s="47"/>
      <c r="SP248" s="47"/>
      <c r="SQ248" s="47"/>
      <c r="SR248" s="47"/>
      <c r="SS248" s="47"/>
      <c r="ST248" s="47"/>
      <c r="SU248" s="47"/>
      <c r="SV248" s="47"/>
      <c r="SW248" s="47"/>
      <c r="SX248" s="47"/>
      <c r="SY248" s="47"/>
      <c r="SZ248" s="47"/>
      <c r="TA248" s="47"/>
      <c r="TB248" s="47"/>
      <c r="TC248" s="47"/>
      <c r="TD248" s="47"/>
      <c r="TE248" s="47"/>
      <c r="TF248" s="47"/>
      <c r="TG248" s="47"/>
      <c r="TH248" s="47"/>
      <c r="TI248" s="47"/>
      <c r="TJ248" s="47"/>
      <c r="TK248" s="47"/>
      <c r="TL248" s="47"/>
      <c r="TM248" s="47"/>
      <c r="TN248" s="47"/>
      <c r="TO248" s="47"/>
      <c r="TP248" s="47"/>
      <c r="TQ248" s="47"/>
      <c r="TR248" s="47"/>
      <c r="TS248" s="47"/>
      <c r="TT248" s="47"/>
      <c r="TU248" s="47"/>
      <c r="TV248" s="47"/>
      <c r="TW248" s="47"/>
      <c r="TX248" s="47"/>
      <c r="TY248" s="47"/>
      <c r="TZ248" s="47"/>
      <c r="UA248" s="47"/>
      <c r="UB248" s="47"/>
      <c r="UC248" s="47"/>
      <c r="UD248" s="47"/>
      <c r="UE248" s="47"/>
      <c r="UF248" s="47"/>
      <c r="UG248" s="47"/>
      <c r="UH248" s="47"/>
      <c r="UI248" s="47"/>
      <c r="UJ248" s="47"/>
      <c r="UK248" s="47"/>
      <c r="UL248" s="47"/>
      <c r="UM248" s="47"/>
      <c r="UN248" s="47"/>
      <c r="UO248" s="47"/>
      <c r="UP248" s="47"/>
      <c r="UQ248" s="47"/>
      <c r="UR248" s="47"/>
      <c r="US248" s="47"/>
      <c r="UT248" s="47"/>
      <c r="UU248" s="47"/>
      <c r="UV248" s="47"/>
      <c r="UW248" s="47"/>
      <c r="UX248" s="47"/>
      <c r="UY248" s="47"/>
      <c r="UZ248" s="47"/>
      <c r="VA248" s="47"/>
      <c r="VB248" s="47"/>
      <c r="VC248" s="47"/>
      <c r="VD248" s="47"/>
      <c r="VE248" s="47"/>
      <c r="VF248" s="47"/>
      <c r="VG248" s="47"/>
      <c r="VH248" s="47"/>
      <c r="VI248" s="47"/>
      <c r="VJ248" s="47"/>
      <c r="VK248" s="47"/>
      <c r="VL248" s="47"/>
      <c r="VM248" s="47"/>
      <c r="VN248" s="47"/>
      <c r="VO248" s="47"/>
      <c r="VP248" s="47"/>
      <c r="VQ248" s="47"/>
      <c r="VR248" s="47"/>
      <c r="VS248" s="47"/>
      <c r="VT248" s="47"/>
      <c r="VU248" s="47"/>
      <c r="VV248" s="47"/>
      <c r="VW248" s="47"/>
      <c r="VX248" s="47"/>
      <c r="VY248" s="47"/>
      <c r="VZ248" s="47"/>
      <c r="WA248" s="47"/>
      <c r="WB248" s="47"/>
      <c r="WC248" s="47"/>
      <c r="WD248" s="47"/>
      <c r="WE248" s="47"/>
      <c r="WF248" s="47"/>
      <c r="WG248" s="47"/>
      <c r="WH248" s="47"/>
      <c r="WI248" s="47"/>
      <c r="WJ248" s="47"/>
      <c r="WK248" s="47"/>
      <c r="WL248" s="47"/>
      <c r="WM248" s="47"/>
      <c r="WN248" s="47"/>
      <c r="WO248" s="47"/>
      <c r="WP248" s="47"/>
      <c r="WQ248" s="47"/>
      <c r="WR248" s="47"/>
      <c r="WS248" s="47"/>
      <c r="WT248" s="47"/>
      <c r="WU248" s="47"/>
      <c r="WV248" s="47"/>
      <c r="WW248" s="47"/>
      <c r="WX248" s="47"/>
      <c r="WY248" s="47"/>
      <c r="WZ248" s="47"/>
      <c r="XA248" s="47"/>
      <c r="XB248" s="47"/>
      <c r="XC248" s="47"/>
      <c r="XD248" s="47"/>
      <c r="XE248" s="47"/>
      <c r="XF248" s="47"/>
      <c r="XG248" s="47"/>
      <c r="XH248" s="47"/>
      <c r="XI248" s="47"/>
      <c r="XJ248" s="47"/>
      <c r="XK248" s="47"/>
      <c r="XL248" s="47"/>
      <c r="XM248" s="47"/>
      <c r="XN248" s="47"/>
      <c r="XO248" s="47"/>
      <c r="XP248" s="47"/>
      <c r="XQ248" s="47"/>
      <c r="XR248" s="47"/>
      <c r="XS248" s="47"/>
      <c r="XT248" s="47"/>
      <c r="XU248" s="47"/>
      <c r="XV248" s="47"/>
      <c r="XW248" s="47"/>
      <c r="XX248" s="47"/>
      <c r="XY248" s="47"/>
      <c r="XZ248" s="47"/>
      <c r="YA248" s="47"/>
      <c r="YB248" s="47"/>
      <c r="YC248" s="47"/>
      <c r="YD248" s="47"/>
      <c r="YE248" s="47"/>
      <c r="YF248" s="47"/>
      <c r="YG248" s="47"/>
      <c r="YH248" s="47"/>
      <c r="YI248" s="47"/>
      <c r="YJ248" s="47"/>
      <c r="YK248" s="47"/>
      <c r="YL248" s="47"/>
      <c r="YM248" s="47"/>
      <c r="YN248" s="47"/>
      <c r="YO248" s="47"/>
      <c r="YP248" s="47"/>
      <c r="YQ248" s="47"/>
      <c r="YR248" s="47"/>
      <c r="YS248" s="47"/>
      <c r="YT248" s="47"/>
      <c r="YU248" s="47"/>
      <c r="YV248" s="47"/>
      <c r="YW248" s="47"/>
      <c r="YX248" s="47"/>
      <c r="YY248" s="47"/>
      <c r="YZ248" s="47"/>
      <c r="ZA248" s="47"/>
      <c r="ZB248" s="47"/>
      <c r="ZC248" s="47"/>
      <c r="ZD248" s="47"/>
      <c r="ZE248" s="47"/>
      <c r="ZF248" s="47"/>
      <c r="ZG248" s="47"/>
      <c r="ZH248" s="47"/>
      <c r="ZI248" s="47"/>
      <c r="ZJ248" s="47"/>
      <c r="ZK248" s="47"/>
      <c r="ZL248" s="47"/>
      <c r="ZM248" s="47"/>
      <c r="ZN248" s="47"/>
      <c r="ZO248" s="47"/>
      <c r="ZP248" s="47"/>
      <c r="ZQ248" s="47"/>
      <c r="ZR248" s="47"/>
      <c r="ZS248" s="47"/>
      <c r="ZT248" s="47"/>
      <c r="ZU248" s="47"/>
      <c r="ZV248" s="47"/>
      <c r="ZW248" s="47"/>
      <c r="ZX248" s="47"/>
      <c r="ZY248" s="47"/>
      <c r="ZZ248" s="47"/>
      <c r="AAA248" s="47"/>
      <c r="AAB248" s="47"/>
      <c r="AAC248" s="47"/>
      <c r="AAD248" s="47"/>
      <c r="AAE248" s="47"/>
      <c r="AAF248" s="47"/>
      <c r="AAG248" s="47"/>
      <c r="AAH248" s="47"/>
      <c r="AAI248" s="47"/>
      <c r="AAJ248" s="47"/>
      <c r="AAK248" s="47"/>
      <c r="AAL248" s="47"/>
      <c r="AAM248" s="47"/>
      <c r="AAN248" s="47"/>
      <c r="AAO248" s="47"/>
      <c r="AAP248" s="47"/>
      <c r="AAQ248" s="47"/>
      <c r="AAR248" s="47"/>
      <c r="AAS248" s="47"/>
      <c r="AAT248" s="47"/>
      <c r="AAU248" s="47"/>
      <c r="AAV248" s="47"/>
      <c r="AAW248" s="47"/>
      <c r="AAX248" s="47"/>
      <c r="AAY248" s="47"/>
      <c r="AAZ248" s="47"/>
      <c r="ABA248" s="47"/>
      <c r="ABB248" s="47"/>
      <c r="ABC248" s="47"/>
      <c r="ABD248" s="47"/>
      <c r="ABE248" s="47"/>
      <c r="ABF248" s="47"/>
      <c r="ABG248" s="47"/>
      <c r="ABH248" s="47"/>
      <c r="ABI248" s="47"/>
      <c r="ABJ248" s="47"/>
      <c r="ABK248" s="47"/>
      <c r="ABL248" s="47"/>
      <c r="ABM248" s="47"/>
      <c r="ABN248" s="47"/>
      <c r="ABO248" s="47"/>
      <c r="ABP248" s="47"/>
      <c r="ABQ248" s="47"/>
      <c r="ABR248" s="47"/>
      <c r="ABS248" s="47"/>
      <c r="ABT248" s="47"/>
      <c r="ABU248" s="47"/>
      <c r="ABV248" s="47"/>
      <c r="ABW248" s="47"/>
      <c r="ABX248" s="47"/>
      <c r="ABY248" s="47"/>
      <c r="ABZ248" s="47"/>
      <c r="ACA248" s="47"/>
      <c r="ACB248" s="47"/>
      <c r="ACC248" s="47"/>
      <c r="ACD248" s="47"/>
      <c r="ACE248" s="47"/>
      <c r="ACF248" s="47"/>
      <c r="ACG248" s="47"/>
      <c r="ACH248" s="47"/>
      <c r="ACI248" s="47"/>
      <c r="ACJ248" s="47"/>
      <c r="ACK248" s="47"/>
      <c r="ACL248" s="47"/>
      <c r="ACM248" s="47"/>
      <c r="ACN248" s="47"/>
      <c r="ACO248" s="47"/>
      <c r="ACP248" s="47"/>
      <c r="ACQ248" s="47"/>
      <c r="ACR248" s="47"/>
      <c r="ACS248" s="47"/>
      <c r="ACT248" s="47"/>
      <c r="ACU248" s="47"/>
      <c r="ACV248" s="47"/>
      <c r="ACW248" s="47"/>
      <c r="ACX248" s="47"/>
      <c r="ACY248" s="47"/>
      <c r="ACZ248" s="47"/>
      <c r="ADA248" s="47"/>
      <c r="ADB248" s="47"/>
      <c r="ADC248" s="47"/>
      <c r="ADD248" s="47"/>
      <c r="ADE248" s="47"/>
      <c r="ADF248" s="47"/>
      <c r="ADG248" s="47"/>
      <c r="ADH248" s="47"/>
      <c r="ADI248" s="47"/>
      <c r="ADJ248" s="47"/>
      <c r="ADK248" s="47"/>
      <c r="ADL248" s="47"/>
      <c r="ADM248" s="47"/>
      <c r="ADN248" s="47"/>
      <c r="ADO248" s="47"/>
      <c r="ADP248" s="47"/>
      <c r="ADQ248" s="47"/>
      <c r="ADR248" s="47"/>
      <c r="ADS248" s="47"/>
      <c r="ADT248" s="47"/>
      <c r="ADU248" s="47"/>
      <c r="ADV248" s="47"/>
      <c r="ADW248" s="47"/>
      <c r="ADX248" s="47"/>
      <c r="ADY248" s="47"/>
      <c r="ADZ248" s="47"/>
      <c r="AEA248" s="47"/>
      <c r="AEB248" s="47"/>
      <c r="AEC248" s="47"/>
      <c r="AED248" s="47"/>
      <c r="AEE248" s="47"/>
      <c r="AEF248" s="47"/>
      <c r="AEG248" s="47"/>
      <c r="AEH248" s="47"/>
      <c r="AEI248" s="47"/>
      <c r="AEJ248" s="47"/>
      <c r="AEK248" s="47"/>
      <c r="AEL248" s="47"/>
      <c r="AEM248" s="47"/>
      <c r="AEN248" s="47"/>
      <c r="AEO248" s="47"/>
      <c r="AEP248" s="47"/>
      <c r="AEQ248" s="47"/>
      <c r="AER248" s="47"/>
      <c r="AES248" s="47"/>
      <c r="AET248" s="47"/>
      <c r="AEU248" s="47"/>
      <c r="AEV248" s="47"/>
      <c r="AEW248" s="47"/>
      <c r="AEX248" s="47"/>
      <c r="AEY248" s="47"/>
      <c r="AEZ248" s="47"/>
      <c r="AFA248" s="47"/>
      <c r="AFB248" s="47"/>
      <c r="AFC248" s="47"/>
      <c r="AFD248" s="47"/>
      <c r="AFE248" s="47"/>
      <c r="AFF248" s="47"/>
      <c r="AFG248" s="47"/>
      <c r="AFH248" s="47"/>
      <c r="AFI248" s="47"/>
      <c r="AFJ248" s="47"/>
      <c r="AFK248" s="47"/>
      <c r="AFL248" s="47"/>
      <c r="AFM248" s="47"/>
      <c r="AFN248" s="47"/>
      <c r="AFO248" s="47"/>
      <c r="AFP248" s="47"/>
      <c r="AFQ248" s="47"/>
      <c r="AFR248" s="47"/>
      <c r="AFS248" s="47"/>
      <c r="AFT248" s="47"/>
      <c r="AFU248" s="47"/>
      <c r="AFV248" s="47"/>
      <c r="AFW248" s="47"/>
      <c r="AFX248" s="47"/>
      <c r="AFY248" s="47"/>
      <c r="AFZ248" s="47"/>
      <c r="AGA248" s="47"/>
      <c r="AGB248" s="47"/>
      <c r="AGC248" s="47"/>
      <c r="AGD248" s="47"/>
      <c r="AGE248" s="47"/>
      <c r="AGF248" s="47"/>
      <c r="AGG248" s="47"/>
      <c r="AGH248" s="47"/>
      <c r="AGI248" s="47"/>
      <c r="AGJ248" s="47"/>
      <c r="AGK248" s="47"/>
      <c r="AGL248" s="47"/>
      <c r="AGM248" s="47"/>
      <c r="AGN248" s="47"/>
      <c r="AGO248" s="47"/>
      <c r="AGP248" s="47"/>
      <c r="AGQ248" s="47"/>
      <c r="AGR248" s="47"/>
      <c r="AGS248" s="47"/>
      <c r="AGT248" s="47"/>
      <c r="AGU248" s="47"/>
      <c r="AGV248" s="47"/>
      <c r="AGW248" s="47"/>
      <c r="AGX248" s="47"/>
      <c r="AGY248" s="47"/>
      <c r="AGZ248" s="47"/>
      <c r="AHA248" s="47"/>
      <c r="AHB248" s="47"/>
      <c r="AHC248" s="47"/>
      <c r="AHD248" s="47"/>
      <c r="AHE248" s="47"/>
      <c r="AHF248" s="47"/>
      <c r="AHG248" s="47"/>
      <c r="AHH248" s="47"/>
      <c r="AHI248" s="47"/>
      <c r="AHJ248" s="47"/>
      <c r="AHK248" s="47"/>
      <c r="AHL248" s="47"/>
      <c r="AHM248" s="47"/>
      <c r="AHN248" s="47"/>
      <c r="AHO248" s="47"/>
      <c r="AHP248" s="47"/>
      <c r="AHQ248" s="47"/>
      <c r="AHR248" s="47"/>
      <c r="AHS248" s="47"/>
      <c r="AHT248" s="47"/>
      <c r="AHU248" s="47"/>
      <c r="AHV248" s="47"/>
      <c r="AHW248" s="47"/>
      <c r="AHX248" s="47"/>
      <c r="AHY248" s="47"/>
      <c r="AHZ248" s="47"/>
      <c r="AIA248" s="47"/>
      <c r="AIB248" s="47"/>
      <c r="AIC248" s="47"/>
      <c r="AID248" s="47"/>
      <c r="AIE248" s="47"/>
      <c r="AIF248" s="47"/>
      <c r="AIG248" s="47"/>
      <c r="AIH248" s="47"/>
      <c r="AII248" s="47"/>
      <c r="AIJ248" s="47"/>
      <c r="AIK248" s="47"/>
      <c r="AIL248" s="47"/>
      <c r="AIM248" s="47"/>
      <c r="AIN248" s="47"/>
      <c r="AIO248" s="47"/>
      <c r="AIP248" s="47"/>
      <c r="AIQ248" s="47"/>
      <c r="AIR248" s="47"/>
      <c r="AIS248" s="47"/>
      <c r="AIT248" s="47"/>
      <c r="AIU248" s="47"/>
      <c r="AIV248" s="47"/>
      <c r="AIW248" s="47"/>
      <c r="AIX248" s="47"/>
      <c r="AIY248" s="47"/>
      <c r="AIZ248" s="47"/>
      <c r="AJA248" s="47"/>
      <c r="AJB248" s="47"/>
      <c r="AJC248" s="47"/>
      <c r="AJD248" s="47"/>
      <c r="AJE248" s="47"/>
      <c r="AJF248" s="47"/>
      <c r="AJG248" s="47"/>
      <c r="AJH248" s="47"/>
      <c r="AJI248" s="47"/>
      <c r="AJJ248" s="47"/>
      <c r="AJK248" s="47"/>
      <c r="AJL248" s="47"/>
      <c r="AJM248" s="47"/>
      <c r="AJN248" s="47"/>
      <c r="AJO248" s="47"/>
      <c r="AJP248" s="47"/>
      <c r="AJQ248" s="47"/>
      <c r="AJR248" s="47"/>
      <c r="AJS248" s="47"/>
      <c r="AJT248" s="47"/>
      <c r="AJU248" s="47"/>
      <c r="AJV248" s="47"/>
      <c r="AJW248" s="47"/>
      <c r="AJX248" s="47"/>
      <c r="AJY248" s="47"/>
      <c r="AJZ248" s="47"/>
      <c r="AKA248" s="47"/>
      <c r="AKB248" s="47"/>
      <c r="AKC248" s="47"/>
      <c r="AKD248" s="47"/>
      <c r="AKE248" s="47"/>
      <c r="AKF248" s="47"/>
      <c r="AKG248" s="47"/>
      <c r="AKH248" s="47"/>
      <c r="AKI248" s="47"/>
      <c r="AKJ248" s="47"/>
      <c r="AKK248" s="47"/>
      <c r="AKL248" s="47"/>
      <c r="AKM248" s="47"/>
      <c r="AKN248" s="47"/>
      <c r="AKO248" s="47"/>
      <c r="AKP248" s="47"/>
      <c r="AKQ248" s="47"/>
      <c r="AKR248" s="47"/>
      <c r="AKS248" s="47"/>
      <c r="AKT248" s="47"/>
      <c r="AKU248" s="47"/>
      <c r="AKV248" s="47"/>
      <c r="AKW248" s="47"/>
      <c r="AKX248" s="47"/>
      <c r="AKY248" s="47"/>
      <c r="AKZ248" s="47"/>
      <c r="ALA248" s="47"/>
      <c r="ALB248" s="47"/>
      <c r="ALC248" s="47"/>
      <c r="ALD248" s="47"/>
      <c r="ALE248" s="47"/>
      <c r="ALF248" s="47"/>
      <c r="ALG248" s="47"/>
      <c r="ALH248" s="47"/>
      <c r="ALI248" s="47"/>
      <c r="ALJ248" s="47"/>
      <c r="ALK248" s="47"/>
      <c r="ALL248" s="47"/>
      <c r="ALM248" s="47"/>
      <c r="ALN248" s="47"/>
      <c r="ALO248" s="47"/>
      <c r="ALP248" s="47"/>
      <c r="ALQ248" s="47"/>
      <c r="ALR248" s="47"/>
      <c r="ALS248" s="47"/>
      <c r="ALT248" s="47"/>
      <c r="ALU248" s="47"/>
      <c r="ALV248" s="47"/>
      <c r="ALW248" s="47"/>
      <c r="ALX248" s="47"/>
      <c r="ALY248" s="47"/>
      <c r="ALZ248" s="47"/>
      <c r="AMA248" s="47"/>
      <c r="AMB248" s="47"/>
      <c r="AMC248" s="47"/>
      <c r="AMD248" s="47"/>
      <c r="AME248" s="47"/>
      <c r="AMF248" s="47"/>
      <c r="AMG248" s="47"/>
      <c r="AMH248" s="47"/>
      <c r="AMI248" s="47"/>
      <c r="AMJ248" s="48"/>
      <c r="AMK248" s="48"/>
    </row>
    <row r="249" customFormat="false" ht="32.8" hidden="false" customHeight="false" outlineLevel="0" collapsed="false">
      <c r="A249" s="43"/>
      <c r="B249" s="81" t="s">
        <v>230</v>
      </c>
      <c r="C249" s="82" t="n">
        <v>6110200000</v>
      </c>
      <c r="D249" s="83"/>
      <c r="E249" s="76" t="n">
        <f aca="false">E250</f>
        <v>4260000</v>
      </c>
    </row>
    <row r="250" customFormat="false" ht="32.8" hidden="false" customHeight="false" outlineLevel="0" collapsed="false">
      <c r="A250" s="43"/>
      <c r="B250" s="81" t="s">
        <v>231</v>
      </c>
      <c r="C250" s="82" t="n">
        <v>6110210160</v>
      </c>
      <c r="D250" s="83"/>
      <c r="E250" s="76" t="n">
        <f aca="false">E251+E252</f>
        <v>4260000</v>
      </c>
    </row>
    <row r="251" customFormat="false" ht="79.85" hidden="false" customHeight="false" outlineLevel="0" collapsed="false">
      <c r="A251" s="43"/>
      <c r="B251" s="81" t="s">
        <v>100</v>
      </c>
      <c r="C251" s="82" t="n">
        <v>6110210160</v>
      </c>
      <c r="D251" s="83" t="s">
        <v>101</v>
      </c>
      <c r="E251" s="76" t="n">
        <f aca="false">'приложение 10'!I630</f>
        <v>3750000</v>
      </c>
    </row>
    <row r="252" s="71" customFormat="true" ht="32.8" hidden="false" customHeight="false" outlineLevel="0" collapsed="false">
      <c r="A252" s="43"/>
      <c r="B252" s="81" t="s">
        <v>103</v>
      </c>
      <c r="C252" s="82" t="n">
        <v>6110210160</v>
      </c>
      <c r="D252" s="83" t="s">
        <v>104</v>
      </c>
      <c r="E252" s="76" t="n">
        <f aca="false">'приложение 10'!I631</f>
        <v>510000</v>
      </c>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c r="DA252" s="47"/>
      <c r="DB252" s="47"/>
      <c r="DC252" s="47"/>
      <c r="DD252" s="47"/>
      <c r="DE252" s="47"/>
      <c r="DF252" s="47"/>
      <c r="DG252" s="47"/>
      <c r="DH252" s="47"/>
      <c r="DI252" s="47"/>
      <c r="DJ252" s="47"/>
      <c r="DK252" s="47"/>
      <c r="DL252" s="47"/>
      <c r="DM252" s="47"/>
      <c r="DN252" s="47"/>
      <c r="DO252" s="47"/>
      <c r="DP252" s="47"/>
      <c r="DQ252" s="47"/>
      <c r="DR252" s="47"/>
      <c r="DS252" s="47"/>
      <c r="DT252" s="47"/>
      <c r="DU252" s="47"/>
      <c r="DV252" s="47"/>
      <c r="DW252" s="47"/>
      <c r="DX252" s="47"/>
      <c r="DY252" s="47"/>
      <c r="DZ252" s="47"/>
      <c r="EA252" s="47"/>
      <c r="EB252" s="47"/>
      <c r="EC252" s="47"/>
      <c r="ED252" s="47"/>
      <c r="EE252" s="47"/>
      <c r="EF252" s="47"/>
      <c r="EG252" s="47"/>
      <c r="EH252" s="47"/>
      <c r="EI252" s="47"/>
      <c r="EJ252" s="47"/>
      <c r="EK252" s="47"/>
      <c r="EL252" s="47"/>
      <c r="EM252" s="47"/>
      <c r="EN252" s="47"/>
      <c r="EO252" s="47"/>
      <c r="EP252" s="47"/>
      <c r="EQ252" s="47"/>
      <c r="ER252" s="47"/>
      <c r="ES252" s="47"/>
      <c r="ET252" s="47"/>
      <c r="EU252" s="47"/>
      <c r="EV252" s="47"/>
      <c r="EW252" s="47"/>
      <c r="EX252" s="47"/>
      <c r="EY252" s="47"/>
      <c r="EZ252" s="47"/>
      <c r="FA252" s="47"/>
      <c r="FB252" s="47"/>
      <c r="FC252" s="47"/>
      <c r="FD252" s="47"/>
      <c r="FE252" s="47"/>
      <c r="FF252" s="47"/>
      <c r="FG252" s="47"/>
      <c r="FH252" s="47"/>
      <c r="FI252" s="47"/>
      <c r="FJ252" s="47"/>
      <c r="FK252" s="47"/>
      <c r="FL252" s="47"/>
      <c r="FM252" s="47"/>
      <c r="FN252" s="47"/>
      <c r="FO252" s="47"/>
      <c r="FP252" s="47"/>
      <c r="FQ252" s="47"/>
      <c r="FR252" s="47"/>
      <c r="FS252" s="47"/>
      <c r="FT252" s="47"/>
      <c r="FU252" s="47"/>
      <c r="FV252" s="47"/>
      <c r="FW252" s="47"/>
      <c r="FX252" s="47"/>
      <c r="FY252" s="47"/>
      <c r="FZ252" s="47"/>
      <c r="GA252" s="47"/>
      <c r="GB252" s="47"/>
      <c r="GC252" s="47"/>
      <c r="GD252" s="47"/>
      <c r="GE252" s="47"/>
      <c r="GF252" s="47"/>
      <c r="GG252" s="47"/>
      <c r="GH252" s="47"/>
      <c r="GI252" s="47"/>
      <c r="GJ252" s="47"/>
      <c r="GK252" s="47"/>
      <c r="GL252" s="47"/>
      <c r="GM252" s="47"/>
      <c r="GN252" s="47"/>
      <c r="GO252" s="47"/>
      <c r="GP252" s="47"/>
      <c r="GQ252" s="47"/>
      <c r="GR252" s="47"/>
      <c r="GS252" s="47"/>
      <c r="GT252" s="47"/>
      <c r="GU252" s="47"/>
      <c r="GV252" s="47"/>
      <c r="GW252" s="47"/>
      <c r="GX252" s="47"/>
      <c r="GY252" s="47"/>
      <c r="GZ252" s="47"/>
      <c r="HA252" s="47"/>
      <c r="HB252" s="47"/>
      <c r="HC252" s="47"/>
      <c r="HD252" s="47"/>
      <c r="HE252" s="47"/>
      <c r="HF252" s="47"/>
      <c r="HG252" s="47"/>
      <c r="HH252" s="47"/>
      <c r="HI252" s="47"/>
      <c r="HJ252" s="47"/>
      <c r="HK252" s="47"/>
      <c r="HL252" s="47"/>
      <c r="HM252" s="47"/>
      <c r="HN252" s="47"/>
      <c r="HO252" s="47"/>
      <c r="HP252" s="47"/>
      <c r="HQ252" s="47"/>
      <c r="HR252" s="47"/>
      <c r="HS252" s="47"/>
      <c r="HT252" s="47"/>
      <c r="HU252" s="47"/>
      <c r="HV252" s="47"/>
      <c r="HW252" s="47"/>
      <c r="HX252" s="47"/>
      <c r="HY252" s="47"/>
      <c r="HZ252" s="47"/>
      <c r="IA252" s="47"/>
      <c r="IB252" s="47"/>
      <c r="IC252" s="47"/>
      <c r="ID252" s="47"/>
      <c r="IE252" s="47"/>
      <c r="IF252" s="47"/>
      <c r="IG252" s="47"/>
      <c r="IH252" s="47"/>
      <c r="II252" s="47"/>
      <c r="IJ252" s="47"/>
      <c r="IK252" s="47"/>
      <c r="IL252" s="47"/>
      <c r="IM252" s="47"/>
      <c r="IN252" s="47"/>
      <c r="IO252" s="47"/>
      <c r="IP252" s="47"/>
      <c r="IQ252" s="47"/>
      <c r="IR252" s="47"/>
      <c r="IS252" s="47"/>
      <c r="IT252" s="47"/>
      <c r="IU252" s="47"/>
      <c r="IV252" s="47"/>
      <c r="IW252" s="47"/>
      <c r="IX252" s="47"/>
      <c r="IY252" s="47"/>
      <c r="IZ252" s="47"/>
      <c r="JA252" s="47"/>
      <c r="JB252" s="47"/>
      <c r="JC252" s="47"/>
      <c r="JD252" s="47"/>
      <c r="JE252" s="47"/>
      <c r="JF252" s="47"/>
      <c r="JG252" s="47"/>
      <c r="JH252" s="47"/>
      <c r="JI252" s="47"/>
      <c r="JJ252" s="47"/>
      <c r="JK252" s="47"/>
      <c r="JL252" s="47"/>
      <c r="JM252" s="47"/>
      <c r="JN252" s="47"/>
      <c r="JO252" s="47"/>
      <c r="JP252" s="47"/>
      <c r="JQ252" s="47"/>
      <c r="JR252" s="47"/>
      <c r="JS252" s="47"/>
      <c r="JT252" s="47"/>
      <c r="JU252" s="47"/>
      <c r="JV252" s="47"/>
      <c r="JW252" s="47"/>
      <c r="JX252" s="47"/>
      <c r="JY252" s="47"/>
      <c r="JZ252" s="47"/>
      <c r="KA252" s="47"/>
      <c r="KB252" s="47"/>
      <c r="KC252" s="47"/>
      <c r="KD252" s="47"/>
      <c r="KE252" s="47"/>
      <c r="KF252" s="47"/>
      <c r="KG252" s="47"/>
      <c r="KH252" s="47"/>
      <c r="KI252" s="47"/>
      <c r="KJ252" s="47"/>
      <c r="KK252" s="47"/>
      <c r="KL252" s="47"/>
      <c r="KM252" s="47"/>
      <c r="KN252" s="47"/>
      <c r="KO252" s="47"/>
      <c r="KP252" s="47"/>
      <c r="KQ252" s="47"/>
      <c r="KR252" s="47"/>
      <c r="KS252" s="47"/>
      <c r="KT252" s="47"/>
      <c r="KU252" s="47"/>
      <c r="KV252" s="47"/>
      <c r="KW252" s="47"/>
      <c r="KX252" s="47"/>
      <c r="KY252" s="47"/>
      <c r="KZ252" s="47"/>
      <c r="LA252" s="47"/>
      <c r="LB252" s="47"/>
      <c r="LC252" s="47"/>
      <c r="LD252" s="47"/>
      <c r="LE252" s="47"/>
      <c r="LF252" s="47"/>
      <c r="LG252" s="47"/>
      <c r="LH252" s="47"/>
      <c r="LI252" s="47"/>
      <c r="LJ252" s="47"/>
      <c r="LK252" s="47"/>
      <c r="LL252" s="47"/>
      <c r="LM252" s="47"/>
      <c r="LN252" s="47"/>
      <c r="LO252" s="47"/>
      <c r="LP252" s="47"/>
      <c r="LQ252" s="47"/>
      <c r="LR252" s="47"/>
      <c r="LS252" s="47"/>
      <c r="LT252" s="47"/>
      <c r="LU252" s="47"/>
      <c r="LV252" s="47"/>
      <c r="LW252" s="47"/>
      <c r="LX252" s="47"/>
      <c r="LY252" s="47"/>
      <c r="LZ252" s="47"/>
      <c r="MA252" s="47"/>
      <c r="MB252" s="47"/>
      <c r="MC252" s="47"/>
      <c r="MD252" s="47"/>
      <c r="ME252" s="47"/>
      <c r="MF252" s="47"/>
      <c r="MG252" s="47"/>
      <c r="MH252" s="47"/>
      <c r="MI252" s="47"/>
      <c r="MJ252" s="47"/>
      <c r="MK252" s="47"/>
      <c r="ML252" s="47"/>
      <c r="MM252" s="47"/>
      <c r="MN252" s="47"/>
      <c r="MO252" s="47"/>
      <c r="MP252" s="47"/>
      <c r="MQ252" s="47"/>
      <c r="MR252" s="47"/>
      <c r="MS252" s="47"/>
      <c r="MT252" s="47"/>
      <c r="MU252" s="47"/>
      <c r="MV252" s="47"/>
      <c r="MW252" s="47"/>
      <c r="MX252" s="47"/>
      <c r="MY252" s="47"/>
      <c r="MZ252" s="47"/>
      <c r="NA252" s="47"/>
      <c r="NB252" s="47"/>
      <c r="NC252" s="47"/>
      <c r="ND252" s="47"/>
      <c r="NE252" s="47"/>
      <c r="NF252" s="47"/>
      <c r="NG252" s="47"/>
      <c r="NH252" s="47"/>
      <c r="NI252" s="47"/>
      <c r="NJ252" s="47"/>
      <c r="NK252" s="47"/>
      <c r="NL252" s="47"/>
      <c r="NM252" s="47"/>
      <c r="NN252" s="47"/>
      <c r="NO252" s="47"/>
      <c r="NP252" s="47"/>
      <c r="NQ252" s="47"/>
      <c r="NR252" s="47"/>
      <c r="NS252" s="47"/>
      <c r="NT252" s="47"/>
      <c r="NU252" s="47"/>
      <c r="NV252" s="47"/>
      <c r="NW252" s="47"/>
      <c r="NX252" s="47"/>
      <c r="NY252" s="47"/>
      <c r="NZ252" s="47"/>
      <c r="OA252" s="47"/>
      <c r="OB252" s="47"/>
      <c r="OC252" s="47"/>
      <c r="OD252" s="47"/>
      <c r="OE252" s="47"/>
      <c r="OF252" s="47"/>
      <c r="OG252" s="47"/>
      <c r="OH252" s="47"/>
      <c r="OI252" s="47"/>
      <c r="OJ252" s="47"/>
      <c r="OK252" s="47"/>
      <c r="OL252" s="47"/>
      <c r="OM252" s="47"/>
      <c r="ON252" s="47"/>
      <c r="OO252" s="47"/>
      <c r="OP252" s="47"/>
      <c r="OQ252" s="47"/>
      <c r="OR252" s="47"/>
      <c r="OS252" s="47"/>
      <c r="OT252" s="47"/>
      <c r="OU252" s="47"/>
      <c r="OV252" s="47"/>
      <c r="OW252" s="47"/>
      <c r="OX252" s="47"/>
      <c r="OY252" s="47"/>
      <c r="OZ252" s="47"/>
      <c r="PA252" s="47"/>
      <c r="PB252" s="47"/>
      <c r="PC252" s="47"/>
      <c r="PD252" s="47"/>
      <c r="PE252" s="47"/>
      <c r="PF252" s="47"/>
      <c r="PG252" s="47"/>
      <c r="PH252" s="47"/>
      <c r="PI252" s="47"/>
      <c r="PJ252" s="47"/>
      <c r="PK252" s="47"/>
      <c r="PL252" s="47"/>
      <c r="PM252" s="47"/>
      <c r="PN252" s="47"/>
      <c r="PO252" s="47"/>
      <c r="PP252" s="47"/>
      <c r="PQ252" s="47"/>
      <c r="PR252" s="47"/>
      <c r="PS252" s="47"/>
      <c r="PT252" s="47"/>
      <c r="PU252" s="47"/>
      <c r="PV252" s="47"/>
      <c r="PW252" s="47"/>
      <c r="PX252" s="47"/>
      <c r="PY252" s="47"/>
      <c r="PZ252" s="47"/>
      <c r="QA252" s="47"/>
      <c r="QB252" s="47"/>
      <c r="QC252" s="47"/>
      <c r="QD252" s="47"/>
      <c r="QE252" s="47"/>
      <c r="QF252" s="47"/>
      <c r="QG252" s="47"/>
      <c r="QH252" s="47"/>
      <c r="QI252" s="47"/>
      <c r="QJ252" s="47"/>
      <c r="QK252" s="47"/>
      <c r="QL252" s="47"/>
      <c r="QM252" s="47"/>
      <c r="QN252" s="47"/>
      <c r="QO252" s="47"/>
      <c r="QP252" s="47"/>
      <c r="QQ252" s="47"/>
      <c r="QR252" s="47"/>
      <c r="QS252" s="47"/>
      <c r="QT252" s="47"/>
      <c r="QU252" s="47"/>
      <c r="QV252" s="47"/>
      <c r="QW252" s="47"/>
      <c r="QX252" s="47"/>
      <c r="QY252" s="47"/>
      <c r="QZ252" s="47"/>
      <c r="RA252" s="47"/>
      <c r="RB252" s="47"/>
      <c r="RC252" s="47"/>
      <c r="RD252" s="47"/>
      <c r="RE252" s="47"/>
      <c r="RF252" s="47"/>
      <c r="RG252" s="47"/>
      <c r="RH252" s="47"/>
      <c r="RI252" s="47"/>
      <c r="RJ252" s="47"/>
      <c r="RK252" s="47"/>
      <c r="RL252" s="47"/>
      <c r="RM252" s="47"/>
      <c r="RN252" s="47"/>
      <c r="RO252" s="47"/>
      <c r="RP252" s="47"/>
      <c r="RQ252" s="47"/>
      <c r="RR252" s="47"/>
      <c r="RS252" s="47"/>
      <c r="RT252" s="47"/>
      <c r="RU252" s="47"/>
      <c r="RV252" s="47"/>
      <c r="RW252" s="47"/>
      <c r="RX252" s="47"/>
      <c r="RY252" s="47"/>
      <c r="RZ252" s="47"/>
      <c r="SA252" s="47"/>
      <c r="SB252" s="47"/>
      <c r="SC252" s="47"/>
      <c r="SD252" s="47"/>
      <c r="SE252" s="47"/>
      <c r="SF252" s="47"/>
      <c r="SG252" s="47"/>
      <c r="SH252" s="47"/>
      <c r="SI252" s="47"/>
      <c r="SJ252" s="47"/>
      <c r="SK252" s="47"/>
      <c r="SL252" s="47"/>
      <c r="SM252" s="47"/>
      <c r="SN252" s="47"/>
      <c r="SO252" s="47"/>
      <c r="SP252" s="47"/>
      <c r="SQ252" s="47"/>
      <c r="SR252" s="47"/>
      <c r="SS252" s="47"/>
      <c r="ST252" s="47"/>
      <c r="SU252" s="47"/>
      <c r="SV252" s="47"/>
      <c r="SW252" s="47"/>
      <c r="SX252" s="47"/>
      <c r="SY252" s="47"/>
      <c r="SZ252" s="47"/>
      <c r="TA252" s="47"/>
      <c r="TB252" s="47"/>
      <c r="TC252" s="47"/>
      <c r="TD252" s="47"/>
      <c r="TE252" s="47"/>
      <c r="TF252" s="47"/>
      <c r="TG252" s="47"/>
      <c r="TH252" s="47"/>
      <c r="TI252" s="47"/>
      <c r="TJ252" s="47"/>
      <c r="TK252" s="47"/>
      <c r="TL252" s="47"/>
      <c r="TM252" s="47"/>
      <c r="TN252" s="47"/>
      <c r="TO252" s="47"/>
      <c r="TP252" s="47"/>
      <c r="TQ252" s="47"/>
      <c r="TR252" s="47"/>
      <c r="TS252" s="47"/>
      <c r="TT252" s="47"/>
      <c r="TU252" s="47"/>
      <c r="TV252" s="47"/>
      <c r="TW252" s="47"/>
      <c r="TX252" s="47"/>
      <c r="TY252" s="47"/>
      <c r="TZ252" s="47"/>
      <c r="UA252" s="47"/>
      <c r="UB252" s="47"/>
      <c r="UC252" s="47"/>
      <c r="UD252" s="47"/>
      <c r="UE252" s="47"/>
      <c r="UF252" s="47"/>
      <c r="UG252" s="47"/>
      <c r="UH252" s="47"/>
      <c r="UI252" s="47"/>
      <c r="UJ252" s="47"/>
      <c r="UK252" s="47"/>
      <c r="UL252" s="47"/>
      <c r="UM252" s="47"/>
      <c r="UN252" s="47"/>
      <c r="UO252" s="47"/>
      <c r="UP252" s="47"/>
      <c r="UQ252" s="47"/>
      <c r="UR252" s="47"/>
      <c r="US252" s="47"/>
      <c r="UT252" s="47"/>
      <c r="UU252" s="47"/>
      <c r="UV252" s="47"/>
      <c r="UW252" s="47"/>
      <c r="UX252" s="47"/>
      <c r="UY252" s="47"/>
      <c r="UZ252" s="47"/>
      <c r="VA252" s="47"/>
      <c r="VB252" s="47"/>
      <c r="VC252" s="47"/>
      <c r="VD252" s="47"/>
      <c r="VE252" s="47"/>
      <c r="VF252" s="47"/>
      <c r="VG252" s="47"/>
      <c r="VH252" s="47"/>
      <c r="VI252" s="47"/>
      <c r="VJ252" s="47"/>
      <c r="VK252" s="47"/>
      <c r="VL252" s="47"/>
      <c r="VM252" s="47"/>
      <c r="VN252" s="47"/>
      <c r="VO252" s="47"/>
      <c r="VP252" s="47"/>
      <c r="VQ252" s="47"/>
      <c r="VR252" s="47"/>
      <c r="VS252" s="47"/>
      <c r="VT252" s="47"/>
      <c r="VU252" s="47"/>
      <c r="VV252" s="47"/>
      <c r="VW252" s="47"/>
      <c r="VX252" s="47"/>
      <c r="VY252" s="47"/>
      <c r="VZ252" s="47"/>
      <c r="WA252" s="47"/>
      <c r="WB252" s="47"/>
      <c r="WC252" s="47"/>
      <c r="WD252" s="47"/>
      <c r="WE252" s="47"/>
      <c r="WF252" s="47"/>
      <c r="WG252" s="47"/>
      <c r="WH252" s="47"/>
      <c r="WI252" s="47"/>
      <c r="WJ252" s="47"/>
      <c r="WK252" s="47"/>
      <c r="WL252" s="47"/>
      <c r="WM252" s="47"/>
      <c r="WN252" s="47"/>
      <c r="WO252" s="47"/>
      <c r="WP252" s="47"/>
      <c r="WQ252" s="47"/>
      <c r="WR252" s="47"/>
      <c r="WS252" s="47"/>
      <c r="WT252" s="47"/>
      <c r="WU252" s="47"/>
      <c r="WV252" s="47"/>
      <c r="WW252" s="47"/>
      <c r="WX252" s="47"/>
      <c r="WY252" s="47"/>
      <c r="WZ252" s="47"/>
      <c r="XA252" s="47"/>
      <c r="XB252" s="47"/>
      <c r="XC252" s="47"/>
      <c r="XD252" s="47"/>
      <c r="XE252" s="47"/>
      <c r="XF252" s="47"/>
      <c r="XG252" s="47"/>
      <c r="XH252" s="47"/>
      <c r="XI252" s="47"/>
      <c r="XJ252" s="47"/>
      <c r="XK252" s="47"/>
      <c r="XL252" s="47"/>
      <c r="XM252" s="47"/>
      <c r="XN252" s="47"/>
      <c r="XO252" s="47"/>
      <c r="XP252" s="47"/>
      <c r="XQ252" s="47"/>
      <c r="XR252" s="47"/>
      <c r="XS252" s="47"/>
      <c r="XT252" s="47"/>
      <c r="XU252" s="47"/>
      <c r="XV252" s="47"/>
      <c r="XW252" s="47"/>
      <c r="XX252" s="47"/>
      <c r="XY252" s="47"/>
      <c r="XZ252" s="47"/>
      <c r="YA252" s="47"/>
      <c r="YB252" s="47"/>
      <c r="YC252" s="47"/>
      <c r="YD252" s="47"/>
      <c r="YE252" s="47"/>
      <c r="YF252" s="47"/>
      <c r="YG252" s="47"/>
      <c r="YH252" s="47"/>
      <c r="YI252" s="47"/>
      <c r="YJ252" s="47"/>
      <c r="YK252" s="47"/>
      <c r="YL252" s="47"/>
      <c r="YM252" s="47"/>
      <c r="YN252" s="47"/>
      <c r="YO252" s="47"/>
      <c r="YP252" s="47"/>
      <c r="YQ252" s="47"/>
      <c r="YR252" s="47"/>
      <c r="YS252" s="47"/>
      <c r="YT252" s="47"/>
      <c r="YU252" s="47"/>
      <c r="YV252" s="47"/>
      <c r="YW252" s="47"/>
      <c r="YX252" s="47"/>
      <c r="YY252" s="47"/>
      <c r="YZ252" s="47"/>
      <c r="ZA252" s="47"/>
      <c r="ZB252" s="47"/>
      <c r="ZC252" s="47"/>
      <c r="ZD252" s="47"/>
      <c r="ZE252" s="47"/>
      <c r="ZF252" s="47"/>
      <c r="ZG252" s="47"/>
      <c r="ZH252" s="47"/>
      <c r="ZI252" s="47"/>
      <c r="ZJ252" s="47"/>
      <c r="ZK252" s="47"/>
      <c r="ZL252" s="47"/>
      <c r="ZM252" s="47"/>
      <c r="ZN252" s="47"/>
      <c r="ZO252" s="47"/>
      <c r="ZP252" s="47"/>
      <c r="ZQ252" s="47"/>
      <c r="ZR252" s="47"/>
      <c r="ZS252" s="47"/>
      <c r="ZT252" s="47"/>
      <c r="ZU252" s="47"/>
      <c r="ZV252" s="47"/>
      <c r="ZW252" s="47"/>
      <c r="ZX252" s="47"/>
      <c r="ZY252" s="47"/>
      <c r="ZZ252" s="47"/>
      <c r="AAA252" s="47"/>
      <c r="AAB252" s="47"/>
      <c r="AAC252" s="47"/>
      <c r="AAD252" s="47"/>
      <c r="AAE252" s="47"/>
      <c r="AAF252" s="47"/>
      <c r="AAG252" s="47"/>
      <c r="AAH252" s="47"/>
      <c r="AAI252" s="47"/>
      <c r="AAJ252" s="47"/>
      <c r="AAK252" s="47"/>
      <c r="AAL252" s="47"/>
      <c r="AAM252" s="47"/>
      <c r="AAN252" s="47"/>
      <c r="AAO252" s="47"/>
      <c r="AAP252" s="47"/>
      <c r="AAQ252" s="47"/>
      <c r="AAR252" s="47"/>
      <c r="AAS252" s="47"/>
      <c r="AAT252" s="47"/>
      <c r="AAU252" s="47"/>
      <c r="AAV252" s="47"/>
      <c r="AAW252" s="47"/>
      <c r="AAX252" s="47"/>
      <c r="AAY252" s="47"/>
      <c r="AAZ252" s="47"/>
      <c r="ABA252" s="47"/>
      <c r="ABB252" s="47"/>
      <c r="ABC252" s="47"/>
      <c r="ABD252" s="47"/>
      <c r="ABE252" s="47"/>
      <c r="ABF252" s="47"/>
      <c r="ABG252" s="47"/>
      <c r="ABH252" s="47"/>
      <c r="ABI252" s="47"/>
      <c r="ABJ252" s="47"/>
      <c r="ABK252" s="47"/>
      <c r="ABL252" s="47"/>
      <c r="ABM252" s="47"/>
      <c r="ABN252" s="47"/>
      <c r="ABO252" s="47"/>
      <c r="ABP252" s="47"/>
      <c r="ABQ252" s="47"/>
      <c r="ABR252" s="47"/>
      <c r="ABS252" s="47"/>
      <c r="ABT252" s="47"/>
      <c r="ABU252" s="47"/>
      <c r="ABV252" s="47"/>
      <c r="ABW252" s="47"/>
      <c r="ABX252" s="47"/>
      <c r="ABY252" s="47"/>
      <c r="ABZ252" s="47"/>
      <c r="ACA252" s="47"/>
      <c r="ACB252" s="47"/>
      <c r="ACC252" s="47"/>
      <c r="ACD252" s="47"/>
      <c r="ACE252" s="47"/>
      <c r="ACF252" s="47"/>
      <c r="ACG252" s="47"/>
      <c r="ACH252" s="47"/>
      <c r="ACI252" s="47"/>
      <c r="ACJ252" s="47"/>
      <c r="ACK252" s="47"/>
      <c r="ACL252" s="47"/>
      <c r="ACM252" s="47"/>
      <c r="ACN252" s="47"/>
      <c r="ACO252" s="47"/>
      <c r="ACP252" s="47"/>
      <c r="ACQ252" s="47"/>
      <c r="ACR252" s="47"/>
      <c r="ACS252" s="47"/>
      <c r="ACT252" s="47"/>
      <c r="ACU252" s="47"/>
      <c r="ACV252" s="47"/>
      <c r="ACW252" s="47"/>
      <c r="ACX252" s="47"/>
      <c r="ACY252" s="47"/>
      <c r="ACZ252" s="47"/>
      <c r="ADA252" s="47"/>
      <c r="ADB252" s="47"/>
      <c r="ADC252" s="47"/>
      <c r="ADD252" s="47"/>
      <c r="ADE252" s="47"/>
      <c r="ADF252" s="47"/>
      <c r="ADG252" s="47"/>
      <c r="ADH252" s="47"/>
      <c r="ADI252" s="47"/>
      <c r="ADJ252" s="47"/>
      <c r="ADK252" s="47"/>
      <c r="ADL252" s="47"/>
      <c r="ADM252" s="47"/>
      <c r="ADN252" s="47"/>
      <c r="ADO252" s="47"/>
      <c r="ADP252" s="47"/>
      <c r="ADQ252" s="47"/>
      <c r="ADR252" s="47"/>
      <c r="ADS252" s="47"/>
      <c r="ADT252" s="47"/>
      <c r="ADU252" s="47"/>
      <c r="ADV252" s="47"/>
      <c r="ADW252" s="47"/>
      <c r="ADX252" s="47"/>
      <c r="ADY252" s="47"/>
      <c r="ADZ252" s="47"/>
      <c r="AEA252" s="47"/>
      <c r="AEB252" s="47"/>
      <c r="AEC252" s="47"/>
      <c r="AED252" s="47"/>
      <c r="AEE252" s="47"/>
      <c r="AEF252" s="47"/>
      <c r="AEG252" s="47"/>
      <c r="AEH252" s="47"/>
      <c r="AEI252" s="47"/>
      <c r="AEJ252" s="47"/>
      <c r="AEK252" s="47"/>
      <c r="AEL252" s="47"/>
      <c r="AEM252" s="47"/>
      <c r="AEN252" s="47"/>
      <c r="AEO252" s="47"/>
      <c r="AEP252" s="47"/>
      <c r="AEQ252" s="47"/>
      <c r="AER252" s="47"/>
      <c r="AES252" s="47"/>
      <c r="AET252" s="47"/>
      <c r="AEU252" s="47"/>
      <c r="AEV252" s="47"/>
      <c r="AEW252" s="47"/>
      <c r="AEX252" s="47"/>
      <c r="AEY252" s="47"/>
      <c r="AEZ252" s="47"/>
      <c r="AFA252" s="47"/>
      <c r="AFB252" s="47"/>
      <c r="AFC252" s="47"/>
      <c r="AFD252" s="47"/>
      <c r="AFE252" s="47"/>
      <c r="AFF252" s="47"/>
      <c r="AFG252" s="47"/>
      <c r="AFH252" s="47"/>
      <c r="AFI252" s="47"/>
      <c r="AFJ252" s="47"/>
      <c r="AFK252" s="47"/>
      <c r="AFL252" s="47"/>
      <c r="AFM252" s="47"/>
      <c r="AFN252" s="47"/>
      <c r="AFO252" s="47"/>
      <c r="AFP252" s="47"/>
      <c r="AFQ252" s="47"/>
      <c r="AFR252" s="47"/>
      <c r="AFS252" s="47"/>
      <c r="AFT252" s="47"/>
      <c r="AFU252" s="47"/>
      <c r="AFV252" s="47"/>
      <c r="AFW252" s="47"/>
      <c r="AFX252" s="47"/>
      <c r="AFY252" s="47"/>
      <c r="AFZ252" s="47"/>
      <c r="AGA252" s="47"/>
      <c r="AGB252" s="47"/>
      <c r="AGC252" s="47"/>
      <c r="AGD252" s="47"/>
      <c r="AGE252" s="47"/>
      <c r="AGF252" s="47"/>
      <c r="AGG252" s="47"/>
      <c r="AGH252" s="47"/>
      <c r="AGI252" s="47"/>
      <c r="AGJ252" s="47"/>
      <c r="AGK252" s="47"/>
      <c r="AGL252" s="47"/>
      <c r="AGM252" s="47"/>
      <c r="AGN252" s="47"/>
      <c r="AGO252" s="47"/>
      <c r="AGP252" s="47"/>
      <c r="AGQ252" s="47"/>
      <c r="AGR252" s="47"/>
      <c r="AGS252" s="47"/>
      <c r="AGT252" s="47"/>
      <c r="AGU252" s="47"/>
      <c r="AGV252" s="47"/>
      <c r="AGW252" s="47"/>
      <c r="AGX252" s="47"/>
      <c r="AGY252" s="47"/>
      <c r="AGZ252" s="47"/>
      <c r="AHA252" s="47"/>
      <c r="AHB252" s="47"/>
      <c r="AHC252" s="47"/>
      <c r="AHD252" s="47"/>
      <c r="AHE252" s="47"/>
      <c r="AHF252" s="47"/>
      <c r="AHG252" s="47"/>
      <c r="AHH252" s="47"/>
      <c r="AHI252" s="47"/>
      <c r="AHJ252" s="47"/>
      <c r="AHK252" s="47"/>
      <c r="AHL252" s="47"/>
      <c r="AHM252" s="47"/>
      <c r="AHN252" s="47"/>
      <c r="AHO252" s="47"/>
      <c r="AHP252" s="47"/>
      <c r="AHQ252" s="47"/>
      <c r="AHR252" s="47"/>
      <c r="AHS252" s="47"/>
      <c r="AHT252" s="47"/>
      <c r="AHU252" s="47"/>
      <c r="AHV252" s="47"/>
      <c r="AHW252" s="47"/>
      <c r="AHX252" s="47"/>
      <c r="AHY252" s="47"/>
      <c r="AHZ252" s="47"/>
      <c r="AIA252" s="47"/>
      <c r="AIB252" s="47"/>
      <c r="AIC252" s="47"/>
      <c r="AID252" s="47"/>
      <c r="AIE252" s="47"/>
      <c r="AIF252" s="47"/>
      <c r="AIG252" s="47"/>
      <c r="AIH252" s="47"/>
      <c r="AII252" s="47"/>
      <c r="AIJ252" s="47"/>
      <c r="AIK252" s="47"/>
      <c r="AIL252" s="47"/>
      <c r="AIM252" s="47"/>
      <c r="AIN252" s="47"/>
      <c r="AIO252" s="47"/>
      <c r="AIP252" s="47"/>
      <c r="AIQ252" s="47"/>
      <c r="AIR252" s="47"/>
      <c r="AIS252" s="47"/>
      <c r="AIT252" s="47"/>
      <c r="AIU252" s="47"/>
      <c r="AIV252" s="47"/>
      <c r="AIW252" s="47"/>
      <c r="AIX252" s="47"/>
      <c r="AIY252" s="47"/>
      <c r="AIZ252" s="47"/>
      <c r="AJA252" s="47"/>
      <c r="AJB252" s="47"/>
      <c r="AJC252" s="47"/>
      <c r="AJD252" s="47"/>
      <c r="AJE252" s="47"/>
      <c r="AJF252" s="47"/>
      <c r="AJG252" s="47"/>
      <c r="AJH252" s="47"/>
      <c r="AJI252" s="47"/>
      <c r="AJJ252" s="47"/>
      <c r="AJK252" s="47"/>
      <c r="AJL252" s="47"/>
      <c r="AJM252" s="47"/>
      <c r="AJN252" s="47"/>
      <c r="AJO252" s="47"/>
      <c r="AJP252" s="47"/>
      <c r="AJQ252" s="47"/>
      <c r="AJR252" s="47"/>
      <c r="AJS252" s="47"/>
      <c r="AJT252" s="47"/>
      <c r="AJU252" s="47"/>
      <c r="AJV252" s="47"/>
      <c r="AJW252" s="47"/>
      <c r="AJX252" s="47"/>
      <c r="AJY252" s="47"/>
      <c r="AJZ252" s="47"/>
      <c r="AKA252" s="47"/>
      <c r="AKB252" s="47"/>
      <c r="AKC252" s="47"/>
      <c r="AKD252" s="47"/>
      <c r="AKE252" s="47"/>
      <c r="AKF252" s="47"/>
      <c r="AKG252" s="47"/>
      <c r="AKH252" s="47"/>
      <c r="AKI252" s="47"/>
      <c r="AKJ252" s="47"/>
      <c r="AKK252" s="47"/>
      <c r="AKL252" s="47"/>
      <c r="AKM252" s="47"/>
      <c r="AKN252" s="47"/>
      <c r="AKO252" s="47"/>
      <c r="AKP252" s="47"/>
      <c r="AKQ252" s="47"/>
      <c r="AKR252" s="47"/>
      <c r="AKS252" s="47"/>
      <c r="AKT252" s="47"/>
      <c r="AKU252" s="47"/>
      <c r="AKV252" s="47"/>
      <c r="AKW252" s="47"/>
      <c r="AKX252" s="47"/>
      <c r="AKY252" s="47"/>
      <c r="AKZ252" s="47"/>
      <c r="ALA252" s="47"/>
      <c r="ALB252" s="47"/>
      <c r="ALC252" s="47"/>
      <c r="ALD252" s="47"/>
      <c r="ALE252" s="47"/>
      <c r="ALF252" s="47"/>
      <c r="ALG252" s="47"/>
      <c r="ALH252" s="47"/>
      <c r="ALI252" s="47"/>
      <c r="ALJ252" s="47"/>
      <c r="ALK252" s="47"/>
      <c r="ALL252" s="47"/>
      <c r="ALM252" s="47"/>
      <c r="ALN252" s="47"/>
      <c r="ALO252" s="47"/>
      <c r="ALP252" s="47"/>
      <c r="ALQ252" s="47"/>
      <c r="ALR252" s="47"/>
      <c r="ALS252" s="47"/>
      <c r="ALT252" s="47"/>
      <c r="ALU252" s="47"/>
      <c r="ALV252" s="47"/>
      <c r="ALW252" s="47"/>
      <c r="ALX252" s="47"/>
      <c r="ALY252" s="47"/>
      <c r="ALZ252" s="47"/>
      <c r="AMA252" s="47"/>
      <c r="AMB252" s="47"/>
      <c r="AMC252" s="47"/>
      <c r="AMD252" s="47"/>
      <c r="AME252" s="47"/>
      <c r="AMF252" s="47"/>
      <c r="AMG252" s="47"/>
      <c r="AMH252" s="47"/>
      <c r="AMI252" s="47"/>
      <c r="AMJ252" s="48"/>
      <c r="AMK252" s="48"/>
    </row>
    <row r="253" s="71" customFormat="true" ht="48.5" hidden="false" customHeight="false" outlineLevel="0" collapsed="false">
      <c r="A253" s="67" t="s">
        <v>232</v>
      </c>
      <c r="B253" s="88" t="s">
        <v>233</v>
      </c>
      <c r="C253" s="89" t="n">
        <v>6200000000</v>
      </c>
      <c r="D253" s="90"/>
      <c r="E253" s="73" t="n">
        <f aca="false">E254</f>
        <v>10121500</v>
      </c>
      <c r="AMJ253" s="48"/>
    </row>
    <row r="254" customFormat="false" ht="32.8" hidden="false" customHeight="false" outlineLevel="0" collapsed="false">
      <c r="A254" s="43"/>
      <c r="B254" s="81" t="s">
        <v>234</v>
      </c>
      <c r="C254" s="82" t="n">
        <v>6240000000</v>
      </c>
      <c r="D254" s="83"/>
      <c r="E254" s="76" t="n">
        <f aca="false">E255</f>
        <v>10121500</v>
      </c>
    </row>
    <row r="255" customFormat="false" ht="48.5" hidden="false" customHeight="false" outlineLevel="0" collapsed="false">
      <c r="A255" s="43"/>
      <c r="B255" s="81" t="s">
        <v>235</v>
      </c>
      <c r="C255" s="82" t="n">
        <v>6240010070</v>
      </c>
      <c r="D255" s="83"/>
      <c r="E255" s="76" t="n">
        <f aca="false">E256</f>
        <v>10121500</v>
      </c>
    </row>
    <row r="256" s="71" customFormat="true" ht="32.8" hidden="false" customHeight="false" outlineLevel="0" collapsed="false">
      <c r="A256" s="43"/>
      <c r="B256" s="81" t="s">
        <v>103</v>
      </c>
      <c r="C256" s="82" t="n">
        <v>6240010070</v>
      </c>
      <c r="D256" s="83" t="s">
        <v>104</v>
      </c>
      <c r="E256" s="76" t="n">
        <f aca="false">'приложение 10'!I152</f>
        <v>10121500</v>
      </c>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c r="DA256" s="47"/>
      <c r="DB256" s="47"/>
      <c r="DC256" s="47"/>
      <c r="DD256" s="47"/>
      <c r="DE256" s="47"/>
      <c r="DF256" s="47"/>
      <c r="DG256" s="47"/>
      <c r="DH256" s="47"/>
      <c r="DI256" s="47"/>
      <c r="DJ256" s="47"/>
      <c r="DK256" s="47"/>
      <c r="DL256" s="47"/>
      <c r="DM256" s="47"/>
      <c r="DN256" s="47"/>
      <c r="DO256" s="47"/>
      <c r="DP256" s="47"/>
      <c r="DQ256" s="47"/>
      <c r="DR256" s="47"/>
      <c r="DS256" s="47"/>
      <c r="DT256" s="47"/>
      <c r="DU256" s="47"/>
      <c r="DV256" s="47"/>
      <c r="DW256" s="47"/>
      <c r="DX256" s="47"/>
      <c r="DY256" s="47"/>
      <c r="DZ256" s="47"/>
      <c r="EA256" s="47"/>
      <c r="EB256" s="47"/>
      <c r="EC256" s="47"/>
      <c r="ED256" s="47"/>
      <c r="EE256" s="47"/>
      <c r="EF256" s="47"/>
      <c r="EG256" s="47"/>
      <c r="EH256" s="47"/>
      <c r="EI256" s="47"/>
      <c r="EJ256" s="47"/>
      <c r="EK256" s="47"/>
      <c r="EL256" s="47"/>
      <c r="EM256" s="47"/>
      <c r="EN256" s="47"/>
      <c r="EO256" s="47"/>
      <c r="EP256" s="47"/>
      <c r="EQ256" s="47"/>
      <c r="ER256" s="47"/>
      <c r="ES256" s="47"/>
      <c r="ET256" s="47"/>
      <c r="EU256" s="47"/>
      <c r="EV256" s="47"/>
      <c r="EW256" s="47"/>
      <c r="EX256" s="47"/>
      <c r="EY256" s="47"/>
      <c r="EZ256" s="47"/>
      <c r="FA256" s="47"/>
      <c r="FB256" s="47"/>
      <c r="FC256" s="47"/>
      <c r="FD256" s="47"/>
      <c r="FE256" s="47"/>
      <c r="FF256" s="47"/>
      <c r="FG256" s="47"/>
      <c r="FH256" s="47"/>
      <c r="FI256" s="47"/>
      <c r="FJ256" s="47"/>
      <c r="FK256" s="47"/>
      <c r="FL256" s="47"/>
      <c r="FM256" s="47"/>
      <c r="FN256" s="47"/>
      <c r="FO256" s="47"/>
      <c r="FP256" s="47"/>
      <c r="FQ256" s="47"/>
      <c r="FR256" s="47"/>
      <c r="FS256" s="47"/>
      <c r="FT256" s="47"/>
      <c r="FU256" s="47"/>
      <c r="FV256" s="47"/>
      <c r="FW256" s="47"/>
      <c r="FX256" s="47"/>
      <c r="FY256" s="47"/>
      <c r="FZ256" s="47"/>
      <c r="GA256" s="47"/>
      <c r="GB256" s="47"/>
      <c r="GC256" s="47"/>
      <c r="GD256" s="47"/>
      <c r="GE256" s="47"/>
      <c r="GF256" s="47"/>
      <c r="GG256" s="47"/>
      <c r="GH256" s="47"/>
      <c r="GI256" s="47"/>
      <c r="GJ256" s="47"/>
      <c r="GK256" s="47"/>
      <c r="GL256" s="47"/>
      <c r="GM256" s="47"/>
      <c r="GN256" s="47"/>
      <c r="GO256" s="47"/>
      <c r="GP256" s="47"/>
      <c r="GQ256" s="47"/>
      <c r="GR256" s="47"/>
      <c r="GS256" s="47"/>
      <c r="GT256" s="47"/>
      <c r="GU256" s="47"/>
      <c r="GV256" s="47"/>
      <c r="GW256" s="47"/>
      <c r="GX256" s="47"/>
      <c r="GY256" s="47"/>
      <c r="GZ256" s="47"/>
      <c r="HA256" s="47"/>
      <c r="HB256" s="47"/>
      <c r="HC256" s="47"/>
      <c r="HD256" s="47"/>
      <c r="HE256" s="47"/>
      <c r="HF256" s="47"/>
      <c r="HG256" s="47"/>
      <c r="HH256" s="47"/>
      <c r="HI256" s="47"/>
      <c r="HJ256" s="47"/>
      <c r="HK256" s="47"/>
      <c r="HL256" s="47"/>
      <c r="HM256" s="47"/>
      <c r="HN256" s="47"/>
      <c r="HO256" s="47"/>
      <c r="HP256" s="47"/>
      <c r="HQ256" s="47"/>
      <c r="HR256" s="47"/>
      <c r="HS256" s="47"/>
      <c r="HT256" s="47"/>
      <c r="HU256" s="47"/>
      <c r="HV256" s="47"/>
      <c r="HW256" s="47"/>
      <c r="HX256" s="47"/>
      <c r="HY256" s="47"/>
      <c r="HZ256" s="47"/>
      <c r="IA256" s="47"/>
      <c r="IB256" s="47"/>
      <c r="IC256" s="47"/>
      <c r="ID256" s="47"/>
      <c r="IE256" s="47"/>
      <c r="IF256" s="47"/>
      <c r="IG256" s="47"/>
      <c r="IH256" s="47"/>
      <c r="II256" s="47"/>
      <c r="IJ256" s="47"/>
      <c r="IK256" s="47"/>
      <c r="IL256" s="47"/>
      <c r="IM256" s="47"/>
      <c r="IN256" s="47"/>
      <c r="IO256" s="47"/>
      <c r="IP256" s="47"/>
      <c r="IQ256" s="47"/>
      <c r="IR256" s="47"/>
      <c r="IS256" s="47"/>
      <c r="IT256" s="47"/>
      <c r="IU256" s="47"/>
      <c r="IV256" s="47"/>
      <c r="IW256" s="47"/>
      <c r="IX256" s="47"/>
      <c r="IY256" s="47"/>
      <c r="IZ256" s="47"/>
      <c r="JA256" s="47"/>
      <c r="JB256" s="47"/>
      <c r="JC256" s="47"/>
      <c r="JD256" s="47"/>
      <c r="JE256" s="47"/>
      <c r="JF256" s="47"/>
      <c r="JG256" s="47"/>
      <c r="JH256" s="47"/>
      <c r="JI256" s="47"/>
      <c r="JJ256" s="47"/>
      <c r="JK256" s="47"/>
      <c r="JL256" s="47"/>
      <c r="JM256" s="47"/>
      <c r="JN256" s="47"/>
      <c r="JO256" s="47"/>
      <c r="JP256" s="47"/>
      <c r="JQ256" s="47"/>
      <c r="JR256" s="47"/>
      <c r="JS256" s="47"/>
      <c r="JT256" s="47"/>
      <c r="JU256" s="47"/>
      <c r="JV256" s="47"/>
      <c r="JW256" s="47"/>
      <c r="JX256" s="47"/>
      <c r="JY256" s="47"/>
      <c r="JZ256" s="47"/>
      <c r="KA256" s="47"/>
      <c r="KB256" s="47"/>
      <c r="KC256" s="47"/>
      <c r="KD256" s="47"/>
      <c r="KE256" s="47"/>
      <c r="KF256" s="47"/>
      <c r="KG256" s="47"/>
      <c r="KH256" s="47"/>
      <c r="KI256" s="47"/>
      <c r="KJ256" s="47"/>
      <c r="KK256" s="47"/>
      <c r="KL256" s="47"/>
      <c r="KM256" s="47"/>
      <c r="KN256" s="47"/>
      <c r="KO256" s="47"/>
      <c r="KP256" s="47"/>
      <c r="KQ256" s="47"/>
      <c r="KR256" s="47"/>
      <c r="KS256" s="47"/>
      <c r="KT256" s="47"/>
      <c r="KU256" s="47"/>
      <c r="KV256" s="47"/>
      <c r="KW256" s="47"/>
      <c r="KX256" s="47"/>
      <c r="KY256" s="47"/>
      <c r="KZ256" s="47"/>
      <c r="LA256" s="47"/>
      <c r="LB256" s="47"/>
      <c r="LC256" s="47"/>
      <c r="LD256" s="47"/>
      <c r="LE256" s="47"/>
      <c r="LF256" s="47"/>
      <c r="LG256" s="47"/>
      <c r="LH256" s="47"/>
      <c r="LI256" s="47"/>
      <c r="LJ256" s="47"/>
      <c r="LK256" s="47"/>
      <c r="LL256" s="47"/>
      <c r="LM256" s="47"/>
      <c r="LN256" s="47"/>
      <c r="LO256" s="47"/>
      <c r="LP256" s="47"/>
      <c r="LQ256" s="47"/>
      <c r="LR256" s="47"/>
      <c r="LS256" s="47"/>
      <c r="LT256" s="47"/>
      <c r="LU256" s="47"/>
      <c r="LV256" s="47"/>
      <c r="LW256" s="47"/>
      <c r="LX256" s="47"/>
      <c r="LY256" s="47"/>
      <c r="LZ256" s="47"/>
      <c r="MA256" s="47"/>
      <c r="MB256" s="47"/>
      <c r="MC256" s="47"/>
      <c r="MD256" s="47"/>
      <c r="ME256" s="47"/>
      <c r="MF256" s="47"/>
      <c r="MG256" s="47"/>
      <c r="MH256" s="47"/>
      <c r="MI256" s="47"/>
      <c r="MJ256" s="47"/>
      <c r="MK256" s="47"/>
      <c r="ML256" s="47"/>
      <c r="MM256" s="47"/>
      <c r="MN256" s="47"/>
      <c r="MO256" s="47"/>
      <c r="MP256" s="47"/>
      <c r="MQ256" s="47"/>
      <c r="MR256" s="47"/>
      <c r="MS256" s="47"/>
      <c r="MT256" s="47"/>
      <c r="MU256" s="47"/>
      <c r="MV256" s="47"/>
      <c r="MW256" s="47"/>
      <c r="MX256" s="47"/>
      <c r="MY256" s="47"/>
      <c r="MZ256" s="47"/>
      <c r="NA256" s="47"/>
      <c r="NB256" s="47"/>
      <c r="NC256" s="47"/>
      <c r="ND256" s="47"/>
      <c r="NE256" s="47"/>
      <c r="NF256" s="47"/>
      <c r="NG256" s="47"/>
      <c r="NH256" s="47"/>
      <c r="NI256" s="47"/>
      <c r="NJ256" s="47"/>
      <c r="NK256" s="47"/>
      <c r="NL256" s="47"/>
      <c r="NM256" s="47"/>
      <c r="NN256" s="47"/>
      <c r="NO256" s="47"/>
      <c r="NP256" s="47"/>
      <c r="NQ256" s="47"/>
      <c r="NR256" s="47"/>
      <c r="NS256" s="47"/>
      <c r="NT256" s="47"/>
      <c r="NU256" s="47"/>
      <c r="NV256" s="47"/>
      <c r="NW256" s="47"/>
      <c r="NX256" s="47"/>
      <c r="NY256" s="47"/>
      <c r="NZ256" s="47"/>
      <c r="OA256" s="47"/>
      <c r="OB256" s="47"/>
      <c r="OC256" s="47"/>
      <c r="OD256" s="47"/>
      <c r="OE256" s="47"/>
      <c r="OF256" s="47"/>
      <c r="OG256" s="47"/>
      <c r="OH256" s="47"/>
      <c r="OI256" s="47"/>
      <c r="OJ256" s="47"/>
      <c r="OK256" s="47"/>
      <c r="OL256" s="47"/>
      <c r="OM256" s="47"/>
      <c r="ON256" s="47"/>
      <c r="OO256" s="47"/>
      <c r="OP256" s="47"/>
      <c r="OQ256" s="47"/>
      <c r="OR256" s="47"/>
      <c r="OS256" s="47"/>
      <c r="OT256" s="47"/>
      <c r="OU256" s="47"/>
      <c r="OV256" s="47"/>
      <c r="OW256" s="47"/>
      <c r="OX256" s="47"/>
      <c r="OY256" s="47"/>
      <c r="OZ256" s="47"/>
      <c r="PA256" s="47"/>
      <c r="PB256" s="47"/>
      <c r="PC256" s="47"/>
      <c r="PD256" s="47"/>
      <c r="PE256" s="47"/>
      <c r="PF256" s="47"/>
      <c r="PG256" s="47"/>
      <c r="PH256" s="47"/>
      <c r="PI256" s="47"/>
      <c r="PJ256" s="47"/>
      <c r="PK256" s="47"/>
      <c r="PL256" s="47"/>
      <c r="PM256" s="47"/>
      <c r="PN256" s="47"/>
      <c r="PO256" s="47"/>
      <c r="PP256" s="47"/>
      <c r="PQ256" s="47"/>
      <c r="PR256" s="47"/>
      <c r="PS256" s="47"/>
      <c r="PT256" s="47"/>
      <c r="PU256" s="47"/>
      <c r="PV256" s="47"/>
      <c r="PW256" s="47"/>
      <c r="PX256" s="47"/>
      <c r="PY256" s="47"/>
      <c r="PZ256" s="47"/>
      <c r="QA256" s="47"/>
      <c r="QB256" s="47"/>
      <c r="QC256" s="47"/>
      <c r="QD256" s="47"/>
      <c r="QE256" s="47"/>
      <c r="QF256" s="47"/>
      <c r="QG256" s="47"/>
      <c r="QH256" s="47"/>
      <c r="QI256" s="47"/>
      <c r="QJ256" s="47"/>
      <c r="QK256" s="47"/>
      <c r="QL256" s="47"/>
      <c r="QM256" s="47"/>
      <c r="QN256" s="47"/>
      <c r="QO256" s="47"/>
      <c r="QP256" s="47"/>
      <c r="QQ256" s="47"/>
      <c r="QR256" s="47"/>
      <c r="QS256" s="47"/>
      <c r="QT256" s="47"/>
      <c r="QU256" s="47"/>
      <c r="QV256" s="47"/>
      <c r="QW256" s="47"/>
      <c r="QX256" s="47"/>
      <c r="QY256" s="47"/>
      <c r="QZ256" s="47"/>
      <c r="RA256" s="47"/>
      <c r="RB256" s="47"/>
      <c r="RC256" s="47"/>
      <c r="RD256" s="47"/>
      <c r="RE256" s="47"/>
      <c r="RF256" s="47"/>
      <c r="RG256" s="47"/>
      <c r="RH256" s="47"/>
      <c r="RI256" s="47"/>
      <c r="RJ256" s="47"/>
      <c r="RK256" s="47"/>
      <c r="RL256" s="47"/>
      <c r="RM256" s="47"/>
      <c r="RN256" s="47"/>
      <c r="RO256" s="47"/>
      <c r="RP256" s="47"/>
      <c r="RQ256" s="47"/>
      <c r="RR256" s="47"/>
      <c r="RS256" s="47"/>
      <c r="RT256" s="47"/>
      <c r="RU256" s="47"/>
      <c r="RV256" s="47"/>
      <c r="RW256" s="47"/>
      <c r="RX256" s="47"/>
      <c r="RY256" s="47"/>
      <c r="RZ256" s="47"/>
      <c r="SA256" s="47"/>
      <c r="SB256" s="47"/>
      <c r="SC256" s="47"/>
      <c r="SD256" s="47"/>
      <c r="SE256" s="47"/>
      <c r="SF256" s="47"/>
      <c r="SG256" s="47"/>
      <c r="SH256" s="47"/>
      <c r="SI256" s="47"/>
      <c r="SJ256" s="47"/>
      <c r="SK256" s="47"/>
      <c r="SL256" s="47"/>
      <c r="SM256" s="47"/>
      <c r="SN256" s="47"/>
      <c r="SO256" s="47"/>
      <c r="SP256" s="47"/>
      <c r="SQ256" s="47"/>
      <c r="SR256" s="47"/>
      <c r="SS256" s="47"/>
      <c r="ST256" s="47"/>
      <c r="SU256" s="47"/>
      <c r="SV256" s="47"/>
      <c r="SW256" s="47"/>
      <c r="SX256" s="47"/>
      <c r="SY256" s="47"/>
      <c r="SZ256" s="47"/>
      <c r="TA256" s="47"/>
      <c r="TB256" s="47"/>
      <c r="TC256" s="47"/>
      <c r="TD256" s="47"/>
      <c r="TE256" s="47"/>
      <c r="TF256" s="47"/>
      <c r="TG256" s="47"/>
      <c r="TH256" s="47"/>
      <c r="TI256" s="47"/>
      <c r="TJ256" s="47"/>
      <c r="TK256" s="47"/>
      <c r="TL256" s="47"/>
      <c r="TM256" s="47"/>
      <c r="TN256" s="47"/>
      <c r="TO256" s="47"/>
      <c r="TP256" s="47"/>
      <c r="TQ256" s="47"/>
      <c r="TR256" s="47"/>
      <c r="TS256" s="47"/>
      <c r="TT256" s="47"/>
      <c r="TU256" s="47"/>
      <c r="TV256" s="47"/>
      <c r="TW256" s="47"/>
      <c r="TX256" s="47"/>
      <c r="TY256" s="47"/>
      <c r="TZ256" s="47"/>
      <c r="UA256" s="47"/>
      <c r="UB256" s="47"/>
      <c r="UC256" s="47"/>
      <c r="UD256" s="47"/>
      <c r="UE256" s="47"/>
      <c r="UF256" s="47"/>
      <c r="UG256" s="47"/>
      <c r="UH256" s="47"/>
      <c r="UI256" s="47"/>
      <c r="UJ256" s="47"/>
      <c r="UK256" s="47"/>
      <c r="UL256" s="47"/>
      <c r="UM256" s="47"/>
      <c r="UN256" s="47"/>
      <c r="UO256" s="47"/>
      <c r="UP256" s="47"/>
      <c r="UQ256" s="47"/>
      <c r="UR256" s="47"/>
      <c r="US256" s="47"/>
      <c r="UT256" s="47"/>
      <c r="UU256" s="47"/>
      <c r="UV256" s="47"/>
      <c r="UW256" s="47"/>
      <c r="UX256" s="47"/>
      <c r="UY256" s="47"/>
      <c r="UZ256" s="47"/>
      <c r="VA256" s="47"/>
      <c r="VB256" s="47"/>
      <c r="VC256" s="47"/>
      <c r="VD256" s="47"/>
      <c r="VE256" s="47"/>
      <c r="VF256" s="47"/>
      <c r="VG256" s="47"/>
      <c r="VH256" s="47"/>
      <c r="VI256" s="47"/>
      <c r="VJ256" s="47"/>
      <c r="VK256" s="47"/>
      <c r="VL256" s="47"/>
      <c r="VM256" s="47"/>
      <c r="VN256" s="47"/>
      <c r="VO256" s="47"/>
      <c r="VP256" s="47"/>
      <c r="VQ256" s="47"/>
      <c r="VR256" s="47"/>
      <c r="VS256" s="47"/>
      <c r="VT256" s="47"/>
      <c r="VU256" s="47"/>
      <c r="VV256" s="47"/>
      <c r="VW256" s="47"/>
      <c r="VX256" s="47"/>
      <c r="VY256" s="47"/>
      <c r="VZ256" s="47"/>
      <c r="WA256" s="47"/>
      <c r="WB256" s="47"/>
      <c r="WC256" s="47"/>
      <c r="WD256" s="47"/>
      <c r="WE256" s="47"/>
      <c r="WF256" s="47"/>
      <c r="WG256" s="47"/>
      <c r="WH256" s="47"/>
      <c r="WI256" s="47"/>
      <c r="WJ256" s="47"/>
      <c r="WK256" s="47"/>
      <c r="WL256" s="47"/>
      <c r="WM256" s="47"/>
      <c r="WN256" s="47"/>
      <c r="WO256" s="47"/>
      <c r="WP256" s="47"/>
      <c r="WQ256" s="47"/>
      <c r="WR256" s="47"/>
      <c r="WS256" s="47"/>
      <c r="WT256" s="47"/>
      <c r="WU256" s="47"/>
      <c r="WV256" s="47"/>
      <c r="WW256" s="47"/>
      <c r="WX256" s="47"/>
      <c r="WY256" s="47"/>
      <c r="WZ256" s="47"/>
      <c r="XA256" s="47"/>
      <c r="XB256" s="47"/>
      <c r="XC256" s="47"/>
      <c r="XD256" s="47"/>
      <c r="XE256" s="47"/>
      <c r="XF256" s="47"/>
      <c r="XG256" s="47"/>
      <c r="XH256" s="47"/>
      <c r="XI256" s="47"/>
      <c r="XJ256" s="47"/>
      <c r="XK256" s="47"/>
      <c r="XL256" s="47"/>
      <c r="XM256" s="47"/>
      <c r="XN256" s="47"/>
      <c r="XO256" s="47"/>
      <c r="XP256" s="47"/>
      <c r="XQ256" s="47"/>
      <c r="XR256" s="47"/>
      <c r="XS256" s="47"/>
      <c r="XT256" s="47"/>
      <c r="XU256" s="47"/>
      <c r="XV256" s="47"/>
      <c r="XW256" s="47"/>
      <c r="XX256" s="47"/>
      <c r="XY256" s="47"/>
      <c r="XZ256" s="47"/>
      <c r="YA256" s="47"/>
      <c r="YB256" s="47"/>
      <c r="YC256" s="47"/>
      <c r="YD256" s="47"/>
      <c r="YE256" s="47"/>
      <c r="YF256" s="47"/>
      <c r="YG256" s="47"/>
      <c r="YH256" s="47"/>
      <c r="YI256" s="47"/>
      <c r="YJ256" s="47"/>
      <c r="YK256" s="47"/>
      <c r="YL256" s="47"/>
      <c r="YM256" s="47"/>
      <c r="YN256" s="47"/>
      <c r="YO256" s="47"/>
      <c r="YP256" s="47"/>
      <c r="YQ256" s="47"/>
      <c r="YR256" s="47"/>
      <c r="YS256" s="47"/>
      <c r="YT256" s="47"/>
      <c r="YU256" s="47"/>
      <c r="YV256" s="47"/>
      <c r="YW256" s="47"/>
      <c r="YX256" s="47"/>
      <c r="YY256" s="47"/>
      <c r="YZ256" s="47"/>
      <c r="ZA256" s="47"/>
      <c r="ZB256" s="47"/>
      <c r="ZC256" s="47"/>
      <c r="ZD256" s="47"/>
      <c r="ZE256" s="47"/>
      <c r="ZF256" s="47"/>
      <c r="ZG256" s="47"/>
      <c r="ZH256" s="47"/>
      <c r="ZI256" s="47"/>
      <c r="ZJ256" s="47"/>
      <c r="ZK256" s="47"/>
      <c r="ZL256" s="47"/>
      <c r="ZM256" s="47"/>
      <c r="ZN256" s="47"/>
      <c r="ZO256" s="47"/>
      <c r="ZP256" s="47"/>
      <c r="ZQ256" s="47"/>
      <c r="ZR256" s="47"/>
      <c r="ZS256" s="47"/>
      <c r="ZT256" s="47"/>
      <c r="ZU256" s="47"/>
      <c r="ZV256" s="47"/>
      <c r="ZW256" s="47"/>
      <c r="ZX256" s="47"/>
      <c r="ZY256" s="47"/>
      <c r="ZZ256" s="47"/>
      <c r="AAA256" s="47"/>
      <c r="AAB256" s="47"/>
      <c r="AAC256" s="47"/>
      <c r="AAD256" s="47"/>
      <c r="AAE256" s="47"/>
      <c r="AAF256" s="47"/>
      <c r="AAG256" s="47"/>
      <c r="AAH256" s="47"/>
      <c r="AAI256" s="47"/>
      <c r="AAJ256" s="47"/>
      <c r="AAK256" s="47"/>
      <c r="AAL256" s="47"/>
      <c r="AAM256" s="47"/>
      <c r="AAN256" s="47"/>
      <c r="AAO256" s="47"/>
      <c r="AAP256" s="47"/>
      <c r="AAQ256" s="47"/>
      <c r="AAR256" s="47"/>
      <c r="AAS256" s="47"/>
      <c r="AAT256" s="47"/>
      <c r="AAU256" s="47"/>
      <c r="AAV256" s="47"/>
      <c r="AAW256" s="47"/>
      <c r="AAX256" s="47"/>
      <c r="AAY256" s="47"/>
      <c r="AAZ256" s="47"/>
      <c r="ABA256" s="47"/>
      <c r="ABB256" s="47"/>
      <c r="ABC256" s="47"/>
      <c r="ABD256" s="47"/>
      <c r="ABE256" s="47"/>
      <c r="ABF256" s="47"/>
      <c r="ABG256" s="47"/>
      <c r="ABH256" s="47"/>
      <c r="ABI256" s="47"/>
      <c r="ABJ256" s="47"/>
      <c r="ABK256" s="47"/>
      <c r="ABL256" s="47"/>
      <c r="ABM256" s="47"/>
      <c r="ABN256" s="47"/>
      <c r="ABO256" s="47"/>
      <c r="ABP256" s="47"/>
      <c r="ABQ256" s="47"/>
      <c r="ABR256" s="47"/>
      <c r="ABS256" s="47"/>
      <c r="ABT256" s="47"/>
      <c r="ABU256" s="47"/>
      <c r="ABV256" s="47"/>
      <c r="ABW256" s="47"/>
      <c r="ABX256" s="47"/>
      <c r="ABY256" s="47"/>
      <c r="ABZ256" s="47"/>
      <c r="ACA256" s="47"/>
      <c r="ACB256" s="47"/>
      <c r="ACC256" s="47"/>
      <c r="ACD256" s="47"/>
      <c r="ACE256" s="47"/>
      <c r="ACF256" s="47"/>
      <c r="ACG256" s="47"/>
      <c r="ACH256" s="47"/>
      <c r="ACI256" s="47"/>
      <c r="ACJ256" s="47"/>
      <c r="ACK256" s="47"/>
      <c r="ACL256" s="47"/>
      <c r="ACM256" s="47"/>
      <c r="ACN256" s="47"/>
      <c r="ACO256" s="47"/>
      <c r="ACP256" s="47"/>
      <c r="ACQ256" s="47"/>
      <c r="ACR256" s="47"/>
      <c r="ACS256" s="47"/>
      <c r="ACT256" s="47"/>
      <c r="ACU256" s="47"/>
      <c r="ACV256" s="47"/>
      <c r="ACW256" s="47"/>
      <c r="ACX256" s="47"/>
      <c r="ACY256" s="47"/>
      <c r="ACZ256" s="47"/>
      <c r="ADA256" s="47"/>
      <c r="ADB256" s="47"/>
      <c r="ADC256" s="47"/>
      <c r="ADD256" s="47"/>
      <c r="ADE256" s="47"/>
      <c r="ADF256" s="47"/>
      <c r="ADG256" s="47"/>
      <c r="ADH256" s="47"/>
      <c r="ADI256" s="47"/>
      <c r="ADJ256" s="47"/>
      <c r="ADK256" s="47"/>
      <c r="ADL256" s="47"/>
      <c r="ADM256" s="47"/>
      <c r="ADN256" s="47"/>
      <c r="ADO256" s="47"/>
      <c r="ADP256" s="47"/>
      <c r="ADQ256" s="47"/>
      <c r="ADR256" s="47"/>
      <c r="ADS256" s="47"/>
      <c r="ADT256" s="47"/>
      <c r="ADU256" s="47"/>
      <c r="ADV256" s="47"/>
      <c r="ADW256" s="47"/>
      <c r="ADX256" s="47"/>
      <c r="ADY256" s="47"/>
      <c r="ADZ256" s="47"/>
      <c r="AEA256" s="47"/>
      <c r="AEB256" s="47"/>
      <c r="AEC256" s="47"/>
      <c r="AED256" s="47"/>
      <c r="AEE256" s="47"/>
      <c r="AEF256" s="47"/>
      <c r="AEG256" s="47"/>
      <c r="AEH256" s="47"/>
      <c r="AEI256" s="47"/>
      <c r="AEJ256" s="47"/>
      <c r="AEK256" s="47"/>
      <c r="AEL256" s="47"/>
      <c r="AEM256" s="47"/>
      <c r="AEN256" s="47"/>
      <c r="AEO256" s="47"/>
      <c r="AEP256" s="47"/>
      <c r="AEQ256" s="47"/>
      <c r="AER256" s="47"/>
      <c r="AES256" s="47"/>
      <c r="AET256" s="47"/>
      <c r="AEU256" s="47"/>
      <c r="AEV256" s="47"/>
      <c r="AEW256" s="47"/>
      <c r="AEX256" s="47"/>
      <c r="AEY256" s="47"/>
      <c r="AEZ256" s="47"/>
      <c r="AFA256" s="47"/>
      <c r="AFB256" s="47"/>
      <c r="AFC256" s="47"/>
      <c r="AFD256" s="47"/>
      <c r="AFE256" s="47"/>
      <c r="AFF256" s="47"/>
      <c r="AFG256" s="47"/>
      <c r="AFH256" s="47"/>
      <c r="AFI256" s="47"/>
      <c r="AFJ256" s="47"/>
      <c r="AFK256" s="47"/>
      <c r="AFL256" s="47"/>
      <c r="AFM256" s="47"/>
      <c r="AFN256" s="47"/>
      <c r="AFO256" s="47"/>
      <c r="AFP256" s="47"/>
      <c r="AFQ256" s="47"/>
      <c r="AFR256" s="47"/>
      <c r="AFS256" s="47"/>
      <c r="AFT256" s="47"/>
      <c r="AFU256" s="47"/>
      <c r="AFV256" s="47"/>
      <c r="AFW256" s="47"/>
      <c r="AFX256" s="47"/>
      <c r="AFY256" s="47"/>
      <c r="AFZ256" s="47"/>
      <c r="AGA256" s="47"/>
      <c r="AGB256" s="47"/>
      <c r="AGC256" s="47"/>
      <c r="AGD256" s="47"/>
      <c r="AGE256" s="47"/>
      <c r="AGF256" s="47"/>
      <c r="AGG256" s="47"/>
      <c r="AGH256" s="47"/>
      <c r="AGI256" s="47"/>
      <c r="AGJ256" s="47"/>
      <c r="AGK256" s="47"/>
      <c r="AGL256" s="47"/>
      <c r="AGM256" s="47"/>
      <c r="AGN256" s="47"/>
      <c r="AGO256" s="47"/>
      <c r="AGP256" s="47"/>
      <c r="AGQ256" s="47"/>
      <c r="AGR256" s="47"/>
      <c r="AGS256" s="47"/>
      <c r="AGT256" s="47"/>
      <c r="AGU256" s="47"/>
      <c r="AGV256" s="47"/>
      <c r="AGW256" s="47"/>
      <c r="AGX256" s="47"/>
      <c r="AGY256" s="47"/>
      <c r="AGZ256" s="47"/>
      <c r="AHA256" s="47"/>
      <c r="AHB256" s="47"/>
      <c r="AHC256" s="47"/>
      <c r="AHD256" s="47"/>
      <c r="AHE256" s="47"/>
      <c r="AHF256" s="47"/>
      <c r="AHG256" s="47"/>
      <c r="AHH256" s="47"/>
      <c r="AHI256" s="47"/>
      <c r="AHJ256" s="47"/>
      <c r="AHK256" s="47"/>
      <c r="AHL256" s="47"/>
      <c r="AHM256" s="47"/>
      <c r="AHN256" s="47"/>
      <c r="AHO256" s="47"/>
      <c r="AHP256" s="47"/>
      <c r="AHQ256" s="47"/>
      <c r="AHR256" s="47"/>
      <c r="AHS256" s="47"/>
      <c r="AHT256" s="47"/>
      <c r="AHU256" s="47"/>
      <c r="AHV256" s="47"/>
      <c r="AHW256" s="47"/>
      <c r="AHX256" s="47"/>
      <c r="AHY256" s="47"/>
      <c r="AHZ256" s="47"/>
      <c r="AIA256" s="47"/>
      <c r="AIB256" s="47"/>
      <c r="AIC256" s="47"/>
      <c r="AID256" s="47"/>
      <c r="AIE256" s="47"/>
      <c r="AIF256" s="47"/>
      <c r="AIG256" s="47"/>
      <c r="AIH256" s="47"/>
      <c r="AII256" s="47"/>
      <c r="AIJ256" s="47"/>
      <c r="AIK256" s="47"/>
      <c r="AIL256" s="47"/>
      <c r="AIM256" s="47"/>
      <c r="AIN256" s="47"/>
      <c r="AIO256" s="47"/>
      <c r="AIP256" s="47"/>
      <c r="AIQ256" s="47"/>
      <c r="AIR256" s="47"/>
      <c r="AIS256" s="47"/>
      <c r="AIT256" s="47"/>
      <c r="AIU256" s="47"/>
      <c r="AIV256" s="47"/>
      <c r="AIW256" s="47"/>
      <c r="AIX256" s="47"/>
      <c r="AIY256" s="47"/>
      <c r="AIZ256" s="47"/>
      <c r="AJA256" s="47"/>
      <c r="AJB256" s="47"/>
      <c r="AJC256" s="47"/>
      <c r="AJD256" s="47"/>
      <c r="AJE256" s="47"/>
      <c r="AJF256" s="47"/>
      <c r="AJG256" s="47"/>
      <c r="AJH256" s="47"/>
      <c r="AJI256" s="47"/>
      <c r="AJJ256" s="47"/>
      <c r="AJK256" s="47"/>
      <c r="AJL256" s="47"/>
      <c r="AJM256" s="47"/>
      <c r="AJN256" s="47"/>
      <c r="AJO256" s="47"/>
      <c r="AJP256" s="47"/>
      <c r="AJQ256" s="47"/>
      <c r="AJR256" s="47"/>
      <c r="AJS256" s="47"/>
      <c r="AJT256" s="47"/>
      <c r="AJU256" s="47"/>
      <c r="AJV256" s="47"/>
      <c r="AJW256" s="47"/>
      <c r="AJX256" s="47"/>
      <c r="AJY256" s="47"/>
      <c r="AJZ256" s="47"/>
      <c r="AKA256" s="47"/>
      <c r="AKB256" s="47"/>
      <c r="AKC256" s="47"/>
      <c r="AKD256" s="47"/>
      <c r="AKE256" s="47"/>
      <c r="AKF256" s="47"/>
      <c r="AKG256" s="47"/>
      <c r="AKH256" s="47"/>
      <c r="AKI256" s="47"/>
      <c r="AKJ256" s="47"/>
      <c r="AKK256" s="47"/>
      <c r="AKL256" s="47"/>
      <c r="AKM256" s="47"/>
      <c r="AKN256" s="47"/>
      <c r="AKO256" s="47"/>
      <c r="AKP256" s="47"/>
      <c r="AKQ256" s="47"/>
      <c r="AKR256" s="47"/>
      <c r="AKS256" s="47"/>
      <c r="AKT256" s="47"/>
      <c r="AKU256" s="47"/>
      <c r="AKV256" s="47"/>
      <c r="AKW256" s="47"/>
      <c r="AKX256" s="47"/>
      <c r="AKY256" s="47"/>
      <c r="AKZ256" s="47"/>
      <c r="ALA256" s="47"/>
      <c r="ALB256" s="47"/>
      <c r="ALC256" s="47"/>
      <c r="ALD256" s="47"/>
      <c r="ALE256" s="47"/>
      <c r="ALF256" s="47"/>
      <c r="ALG256" s="47"/>
      <c r="ALH256" s="47"/>
      <c r="ALI256" s="47"/>
      <c r="ALJ256" s="47"/>
      <c r="ALK256" s="47"/>
      <c r="ALL256" s="47"/>
      <c r="ALM256" s="47"/>
      <c r="ALN256" s="47"/>
      <c r="ALO256" s="47"/>
      <c r="ALP256" s="47"/>
      <c r="ALQ256" s="47"/>
      <c r="ALR256" s="47"/>
      <c r="ALS256" s="47"/>
      <c r="ALT256" s="47"/>
      <c r="ALU256" s="47"/>
      <c r="ALV256" s="47"/>
      <c r="ALW256" s="47"/>
      <c r="ALX256" s="47"/>
      <c r="ALY256" s="47"/>
      <c r="ALZ256" s="47"/>
      <c r="AMA256" s="47"/>
      <c r="AMB256" s="47"/>
      <c r="AMC256" s="47"/>
      <c r="AMD256" s="47"/>
      <c r="AME256" s="47"/>
      <c r="AMF256" s="47"/>
      <c r="AMG256" s="47"/>
      <c r="AMH256" s="47"/>
      <c r="AMI256" s="47"/>
      <c r="AMJ256" s="48"/>
      <c r="AMK256" s="48"/>
    </row>
    <row r="257" customFormat="false" ht="48.5" hidden="false" customHeight="false" outlineLevel="0" collapsed="false">
      <c r="A257" s="67" t="s">
        <v>236</v>
      </c>
      <c r="B257" s="88" t="s">
        <v>237</v>
      </c>
      <c r="C257" s="89" t="n">
        <v>6300000000</v>
      </c>
      <c r="D257" s="90"/>
      <c r="E257" s="73" t="n">
        <f aca="false">E258</f>
        <v>3932000</v>
      </c>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c r="CT257" s="71"/>
      <c r="CU257" s="71"/>
      <c r="CV257" s="71"/>
      <c r="CW257" s="71"/>
      <c r="CX257" s="71"/>
      <c r="CY257" s="71"/>
      <c r="CZ257" s="71"/>
      <c r="DA257" s="71"/>
      <c r="DB257" s="71"/>
      <c r="DC257" s="71"/>
      <c r="DD257" s="71"/>
      <c r="DE257" s="71"/>
      <c r="DF257" s="71"/>
      <c r="DG257" s="71"/>
      <c r="DH257" s="71"/>
      <c r="DI257" s="71"/>
      <c r="DJ257" s="71"/>
      <c r="DK257" s="71"/>
      <c r="DL257" s="71"/>
      <c r="DM257" s="71"/>
      <c r="DN257" s="71"/>
      <c r="DO257" s="71"/>
      <c r="DP257" s="71"/>
      <c r="DQ257" s="71"/>
      <c r="DR257" s="71"/>
      <c r="DS257" s="71"/>
      <c r="DT257" s="71"/>
      <c r="DU257" s="71"/>
      <c r="DV257" s="71"/>
      <c r="DW257" s="71"/>
      <c r="DX257" s="71"/>
      <c r="DY257" s="71"/>
      <c r="DZ257" s="71"/>
      <c r="EA257" s="71"/>
      <c r="EB257" s="71"/>
      <c r="EC257" s="71"/>
      <c r="ED257" s="71"/>
      <c r="EE257" s="71"/>
      <c r="EF257" s="71"/>
      <c r="EG257" s="71"/>
      <c r="EH257" s="71"/>
      <c r="EI257" s="71"/>
      <c r="EJ257" s="71"/>
      <c r="EK257" s="71"/>
      <c r="EL257" s="71"/>
      <c r="EM257" s="71"/>
      <c r="EN257" s="71"/>
      <c r="EO257" s="71"/>
      <c r="EP257" s="71"/>
      <c r="EQ257" s="71"/>
      <c r="ER257" s="71"/>
      <c r="ES257" s="71"/>
      <c r="ET257" s="71"/>
      <c r="EU257" s="71"/>
      <c r="EV257" s="71"/>
      <c r="EW257" s="71"/>
      <c r="EX257" s="71"/>
      <c r="EY257" s="71"/>
      <c r="EZ257" s="71"/>
      <c r="FA257" s="71"/>
      <c r="FB257" s="71"/>
      <c r="FC257" s="71"/>
      <c r="FD257" s="71"/>
      <c r="FE257" s="71"/>
      <c r="FF257" s="71"/>
      <c r="FG257" s="71"/>
      <c r="FH257" s="71"/>
      <c r="FI257" s="71"/>
      <c r="FJ257" s="71"/>
      <c r="FK257" s="71"/>
      <c r="FL257" s="71"/>
      <c r="FM257" s="71"/>
      <c r="FN257" s="71"/>
      <c r="FO257" s="71"/>
      <c r="FP257" s="71"/>
      <c r="FQ257" s="71"/>
      <c r="FR257" s="71"/>
      <c r="FS257" s="71"/>
      <c r="FT257" s="71"/>
      <c r="FU257" s="71"/>
      <c r="FV257" s="71"/>
      <c r="FW257" s="71"/>
      <c r="FX257" s="71"/>
      <c r="FY257" s="71"/>
      <c r="FZ257" s="71"/>
      <c r="GA257" s="71"/>
      <c r="GB257" s="71"/>
      <c r="GC257" s="71"/>
      <c r="GD257" s="71"/>
      <c r="GE257" s="71"/>
      <c r="GF257" s="71"/>
      <c r="GG257" s="71"/>
      <c r="GH257" s="71"/>
      <c r="GI257" s="71"/>
      <c r="GJ257" s="71"/>
      <c r="GK257" s="71"/>
      <c r="GL257" s="71"/>
      <c r="GM257" s="71"/>
      <c r="GN257" s="71"/>
      <c r="GO257" s="71"/>
      <c r="GP257" s="71"/>
      <c r="GQ257" s="71"/>
      <c r="GR257" s="71"/>
      <c r="GS257" s="71"/>
      <c r="GT257" s="71"/>
      <c r="GU257" s="71"/>
      <c r="GV257" s="71"/>
      <c r="GW257" s="71"/>
      <c r="GX257" s="71"/>
      <c r="GY257" s="71"/>
      <c r="GZ257" s="71"/>
      <c r="HA257" s="71"/>
      <c r="HB257" s="71"/>
      <c r="HC257" s="71"/>
      <c r="HD257" s="71"/>
      <c r="HE257" s="71"/>
      <c r="HF257" s="71"/>
      <c r="HG257" s="71"/>
      <c r="HH257" s="71"/>
      <c r="HI257" s="71"/>
      <c r="HJ257" s="71"/>
      <c r="HK257" s="71"/>
      <c r="HL257" s="71"/>
      <c r="HM257" s="71"/>
      <c r="HN257" s="71"/>
      <c r="HO257" s="71"/>
      <c r="HP257" s="71"/>
      <c r="HQ257" s="71"/>
      <c r="HR257" s="71"/>
      <c r="HS257" s="71"/>
      <c r="HT257" s="71"/>
      <c r="HU257" s="71"/>
      <c r="HV257" s="71"/>
      <c r="HW257" s="71"/>
      <c r="HX257" s="71"/>
      <c r="HY257" s="71"/>
      <c r="HZ257" s="71"/>
      <c r="IA257" s="71"/>
      <c r="IB257" s="71"/>
      <c r="IC257" s="71"/>
      <c r="ID257" s="71"/>
      <c r="IE257" s="71"/>
      <c r="IF257" s="71"/>
      <c r="IG257" s="71"/>
      <c r="IH257" s="71"/>
      <c r="II257" s="71"/>
      <c r="IJ257" s="71"/>
      <c r="IK257" s="71"/>
      <c r="IL257" s="71"/>
      <c r="IM257" s="71"/>
      <c r="IN257" s="71"/>
      <c r="IO257" s="71"/>
      <c r="IP257" s="71"/>
      <c r="IQ257" s="71"/>
      <c r="IR257" s="71"/>
      <c r="IS257" s="71"/>
      <c r="IT257" s="71"/>
      <c r="IU257" s="71"/>
      <c r="IV257" s="71"/>
      <c r="IW257" s="71"/>
      <c r="IX257" s="71"/>
      <c r="IY257" s="71"/>
      <c r="IZ257" s="71"/>
      <c r="JA257" s="71"/>
      <c r="JB257" s="71"/>
      <c r="JC257" s="71"/>
      <c r="JD257" s="71"/>
      <c r="JE257" s="71"/>
      <c r="JF257" s="71"/>
      <c r="JG257" s="71"/>
      <c r="JH257" s="71"/>
      <c r="JI257" s="71"/>
      <c r="JJ257" s="71"/>
      <c r="JK257" s="71"/>
      <c r="JL257" s="71"/>
      <c r="JM257" s="71"/>
      <c r="JN257" s="71"/>
      <c r="JO257" s="71"/>
      <c r="JP257" s="71"/>
      <c r="JQ257" s="71"/>
      <c r="JR257" s="71"/>
      <c r="JS257" s="71"/>
      <c r="JT257" s="71"/>
      <c r="JU257" s="71"/>
      <c r="JV257" s="71"/>
      <c r="JW257" s="71"/>
      <c r="JX257" s="71"/>
      <c r="JY257" s="71"/>
      <c r="JZ257" s="71"/>
      <c r="KA257" s="71"/>
      <c r="KB257" s="71"/>
      <c r="KC257" s="71"/>
      <c r="KD257" s="71"/>
      <c r="KE257" s="71"/>
      <c r="KF257" s="71"/>
      <c r="KG257" s="71"/>
      <c r="KH257" s="71"/>
      <c r="KI257" s="71"/>
      <c r="KJ257" s="71"/>
      <c r="KK257" s="71"/>
      <c r="KL257" s="71"/>
      <c r="KM257" s="71"/>
      <c r="KN257" s="71"/>
      <c r="KO257" s="71"/>
      <c r="KP257" s="71"/>
      <c r="KQ257" s="71"/>
      <c r="KR257" s="71"/>
      <c r="KS257" s="71"/>
      <c r="KT257" s="71"/>
      <c r="KU257" s="71"/>
      <c r="KV257" s="71"/>
      <c r="KW257" s="71"/>
      <c r="KX257" s="71"/>
      <c r="KY257" s="71"/>
      <c r="KZ257" s="71"/>
      <c r="LA257" s="71"/>
      <c r="LB257" s="71"/>
      <c r="LC257" s="71"/>
      <c r="LD257" s="71"/>
      <c r="LE257" s="71"/>
      <c r="LF257" s="71"/>
      <c r="LG257" s="71"/>
      <c r="LH257" s="71"/>
      <c r="LI257" s="71"/>
      <c r="LJ257" s="71"/>
      <c r="LK257" s="71"/>
      <c r="LL257" s="71"/>
      <c r="LM257" s="71"/>
      <c r="LN257" s="71"/>
      <c r="LO257" s="71"/>
      <c r="LP257" s="71"/>
      <c r="LQ257" s="71"/>
      <c r="LR257" s="71"/>
      <c r="LS257" s="71"/>
      <c r="LT257" s="71"/>
      <c r="LU257" s="71"/>
      <c r="LV257" s="71"/>
      <c r="LW257" s="71"/>
      <c r="LX257" s="71"/>
      <c r="LY257" s="71"/>
      <c r="LZ257" s="71"/>
      <c r="MA257" s="71"/>
      <c r="MB257" s="71"/>
      <c r="MC257" s="71"/>
      <c r="MD257" s="71"/>
      <c r="ME257" s="71"/>
      <c r="MF257" s="71"/>
      <c r="MG257" s="71"/>
      <c r="MH257" s="71"/>
      <c r="MI257" s="71"/>
      <c r="MJ257" s="71"/>
      <c r="MK257" s="71"/>
      <c r="ML257" s="71"/>
      <c r="MM257" s="71"/>
      <c r="MN257" s="71"/>
      <c r="MO257" s="71"/>
      <c r="MP257" s="71"/>
      <c r="MQ257" s="71"/>
      <c r="MR257" s="71"/>
      <c r="MS257" s="71"/>
      <c r="MT257" s="71"/>
      <c r="MU257" s="71"/>
      <c r="MV257" s="71"/>
      <c r="MW257" s="71"/>
      <c r="MX257" s="71"/>
      <c r="MY257" s="71"/>
      <c r="MZ257" s="71"/>
      <c r="NA257" s="71"/>
      <c r="NB257" s="71"/>
      <c r="NC257" s="71"/>
      <c r="ND257" s="71"/>
      <c r="NE257" s="71"/>
      <c r="NF257" s="71"/>
      <c r="NG257" s="71"/>
      <c r="NH257" s="71"/>
      <c r="NI257" s="71"/>
      <c r="NJ257" s="71"/>
      <c r="NK257" s="71"/>
      <c r="NL257" s="71"/>
      <c r="NM257" s="71"/>
      <c r="NN257" s="71"/>
      <c r="NO257" s="71"/>
      <c r="NP257" s="71"/>
      <c r="NQ257" s="71"/>
      <c r="NR257" s="71"/>
      <c r="NS257" s="71"/>
      <c r="NT257" s="71"/>
      <c r="NU257" s="71"/>
      <c r="NV257" s="71"/>
      <c r="NW257" s="71"/>
      <c r="NX257" s="71"/>
      <c r="NY257" s="71"/>
      <c r="NZ257" s="71"/>
      <c r="OA257" s="71"/>
      <c r="OB257" s="71"/>
      <c r="OC257" s="71"/>
      <c r="OD257" s="71"/>
      <c r="OE257" s="71"/>
      <c r="OF257" s="71"/>
      <c r="OG257" s="71"/>
      <c r="OH257" s="71"/>
      <c r="OI257" s="71"/>
      <c r="OJ257" s="71"/>
      <c r="OK257" s="71"/>
      <c r="OL257" s="71"/>
      <c r="OM257" s="71"/>
      <c r="ON257" s="71"/>
      <c r="OO257" s="71"/>
      <c r="OP257" s="71"/>
      <c r="OQ257" s="71"/>
      <c r="OR257" s="71"/>
      <c r="OS257" s="71"/>
      <c r="OT257" s="71"/>
      <c r="OU257" s="71"/>
      <c r="OV257" s="71"/>
      <c r="OW257" s="71"/>
      <c r="OX257" s="71"/>
      <c r="OY257" s="71"/>
      <c r="OZ257" s="71"/>
      <c r="PA257" s="71"/>
      <c r="PB257" s="71"/>
      <c r="PC257" s="71"/>
      <c r="PD257" s="71"/>
      <c r="PE257" s="71"/>
      <c r="PF257" s="71"/>
      <c r="PG257" s="71"/>
      <c r="PH257" s="71"/>
      <c r="PI257" s="71"/>
      <c r="PJ257" s="71"/>
      <c r="PK257" s="71"/>
      <c r="PL257" s="71"/>
      <c r="PM257" s="71"/>
      <c r="PN257" s="71"/>
      <c r="PO257" s="71"/>
      <c r="PP257" s="71"/>
      <c r="PQ257" s="71"/>
      <c r="PR257" s="71"/>
      <c r="PS257" s="71"/>
      <c r="PT257" s="71"/>
      <c r="PU257" s="71"/>
      <c r="PV257" s="71"/>
      <c r="PW257" s="71"/>
      <c r="PX257" s="71"/>
      <c r="PY257" s="71"/>
      <c r="PZ257" s="71"/>
      <c r="QA257" s="71"/>
      <c r="QB257" s="71"/>
      <c r="QC257" s="71"/>
      <c r="QD257" s="71"/>
      <c r="QE257" s="71"/>
      <c r="QF257" s="71"/>
      <c r="QG257" s="71"/>
      <c r="QH257" s="71"/>
      <c r="QI257" s="71"/>
      <c r="QJ257" s="71"/>
      <c r="QK257" s="71"/>
      <c r="QL257" s="71"/>
      <c r="QM257" s="71"/>
      <c r="QN257" s="71"/>
      <c r="QO257" s="71"/>
      <c r="QP257" s="71"/>
      <c r="QQ257" s="71"/>
      <c r="QR257" s="71"/>
      <c r="QS257" s="71"/>
      <c r="QT257" s="71"/>
      <c r="QU257" s="71"/>
      <c r="QV257" s="71"/>
      <c r="QW257" s="71"/>
      <c r="QX257" s="71"/>
      <c r="QY257" s="71"/>
      <c r="QZ257" s="71"/>
      <c r="RA257" s="71"/>
      <c r="RB257" s="71"/>
      <c r="RC257" s="71"/>
      <c r="RD257" s="71"/>
      <c r="RE257" s="71"/>
      <c r="RF257" s="71"/>
      <c r="RG257" s="71"/>
      <c r="RH257" s="71"/>
      <c r="RI257" s="71"/>
      <c r="RJ257" s="71"/>
      <c r="RK257" s="71"/>
      <c r="RL257" s="71"/>
      <c r="RM257" s="71"/>
      <c r="RN257" s="71"/>
      <c r="RO257" s="71"/>
      <c r="RP257" s="71"/>
      <c r="RQ257" s="71"/>
      <c r="RR257" s="71"/>
      <c r="RS257" s="71"/>
      <c r="RT257" s="71"/>
      <c r="RU257" s="71"/>
      <c r="RV257" s="71"/>
      <c r="RW257" s="71"/>
      <c r="RX257" s="71"/>
      <c r="RY257" s="71"/>
      <c r="RZ257" s="71"/>
      <c r="SA257" s="71"/>
      <c r="SB257" s="71"/>
      <c r="SC257" s="71"/>
      <c r="SD257" s="71"/>
      <c r="SE257" s="71"/>
      <c r="SF257" s="71"/>
      <c r="SG257" s="71"/>
      <c r="SH257" s="71"/>
      <c r="SI257" s="71"/>
      <c r="SJ257" s="71"/>
      <c r="SK257" s="71"/>
      <c r="SL257" s="71"/>
      <c r="SM257" s="71"/>
      <c r="SN257" s="71"/>
      <c r="SO257" s="71"/>
      <c r="SP257" s="71"/>
      <c r="SQ257" s="71"/>
      <c r="SR257" s="71"/>
      <c r="SS257" s="71"/>
      <c r="ST257" s="71"/>
      <c r="SU257" s="71"/>
      <c r="SV257" s="71"/>
      <c r="SW257" s="71"/>
      <c r="SX257" s="71"/>
      <c r="SY257" s="71"/>
      <c r="SZ257" s="71"/>
      <c r="TA257" s="71"/>
      <c r="TB257" s="71"/>
      <c r="TC257" s="71"/>
      <c r="TD257" s="71"/>
      <c r="TE257" s="71"/>
      <c r="TF257" s="71"/>
      <c r="TG257" s="71"/>
      <c r="TH257" s="71"/>
      <c r="TI257" s="71"/>
      <c r="TJ257" s="71"/>
      <c r="TK257" s="71"/>
      <c r="TL257" s="71"/>
      <c r="TM257" s="71"/>
      <c r="TN257" s="71"/>
      <c r="TO257" s="71"/>
      <c r="TP257" s="71"/>
      <c r="TQ257" s="71"/>
      <c r="TR257" s="71"/>
      <c r="TS257" s="71"/>
      <c r="TT257" s="71"/>
      <c r="TU257" s="71"/>
      <c r="TV257" s="71"/>
      <c r="TW257" s="71"/>
      <c r="TX257" s="71"/>
      <c r="TY257" s="71"/>
      <c r="TZ257" s="71"/>
      <c r="UA257" s="71"/>
      <c r="UB257" s="71"/>
      <c r="UC257" s="71"/>
      <c r="UD257" s="71"/>
      <c r="UE257" s="71"/>
      <c r="UF257" s="71"/>
      <c r="UG257" s="71"/>
      <c r="UH257" s="71"/>
      <c r="UI257" s="71"/>
      <c r="UJ257" s="71"/>
      <c r="UK257" s="71"/>
      <c r="UL257" s="71"/>
      <c r="UM257" s="71"/>
      <c r="UN257" s="71"/>
      <c r="UO257" s="71"/>
      <c r="UP257" s="71"/>
      <c r="UQ257" s="71"/>
      <c r="UR257" s="71"/>
      <c r="US257" s="71"/>
      <c r="UT257" s="71"/>
      <c r="UU257" s="71"/>
      <c r="UV257" s="71"/>
      <c r="UW257" s="71"/>
      <c r="UX257" s="71"/>
      <c r="UY257" s="71"/>
      <c r="UZ257" s="71"/>
      <c r="VA257" s="71"/>
      <c r="VB257" s="71"/>
      <c r="VC257" s="71"/>
      <c r="VD257" s="71"/>
      <c r="VE257" s="71"/>
      <c r="VF257" s="71"/>
      <c r="VG257" s="71"/>
      <c r="VH257" s="71"/>
      <c r="VI257" s="71"/>
      <c r="VJ257" s="71"/>
      <c r="VK257" s="71"/>
      <c r="VL257" s="71"/>
      <c r="VM257" s="71"/>
      <c r="VN257" s="71"/>
      <c r="VO257" s="71"/>
      <c r="VP257" s="71"/>
      <c r="VQ257" s="71"/>
      <c r="VR257" s="71"/>
      <c r="VS257" s="71"/>
      <c r="VT257" s="71"/>
      <c r="VU257" s="71"/>
      <c r="VV257" s="71"/>
      <c r="VW257" s="71"/>
      <c r="VX257" s="71"/>
      <c r="VY257" s="71"/>
      <c r="VZ257" s="71"/>
      <c r="WA257" s="71"/>
      <c r="WB257" s="71"/>
      <c r="WC257" s="71"/>
      <c r="WD257" s="71"/>
      <c r="WE257" s="71"/>
      <c r="WF257" s="71"/>
      <c r="WG257" s="71"/>
      <c r="WH257" s="71"/>
      <c r="WI257" s="71"/>
      <c r="WJ257" s="71"/>
      <c r="WK257" s="71"/>
      <c r="WL257" s="71"/>
      <c r="WM257" s="71"/>
      <c r="WN257" s="71"/>
      <c r="WO257" s="71"/>
      <c r="WP257" s="71"/>
      <c r="WQ257" s="71"/>
      <c r="WR257" s="71"/>
      <c r="WS257" s="71"/>
      <c r="WT257" s="71"/>
      <c r="WU257" s="71"/>
      <c r="WV257" s="71"/>
      <c r="WW257" s="71"/>
      <c r="WX257" s="71"/>
      <c r="WY257" s="71"/>
      <c r="WZ257" s="71"/>
      <c r="XA257" s="71"/>
      <c r="XB257" s="71"/>
      <c r="XC257" s="71"/>
      <c r="XD257" s="71"/>
      <c r="XE257" s="71"/>
      <c r="XF257" s="71"/>
      <c r="XG257" s="71"/>
      <c r="XH257" s="71"/>
      <c r="XI257" s="71"/>
      <c r="XJ257" s="71"/>
      <c r="XK257" s="71"/>
      <c r="XL257" s="71"/>
      <c r="XM257" s="71"/>
      <c r="XN257" s="71"/>
      <c r="XO257" s="71"/>
      <c r="XP257" s="71"/>
      <c r="XQ257" s="71"/>
      <c r="XR257" s="71"/>
      <c r="XS257" s="71"/>
      <c r="XT257" s="71"/>
      <c r="XU257" s="71"/>
      <c r="XV257" s="71"/>
      <c r="XW257" s="71"/>
      <c r="XX257" s="71"/>
      <c r="XY257" s="71"/>
      <c r="XZ257" s="71"/>
      <c r="YA257" s="71"/>
      <c r="YB257" s="71"/>
      <c r="YC257" s="71"/>
      <c r="YD257" s="71"/>
      <c r="YE257" s="71"/>
      <c r="YF257" s="71"/>
      <c r="YG257" s="71"/>
      <c r="YH257" s="71"/>
      <c r="YI257" s="71"/>
      <c r="YJ257" s="71"/>
      <c r="YK257" s="71"/>
      <c r="YL257" s="71"/>
      <c r="YM257" s="71"/>
      <c r="YN257" s="71"/>
      <c r="YO257" s="71"/>
      <c r="YP257" s="71"/>
      <c r="YQ257" s="71"/>
      <c r="YR257" s="71"/>
      <c r="YS257" s="71"/>
      <c r="YT257" s="71"/>
      <c r="YU257" s="71"/>
      <c r="YV257" s="71"/>
      <c r="YW257" s="71"/>
      <c r="YX257" s="71"/>
      <c r="YY257" s="71"/>
      <c r="YZ257" s="71"/>
      <c r="ZA257" s="71"/>
      <c r="ZB257" s="71"/>
      <c r="ZC257" s="71"/>
      <c r="ZD257" s="71"/>
      <c r="ZE257" s="71"/>
      <c r="ZF257" s="71"/>
      <c r="ZG257" s="71"/>
      <c r="ZH257" s="71"/>
      <c r="ZI257" s="71"/>
      <c r="ZJ257" s="71"/>
      <c r="ZK257" s="71"/>
      <c r="ZL257" s="71"/>
      <c r="ZM257" s="71"/>
      <c r="ZN257" s="71"/>
      <c r="ZO257" s="71"/>
      <c r="ZP257" s="71"/>
      <c r="ZQ257" s="71"/>
      <c r="ZR257" s="71"/>
      <c r="ZS257" s="71"/>
      <c r="ZT257" s="71"/>
      <c r="ZU257" s="71"/>
      <c r="ZV257" s="71"/>
      <c r="ZW257" s="71"/>
      <c r="ZX257" s="71"/>
      <c r="ZY257" s="71"/>
      <c r="ZZ257" s="71"/>
      <c r="AAA257" s="71"/>
      <c r="AAB257" s="71"/>
      <c r="AAC257" s="71"/>
      <c r="AAD257" s="71"/>
      <c r="AAE257" s="71"/>
      <c r="AAF257" s="71"/>
      <c r="AAG257" s="71"/>
      <c r="AAH257" s="71"/>
      <c r="AAI257" s="71"/>
      <c r="AAJ257" s="71"/>
      <c r="AAK257" s="71"/>
      <c r="AAL257" s="71"/>
      <c r="AAM257" s="71"/>
      <c r="AAN257" s="71"/>
      <c r="AAO257" s="71"/>
      <c r="AAP257" s="71"/>
      <c r="AAQ257" s="71"/>
      <c r="AAR257" s="71"/>
      <c r="AAS257" s="71"/>
      <c r="AAT257" s="71"/>
      <c r="AAU257" s="71"/>
      <c r="AAV257" s="71"/>
      <c r="AAW257" s="71"/>
      <c r="AAX257" s="71"/>
      <c r="AAY257" s="71"/>
      <c r="AAZ257" s="71"/>
      <c r="ABA257" s="71"/>
      <c r="ABB257" s="71"/>
      <c r="ABC257" s="71"/>
      <c r="ABD257" s="71"/>
      <c r="ABE257" s="71"/>
      <c r="ABF257" s="71"/>
      <c r="ABG257" s="71"/>
      <c r="ABH257" s="71"/>
      <c r="ABI257" s="71"/>
      <c r="ABJ257" s="71"/>
      <c r="ABK257" s="71"/>
      <c r="ABL257" s="71"/>
      <c r="ABM257" s="71"/>
      <c r="ABN257" s="71"/>
      <c r="ABO257" s="71"/>
      <c r="ABP257" s="71"/>
      <c r="ABQ257" s="71"/>
      <c r="ABR257" s="71"/>
      <c r="ABS257" s="71"/>
      <c r="ABT257" s="71"/>
      <c r="ABU257" s="71"/>
      <c r="ABV257" s="71"/>
      <c r="ABW257" s="71"/>
      <c r="ABX257" s="71"/>
      <c r="ABY257" s="71"/>
      <c r="ABZ257" s="71"/>
      <c r="ACA257" s="71"/>
      <c r="ACB257" s="71"/>
      <c r="ACC257" s="71"/>
      <c r="ACD257" s="71"/>
      <c r="ACE257" s="71"/>
      <c r="ACF257" s="71"/>
      <c r="ACG257" s="71"/>
      <c r="ACH257" s="71"/>
      <c r="ACI257" s="71"/>
      <c r="ACJ257" s="71"/>
      <c r="ACK257" s="71"/>
      <c r="ACL257" s="71"/>
      <c r="ACM257" s="71"/>
      <c r="ACN257" s="71"/>
      <c r="ACO257" s="71"/>
      <c r="ACP257" s="71"/>
      <c r="ACQ257" s="71"/>
      <c r="ACR257" s="71"/>
      <c r="ACS257" s="71"/>
      <c r="ACT257" s="71"/>
      <c r="ACU257" s="71"/>
      <c r="ACV257" s="71"/>
      <c r="ACW257" s="71"/>
      <c r="ACX257" s="71"/>
      <c r="ACY257" s="71"/>
      <c r="ACZ257" s="71"/>
      <c r="ADA257" s="71"/>
      <c r="ADB257" s="71"/>
      <c r="ADC257" s="71"/>
      <c r="ADD257" s="71"/>
      <c r="ADE257" s="71"/>
      <c r="ADF257" s="71"/>
      <c r="ADG257" s="71"/>
      <c r="ADH257" s="71"/>
      <c r="ADI257" s="71"/>
      <c r="ADJ257" s="71"/>
      <c r="ADK257" s="71"/>
      <c r="ADL257" s="71"/>
      <c r="ADM257" s="71"/>
      <c r="ADN257" s="71"/>
      <c r="ADO257" s="71"/>
      <c r="ADP257" s="71"/>
      <c r="ADQ257" s="71"/>
      <c r="ADR257" s="71"/>
      <c r="ADS257" s="71"/>
      <c r="ADT257" s="71"/>
      <c r="ADU257" s="71"/>
      <c r="ADV257" s="71"/>
      <c r="ADW257" s="71"/>
      <c r="ADX257" s="71"/>
      <c r="ADY257" s="71"/>
      <c r="ADZ257" s="71"/>
      <c r="AEA257" s="71"/>
      <c r="AEB257" s="71"/>
      <c r="AEC257" s="71"/>
      <c r="AED257" s="71"/>
      <c r="AEE257" s="71"/>
      <c r="AEF257" s="71"/>
      <c r="AEG257" s="71"/>
      <c r="AEH257" s="71"/>
      <c r="AEI257" s="71"/>
      <c r="AEJ257" s="71"/>
      <c r="AEK257" s="71"/>
      <c r="AEL257" s="71"/>
      <c r="AEM257" s="71"/>
      <c r="AEN257" s="71"/>
      <c r="AEO257" s="71"/>
      <c r="AEP257" s="71"/>
      <c r="AEQ257" s="71"/>
      <c r="AER257" s="71"/>
      <c r="AES257" s="71"/>
      <c r="AET257" s="71"/>
      <c r="AEU257" s="71"/>
      <c r="AEV257" s="71"/>
      <c r="AEW257" s="71"/>
      <c r="AEX257" s="71"/>
      <c r="AEY257" s="71"/>
      <c r="AEZ257" s="71"/>
      <c r="AFA257" s="71"/>
      <c r="AFB257" s="71"/>
      <c r="AFC257" s="71"/>
      <c r="AFD257" s="71"/>
      <c r="AFE257" s="71"/>
      <c r="AFF257" s="71"/>
      <c r="AFG257" s="71"/>
      <c r="AFH257" s="71"/>
      <c r="AFI257" s="71"/>
      <c r="AFJ257" s="71"/>
      <c r="AFK257" s="71"/>
      <c r="AFL257" s="71"/>
      <c r="AFM257" s="71"/>
      <c r="AFN257" s="71"/>
      <c r="AFO257" s="71"/>
      <c r="AFP257" s="71"/>
      <c r="AFQ257" s="71"/>
      <c r="AFR257" s="71"/>
      <c r="AFS257" s="71"/>
      <c r="AFT257" s="71"/>
      <c r="AFU257" s="71"/>
      <c r="AFV257" s="71"/>
      <c r="AFW257" s="71"/>
      <c r="AFX257" s="71"/>
      <c r="AFY257" s="71"/>
      <c r="AFZ257" s="71"/>
      <c r="AGA257" s="71"/>
      <c r="AGB257" s="71"/>
      <c r="AGC257" s="71"/>
      <c r="AGD257" s="71"/>
      <c r="AGE257" s="71"/>
      <c r="AGF257" s="71"/>
      <c r="AGG257" s="71"/>
      <c r="AGH257" s="71"/>
      <c r="AGI257" s="71"/>
      <c r="AGJ257" s="71"/>
      <c r="AGK257" s="71"/>
      <c r="AGL257" s="71"/>
      <c r="AGM257" s="71"/>
      <c r="AGN257" s="71"/>
      <c r="AGO257" s="71"/>
      <c r="AGP257" s="71"/>
      <c r="AGQ257" s="71"/>
      <c r="AGR257" s="71"/>
      <c r="AGS257" s="71"/>
      <c r="AGT257" s="71"/>
      <c r="AGU257" s="71"/>
      <c r="AGV257" s="71"/>
      <c r="AGW257" s="71"/>
      <c r="AGX257" s="71"/>
      <c r="AGY257" s="71"/>
      <c r="AGZ257" s="71"/>
      <c r="AHA257" s="71"/>
      <c r="AHB257" s="71"/>
      <c r="AHC257" s="71"/>
      <c r="AHD257" s="71"/>
      <c r="AHE257" s="71"/>
      <c r="AHF257" s="71"/>
      <c r="AHG257" s="71"/>
      <c r="AHH257" s="71"/>
      <c r="AHI257" s="71"/>
      <c r="AHJ257" s="71"/>
      <c r="AHK257" s="71"/>
      <c r="AHL257" s="71"/>
      <c r="AHM257" s="71"/>
      <c r="AHN257" s="71"/>
      <c r="AHO257" s="71"/>
      <c r="AHP257" s="71"/>
      <c r="AHQ257" s="71"/>
      <c r="AHR257" s="71"/>
      <c r="AHS257" s="71"/>
      <c r="AHT257" s="71"/>
      <c r="AHU257" s="71"/>
      <c r="AHV257" s="71"/>
      <c r="AHW257" s="71"/>
      <c r="AHX257" s="71"/>
      <c r="AHY257" s="71"/>
      <c r="AHZ257" s="71"/>
      <c r="AIA257" s="71"/>
      <c r="AIB257" s="71"/>
      <c r="AIC257" s="71"/>
      <c r="AID257" s="71"/>
      <c r="AIE257" s="71"/>
      <c r="AIF257" s="71"/>
      <c r="AIG257" s="71"/>
      <c r="AIH257" s="71"/>
      <c r="AII257" s="71"/>
      <c r="AIJ257" s="71"/>
      <c r="AIK257" s="71"/>
      <c r="AIL257" s="71"/>
      <c r="AIM257" s="71"/>
      <c r="AIN257" s="71"/>
      <c r="AIO257" s="71"/>
      <c r="AIP257" s="71"/>
      <c r="AIQ257" s="71"/>
      <c r="AIR257" s="71"/>
      <c r="AIS257" s="71"/>
      <c r="AIT257" s="71"/>
      <c r="AIU257" s="71"/>
      <c r="AIV257" s="71"/>
      <c r="AIW257" s="71"/>
      <c r="AIX257" s="71"/>
      <c r="AIY257" s="71"/>
      <c r="AIZ257" s="71"/>
      <c r="AJA257" s="71"/>
      <c r="AJB257" s="71"/>
      <c r="AJC257" s="71"/>
      <c r="AJD257" s="71"/>
      <c r="AJE257" s="71"/>
      <c r="AJF257" s="71"/>
      <c r="AJG257" s="71"/>
      <c r="AJH257" s="71"/>
      <c r="AJI257" s="71"/>
      <c r="AJJ257" s="71"/>
      <c r="AJK257" s="71"/>
      <c r="AJL257" s="71"/>
      <c r="AJM257" s="71"/>
      <c r="AJN257" s="71"/>
      <c r="AJO257" s="71"/>
      <c r="AJP257" s="71"/>
      <c r="AJQ257" s="71"/>
      <c r="AJR257" s="71"/>
      <c r="AJS257" s="71"/>
      <c r="AJT257" s="71"/>
      <c r="AJU257" s="71"/>
      <c r="AJV257" s="71"/>
      <c r="AJW257" s="71"/>
      <c r="AJX257" s="71"/>
      <c r="AJY257" s="71"/>
      <c r="AJZ257" s="71"/>
      <c r="AKA257" s="71"/>
      <c r="AKB257" s="71"/>
      <c r="AKC257" s="71"/>
      <c r="AKD257" s="71"/>
      <c r="AKE257" s="71"/>
      <c r="AKF257" s="71"/>
      <c r="AKG257" s="71"/>
      <c r="AKH257" s="71"/>
      <c r="AKI257" s="71"/>
      <c r="AKJ257" s="71"/>
      <c r="AKK257" s="71"/>
      <c r="AKL257" s="71"/>
      <c r="AKM257" s="71"/>
      <c r="AKN257" s="71"/>
      <c r="AKO257" s="71"/>
      <c r="AKP257" s="71"/>
      <c r="AKQ257" s="71"/>
      <c r="AKR257" s="71"/>
      <c r="AKS257" s="71"/>
      <c r="AKT257" s="71"/>
      <c r="AKU257" s="71"/>
      <c r="AKV257" s="71"/>
      <c r="AKW257" s="71"/>
      <c r="AKX257" s="71"/>
      <c r="AKY257" s="71"/>
      <c r="AKZ257" s="71"/>
      <c r="ALA257" s="71"/>
      <c r="ALB257" s="71"/>
      <c r="ALC257" s="71"/>
      <c r="ALD257" s="71"/>
      <c r="ALE257" s="71"/>
      <c r="ALF257" s="71"/>
      <c r="ALG257" s="71"/>
      <c r="ALH257" s="71"/>
      <c r="ALI257" s="71"/>
      <c r="ALJ257" s="71"/>
      <c r="ALK257" s="71"/>
      <c r="ALL257" s="71"/>
      <c r="ALM257" s="71"/>
      <c r="ALN257" s="71"/>
      <c r="ALO257" s="71"/>
      <c r="ALP257" s="71"/>
      <c r="ALQ257" s="71"/>
      <c r="ALR257" s="71"/>
      <c r="ALS257" s="71"/>
      <c r="ALT257" s="71"/>
      <c r="ALU257" s="71"/>
      <c r="ALV257" s="71"/>
      <c r="ALW257" s="71"/>
      <c r="ALX257" s="71"/>
      <c r="ALY257" s="71"/>
      <c r="ALZ257" s="71"/>
      <c r="AMA257" s="71"/>
      <c r="AMB257" s="71"/>
      <c r="AMC257" s="71"/>
      <c r="AMD257" s="71"/>
      <c r="AME257" s="71"/>
      <c r="AMF257" s="71"/>
      <c r="AMG257" s="71"/>
      <c r="AMH257" s="71"/>
      <c r="AMI257" s="71"/>
      <c r="AMK257" s="71"/>
    </row>
    <row r="258" customFormat="false" ht="48.5" hidden="false" customHeight="false" outlineLevel="0" collapsed="false">
      <c r="A258" s="66"/>
      <c r="B258" s="81" t="s">
        <v>238</v>
      </c>
      <c r="C258" s="82" t="n">
        <v>6310000000</v>
      </c>
      <c r="D258" s="83"/>
      <c r="E258" s="76" t="n">
        <f aca="false">E259</f>
        <v>3932000</v>
      </c>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c r="CT258" s="71"/>
      <c r="CU258" s="71"/>
      <c r="CV258" s="71"/>
      <c r="CW258" s="71"/>
      <c r="CX258" s="71"/>
      <c r="CY258" s="71"/>
      <c r="CZ258" s="71"/>
      <c r="DA258" s="71"/>
      <c r="DB258" s="71"/>
      <c r="DC258" s="71"/>
      <c r="DD258" s="71"/>
      <c r="DE258" s="71"/>
      <c r="DF258" s="71"/>
      <c r="DG258" s="71"/>
      <c r="DH258" s="71"/>
      <c r="DI258" s="71"/>
      <c r="DJ258" s="71"/>
      <c r="DK258" s="71"/>
      <c r="DL258" s="71"/>
      <c r="DM258" s="71"/>
      <c r="DN258" s="71"/>
      <c r="DO258" s="71"/>
      <c r="DP258" s="71"/>
      <c r="DQ258" s="71"/>
      <c r="DR258" s="71"/>
      <c r="DS258" s="71"/>
      <c r="DT258" s="71"/>
      <c r="DU258" s="71"/>
      <c r="DV258" s="71"/>
      <c r="DW258" s="71"/>
      <c r="DX258" s="71"/>
      <c r="DY258" s="71"/>
      <c r="DZ258" s="71"/>
      <c r="EA258" s="71"/>
      <c r="EB258" s="71"/>
      <c r="EC258" s="71"/>
      <c r="ED258" s="71"/>
      <c r="EE258" s="71"/>
      <c r="EF258" s="71"/>
      <c r="EG258" s="71"/>
      <c r="EH258" s="71"/>
      <c r="EI258" s="71"/>
      <c r="EJ258" s="71"/>
      <c r="EK258" s="71"/>
      <c r="EL258" s="71"/>
      <c r="EM258" s="71"/>
      <c r="EN258" s="71"/>
      <c r="EO258" s="71"/>
      <c r="EP258" s="71"/>
      <c r="EQ258" s="71"/>
      <c r="ER258" s="71"/>
      <c r="ES258" s="71"/>
      <c r="ET258" s="71"/>
      <c r="EU258" s="71"/>
      <c r="EV258" s="71"/>
      <c r="EW258" s="71"/>
      <c r="EX258" s="71"/>
      <c r="EY258" s="71"/>
      <c r="EZ258" s="71"/>
      <c r="FA258" s="71"/>
      <c r="FB258" s="71"/>
      <c r="FC258" s="71"/>
      <c r="FD258" s="71"/>
      <c r="FE258" s="71"/>
      <c r="FF258" s="71"/>
      <c r="FG258" s="71"/>
      <c r="FH258" s="71"/>
      <c r="FI258" s="71"/>
      <c r="FJ258" s="71"/>
      <c r="FK258" s="71"/>
      <c r="FL258" s="71"/>
      <c r="FM258" s="71"/>
      <c r="FN258" s="71"/>
      <c r="FO258" s="71"/>
      <c r="FP258" s="71"/>
      <c r="FQ258" s="71"/>
      <c r="FR258" s="71"/>
      <c r="FS258" s="71"/>
      <c r="FT258" s="71"/>
      <c r="FU258" s="71"/>
      <c r="FV258" s="71"/>
      <c r="FW258" s="71"/>
      <c r="FX258" s="71"/>
      <c r="FY258" s="71"/>
      <c r="FZ258" s="71"/>
      <c r="GA258" s="71"/>
      <c r="GB258" s="71"/>
      <c r="GC258" s="71"/>
      <c r="GD258" s="71"/>
      <c r="GE258" s="71"/>
      <c r="GF258" s="71"/>
      <c r="GG258" s="71"/>
      <c r="GH258" s="71"/>
      <c r="GI258" s="71"/>
      <c r="GJ258" s="71"/>
      <c r="GK258" s="71"/>
      <c r="GL258" s="71"/>
      <c r="GM258" s="71"/>
      <c r="GN258" s="71"/>
      <c r="GO258" s="71"/>
      <c r="GP258" s="71"/>
      <c r="GQ258" s="71"/>
      <c r="GR258" s="71"/>
      <c r="GS258" s="71"/>
      <c r="GT258" s="71"/>
      <c r="GU258" s="71"/>
      <c r="GV258" s="71"/>
      <c r="GW258" s="71"/>
      <c r="GX258" s="71"/>
      <c r="GY258" s="71"/>
      <c r="GZ258" s="71"/>
      <c r="HA258" s="71"/>
      <c r="HB258" s="71"/>
      <c r="HC258" s="71"/>
      <c r="HD258" s="71"/>
      <c r="HE258" s="71"/>
      <c r="HF258" s="71"/>
      <c r="HG258" s="71"/>
      <c r="HH258" s="71"/>
      <c r="HI258" s="71"/>
      <c r="HJ258" s="71"/>
      <c r="HK258" s="71"/>
      <c r="HL258" s="71"/>
      <c r="HM258" s="71"/>
      <c r="HN258" s="71"/>
      <c r="HO258" s="71"/>
      <c r="HP258" s="71"/>
      <c r="HQ258" s="71"/>
      <c r="HR258" s="71"/>
      <c r="HS258" s="71"/>
      <c r="HT258" s="71"/>
      <c r="HU258" s="71"/>
      <c r="HV258" s="71"/>
      <c r="HW258" s="71"/>
      <c r="HX258" s="71"/>
      <c r="HY258" s="71"/>
      <c r="HZ258" s="71"/>
      <c r="IA258" s="71"/>
      <c r="IB258" s="71"/>
      <c r="IC258" s="71"/>
      <c r="ID258" s="71"/>
      <c r="IE258" s="71"/>
      <c r="IF258" s="71"/>
      <c r="IG258" s="71"/>
      <c r="IH258" s="71"/>
      <c r="II258" s="71"/>
      <c r="IJ258" s="71"/>
      <c r="IK258" s="71"/>
      <c r="IL258" s="71"/>
      <c r="IM258" s="71"/>
      <c r="IN258" s="71"/>
      <c r="IO258" s="71"/>
      <c r="IP258" s="71"/>
      <c r="IQ258" s="71"/>
      <c r="IR258" s="71"/>
      <c r="IS258" s="71"/>
      <c r="IT258" s="71"/>
      <c r="IU258" s="71"/>
      <c r="IV258" s="71"/>
      <c r="IW258" s="71"/>
      <c r="IX258" s="71"/>
      <c r="IY258" s="71"/>
      <c r="IZ258" s="71"/>
      <c r="JA258" s="71"/>
      <c r="JB258" s="71"/>
      <c r="JC258" s="71"/>
      <c r="JD258" s="71"/>
      <c r="JE258" s="71"/>
      <c r="JF258" s="71"/>
      <c r="JG258" s="71"/>
      <c r="JH258" s="71"/>
      <c r="JI258" s="71"/>
      <c r="JJ258" s="71"/>
      <c r="JK258" s="71"/>
      <c r="JL258" s="71"/>
      <c r="JM258" s="71"/>
      <c r="JN258" s="71"/>
      <c r="JO258" s="71"/>
      <c r="JP258" s="71"/>
      <c r="JQ258" s="71"/>
      <c r="JR258" s="71"/>
      <c r="JS258" s="71"/>
      <c r="JT258" s="71"/>
      <c r="JU258" s="71"/>
      <c r="JV258" s="71"/>
      <c r="JW258" s="71"/>
      <c r="JX258" s="71"/>
      <c r="JY258" s="71"/>
      <c r="JZ258" s="71"/>
      <c r="KA258" s="71"/>
      <c r="KB258" s="71"/>
      <c r="KC258" s="71"/>
      <c r="KD258" s="71"/>
      <c r="KE258" s="71"/>
      <c r="KF258" s="71"/>
      <c r="KG258" s="71"/>
      <c r="KH258" s="71"/>
      <c r="KI258" s="71"/>
      <c r="KJ258" s="71"/>
      <c r="KK258" s="71"/>
      <c r="KL258" s="71"/>
      <c r="KM258" s="71"/>
      <c r="KN258" s="71"/>
      <c r="KO258" s="71"/>
      <c r="KP258" s="71"/>
      <c r="KQ258" s="71"/>
      <c r="KR258" s="71"/>
      <c r="KS258" s="71"/>
      <c r="KT258" s="71"/>
      <c r="KU258" s="71"/>
      <c r="KV258" s="71"/>
      <c r="KW258" s="71"/>
      <c r="KX258" s="71"/>
      <c r="KY258" s="71"/>
      <c r="KZ258" s="71"/>
      <c r="LA258" s="71"/>
      <c r="LB258" s="71"/>
      <c r="LC258" s="71"/>
      <c r="LD258" s="71"/>
      <c r="LE258" s="71"/>
      <c r="LF258" s="71"/>
      <c r="LG258" s="71"/>
      <c r="LH258" s="71"/>
      <c r="LI258" s="71"/>
      <c r="LJ258" s="71"/>
      <c r="LK258" s="71"/>
      <c r="LL258" s="71"/>
      <c r="LM258" s="71"/>
      <c r="LN258" s="71"/>
      <c r="LO258" s="71"/>
      <c r="LP258" s="71"/>
      <c r="LQ258" s="71"/>
      <c r="LR258" s="71"/>
      <c r="LS258" s="71"/>
      <c r="LT258" s="71"/>
      <c r="LU258" s="71"/>
      <c r="LV258" s="71"/>
      <c r="LW258" s="71"/>
      <c r="LX258" s="71"/>
      <c r="LY258" s="71"/>
      <c r="LZ258" s="71"/>
      <c r="MA258" s="71"/>
      <c r="MB258" s="71"/>
      <c r="MC258" s="71"/>
      <c r="MD258" s="71"/>
      <c r="ME258" s="71"/>
      <c r="MF258" s="71"/>
      <c r="MG258" s="71"/>
      <c r="MH258" s="71"/>
      <c r="MI258" s="71"/>
      <c r="MJ258" s="71"/>
      <c r="MK258" s="71"/>
      <c r="ML258" s="71"/>
      <c r="MM258" s="71"/>
      <c r="MN258" s="71"/>
      <c r="MO258" s="71"/>
      <c r="MP258" s="71"/>
      <c r="MQ258" s="71"/>
      <c r="MR258" s="71"/>
      <c r="MS258" s="71"/>
      <c r="MT258" s="71"/>
      <c r="MU258" s="71"/>
      <c r="MV258" s="71"/>
      <c r="MW258" s="71"/>
      <c r="MX258" s="71"/>
      <c r="MY258" s="71"/>
      <c r="MZ258" s="71"/>
      <c r="NA258" s="71"/>
      <c r="NB258" s="71"/>
      <c r="NC258" s="71"/>
      <c r="ND258" s="71"/>
      <c r="NE258" s="71"/>
      <c r="NF258" s="71"/>
      <c r="NG258" s="71"/>
      <c r="NH258" s="71"/>
      <c r="NI258" s="71"/>
      <c r="NJ258" s="71"/>
      <c r="NK258" s="71"/>
      <c r="NL258" s="71"/>
      <c r="NM258" s="71"/>
      <c r="NN258" s="71"/>
      <c r="NO258" s="71"/>
      <c r="NP258" s="71"/>
      <c r="NQ258" s="71"/>
      <c r="NR258" s="71"/>
      <c r="NS258" s="71"/>
      <c r="NT258" s="71"/>
      <c r="NU258" s="71"/>
      <c r="NV258" s="71"/>
      <c r="NW258" s="71"/>
      <c r="NX258" s="71"/>
      <c r="NY258" s="71"/>
      <c r="NZ258" s="71"/>
      <c r="OA258" s="71"/>
      <c r="OB258" s="71"/>
      <c r="OC258" s="71"/>
      <c r="OD258" s="71"/>
      <c r="OE258" s="71"/>
      <c r="OF258" s="71"/>
      <c r="OG258" s="71"/>
      <c r="OH258" s="71"/>
      <c r="OI258" s="71"/>
      <c r="OJ258" s="71"/>
      <c r="OK258" s="71"/>
      <c r="OL258" s="71"/>
      <c r="OM258" s="71"/>
      <c r="ON258" s="71"/>
      <c r="OO258" s="71"/>
      <c r="OP258" s="71"/>
      <c r="OQ258" s="71"/>
      <c r="OR258" s="71"/>
      <c r="OS258" s="71"/>
      <c r="OT258" s="71"/>
      <c r="OU258" s="71"/>
      <c r="OV258" s="71"/>
      <c r="OW258" s="71"/>
      <c r="OX258" s="71"/>
      <c r="OY258" s="71"/>
      <c r="OZ258" s="71"/>
      <c r="PA258" s="71"/>
      <c r="PB258" s="71"/>
      <c r="PC258" s="71"/>
      <c r="PD258" s="71"/>
      <c r="PE258" s="71"/>
      <c r="PF258" s="71"/>
      <c r="PG258" s="71"/>
      <c r="PH258" s="71"/>
      <c r="PI258" s="71"/>
      <c r="PJ258" s="71"/>
      <c r="PK258" s="71"/>
      <c r="PL258" s="71"/>
      <c r="PM258" s="71"/>
      <c r="PN258" s="71"/>
      <c r="PO258" s="71"/>
      <c r="PP258" s="71"/>
      <c r="PQ258" s="71"/>
      <c r="PR258" s="71"/>
      <c r="PS258" s="71"/>
      <c r="PT258" s="71"/>
      <c r="PU258" s="71"/>
      <c r="PV258" s="71"/>
      <c r="PW258" s="71"/>
      <c r="PX258" s="71"/>
      <c r="PY258" s="71"/>
      <c r="PZ258" s="71"/>
      <c r="QA258" s="71"/>
      <c r="QB258" s="71"/>
      <c r="QC258" s="71"/>
      <c r="QD258" s="71"/>
      <c r="QE258" s="71"/>
      <c r="QF258" s="71"/>
      <c r="QG258" s="71"/>
      <c r="QH258" s="71"/>
      <c r="QI258" s="71"/>
      <c r="QJ258" s="71"/>
      <c r="QK258" s="71"/>
      <c r="QL258" s="71"/>
      <c r="QM258" s="71"/>
      <c r="QN258" s="71"/>
      <c r="QO258" s="71"/>
      <c r="QP258" s="71"/>
      <c r="QQ258" s="71"/>
      <c r="QR258" s="71"/>
      <c r="QS258" s="71"/>
      <c r="QT258" s="71"/>
      <c r="QU258" s="71"/>
      <c r="QV258" s="71"/>
      <c r="QW258" s="71"/>
      <c r="QX258" s="71"/>
      <c r="QY258" s="71"/>
      <c r="QZ258" s="71"/>
      <c r="RA258" s="71"/>
      <c r="RB258" s="71"/>
      <c r="RC258" s="71"/>
      <c r="RD258" s="71"/>
      <c r="RE258" s="71"/>
      <c r="RF258" s="71"/>
      <c r="RG258" s="71"/>
      <c r="RH258" s="71"/>
      <c r="RI258" s="71"/>
      <c r="RJ258" s="71"/>
      <c r="RK258" s="71"/>
      <c r="RL258" s="71"/>
      <c r="RM258" s="71"/>
      <c r="RN258" s="71"/>
      <c r="RO258" s="71"/>
      <c r="RP258" s="71"/>
      <c r="RQ258" s="71"/>
      <c r="RR258" s="71"/>
      <c r="RS258" s="71"/>
      <c r="RT258" s="71"/>
      <c r="RU258" s="71"/>
      <c r="RV258" s="71"/>
      <c r="RW258" s="71"/>
      <c r="RX258" s="71"/>
      <c r="RY258" s="71"/>
      <c r="RZ258" s="71"/>
      <c r="SA258" s="71"/>
      <c r="SB258" s="71"/>
      <c r="SC258" s="71"/>
      <c r="SD258" s="71"/>
      <c r="SE258" s="71"/>
      <c r="SF258" s="71"/>
      <c r="SG258" s="71"/>
      <c r="SH258" s="71"/>
      <c r="SI258" s="71"/>
      <c r="SJ258" s="71"/>
      <c r="SK258" s="71"/>
      <c r="SL258" s="71"/>
      <c r="SM258" s="71"/>
      <c r="SN258" s="71"/>
      <c r="SO258" s="71"/>
      <c r="SP258" s="71"/>
      <c r="SQ258" s="71"/>
      <c r="SR258" s="71"/>
      <c r="SS258" s="71"/>
      <c r="ST258" s="71"/>
      <c r="SU258" s="71"/>
      <c r="SV258" s="71"/>
      <c r="SW258" s="71"/>
      <c r="SX258" s="71"/>
      <c r="SY258" s="71"/>
      <c r="SZ258" s="71"/>
      <c r="TA258" s="71"/>
      <c r="TB258" s="71"/>
      <c r="TC258" s="71"/>
      <c r="TD258" s="71"/>
      <c r="TE258" s="71"/>
      <c r="TF258" s="71"/>
      <c r="TG258" s="71"/>
      <c r="TH258" s="71"/>
      <c r="TI258" s="71"/>
      <c r="TJ258" s="71"/>
      <c r="TK258" s="71"/>
      <c r="TL258" s="71"/>
      <c r="TM258" s="71"/>
      <c r="TN258" s="71"/>
      <c r="TO258" s="71"/>
      <c r="TP258" s="71"/>
      <c r="TQ258" s="71"/>
      <c r="TR258" s="71"/>
      <c r="TS258" s="71"/>
      <c r="TT258" s="71"/>
      <c r="TU258" s="71"/>
      <c r="TV258" s="71"/>
      <c r="TW258" s="71"/>
      <c r="TX258" s="71"/>
      <c r="TY258" s="71"/>
      <c r="TZ258" s="71"/>
      <c r="UA258" s="71"/>
      <c r="UB258" s="71"/>
      <c r="UC258" s="71"/>
      <c r="UD258" s="71"/>
      <c r="UE258" s="71"/>
      <c r="UF258" s="71"/>
      <c r="UG258" s="71"/>
      <c r="UH258" s="71"/>
      <c r="UI258" s="71"/>
      <c r="UJ258" s="71"/>
      <c r="UK258" s="71"/>
      <c r="UL258" s="71"/>
      <c r="UM258" s="71"/>
      <c r="UN258" s="71"/>
      <c r="UO258" s="71"/>
      <c r="UP258" s="71"/>
      <c r="UQ258" s="71"/>
      <c r="UR258" s="71"/>
      <c r="US258" s="71"/>
      <c r="UT258" s="71"/>
      <c r="UU258" s="71"/>
      <c r="UV258" s="71"/>
      <c r="UW258" s="71"/>
      <c r="UX258" s="71"/>
      <c r="UY258" s="71"/>
      <c r="UZ258" s="71"/>
      <c r="VA258" s="71"/>
      <c r="VB258" s="71"/>
      <c r="VC258" s="71"/>
      <c r="VD258" s="71"/>
      <c r="VE258" s="71"/>
      <c r="VF258" s="71"/>
      <c r="VG258" s="71"/>
      <c r="VH258" s="71"/>
      <c r="VI258" s="71"/>
      <c r="VJ258" s="71"/>
      <c r="VK258" s="71"/>
      <c r="VL258" s="71"/>
      <c r="VM258" s="71"/>
      <c r="VN258" s="71"/>
      <c r="VO258" s="71"/>
      <c r="VP258" s="71"/>
      <c r="VQ258" s="71"/>
      <c r="VR258" s="71"/>
      <c r="VS258" s="71"/>
      <c r="VT258" s="71"/>
      <c r="VU258" s="71"/>
      <c r="VV258" s="71"/>
      <c r="VW258" s="71"/>
      <c r="VX258" s="71"/>
      <c r="VY258" s="71"/>
      <c r="VZ258" s="71"/>
      <c r="WA258" s="71"/>
      <c r="WB258" s="71"/>
      <c r="WC258" s="71"/>
      <c r="WD258" s="71"/>
      <c r="WE258" s="71"/>
      <c r="WF258" s="71"/>
      <c r="WG258" s="71"/>
      <c r="WH258" s="71"/>
      <c r="WI258" s="71"/>
      <c r="WJ258" s="71"/>
      <c r="WK258" s="71"/>
      <c r="WL258" s="71"/>
      <c r="WM258" s="71"/>
      <c r="WN258" s="71"/>
      <c r="WO258" s="71"/>
      <c r="WP258" s="71"/>
      <c r="WQ258" s="71"/>
      <c r="WR258" s="71"/>
      <c r="WS258" s="71"/>
      <c r="WT258" s="71"/>
      <c r="WU258" s="71"/>
      <c r="WV258" s="71"/>
      <c r="WW258" s="71"/>
      <c r="WX258" s="71"/>
      <c r="WY258" s="71"/>
      <c r="WZ258" s="71"/>
      <c r="XA258" s="71"/>
      <c r="XB258" s="71"/>
      <c r="XC258" s="71"/>
      <c r="XD258" s="71"/>
      <c r="XE258" s="71"/>
      <c r="XF258" s="71"/>
      <c r="XG258" s="71"/>
      <c r="XH258" s="71"/>
      <c r="XI258" s="71"/>
      <c r="XJ258" s="71"/>
      <c r="XK258" s="71"/>
      <c r="XL258" s="71"/>
      <c r="XM258" s="71"/>
      <c r="XN258" s="71"/>
      <c r="XO258" s="71"/>
      <c r="XP258" s="71"/>
      <c r="XQ258" s="71"/>
      <c r="XR258" s="71"/>
      <c r="XS258" s="71"/>
      <c r="XT258" s="71"/>
      <c r="XU258" s="71"/>
      <c r="XV258" s="71"/>
      <c r="XW258" s="71"/>
      <c r="XX258" s="71"/>
      <c r="XY258" s="71"/>
      <c r="XZ258" s="71"/>
      <c r="YA258" s="71"/>
      <c r="YB258" s="71"/>
      <c r="YC258" s="71"/>
      <c r="YD258" s="71"/>
      <c r="YE258" s="71"/>
      <c r="YF258" s="71"/>
      <c r="YG258" s="71"/>
      <c r="YH258" s="71"/>
      <c r="YI258" s="71"/>
      <c r="YJ258" s="71"/>
      <c r="YK258" s="71"/>
      <c r="YL258" s="71"/>
      <c r="YM258" s="71"/>
      <c r="YN258" s="71"/>
      <c r="YO258" s="71"/>
      <c r="YP258" s="71"/>
      <c r="YQ258" s="71"/>
      <c r="YR258" s="71"/>
      <c r="YS258" s="71"/>
      <c r="YT258" s="71"/>
      <c r="YU258" s="71"/>
      <c r="YV258" s="71"/>
      <c r="YW258" s="71"/>
      <c r="YX258" s="71"/>
      <c r="YY258" s="71"/>
      <c r="YZ258" s="71"/>
      <c r="ZA258" s="71"/>
      <c r="ZB258" s="71"/>
      <c r="ZC258" s="71"/>
      <c r="ZD258" s="71"/>
      <c r="ZE258" s="71"/>
      <c r="ZF258" s="71"/>
      <c r="ZG258" s="71"/>
      <c r="ZH258" s="71"/>
      <c r="ZI258" s="71"/>
      <c r="ZJ258" s="71"/>
      <c r="ZK258" s="71"/>
      <c r="ZL258" s="71"/>
      <c r="ZM258" s="71"/>
      <c r="ZN258" s="71"/>
      <c r="ZO258" s="71"/>
      <c r="ZP258" s="71"/>
      <c r="ZQ258" s="71"/>
      <c r="ZR258" s="71"/>
      <c r="ZS258" s="71"/>
      <c r="ZT258" s="71"/>
      <c r="ZU258" s="71"/>
      <c r="ZV258" s="71"/>
      <c r="ZW258" s="71"/>
      <c r="ZX258" s="71"/>
      <c r="ZY258" s="71"/>
      <c r="ZZ258" s="71"/>
      <c r="AAA258" s="71"/>
      <c r="AAB258" s="71"/>
      <c r="AAC258" s="71"/>
      <c r="AAD258" s="71"/>
      <c r="AAE258" s="71"/>
      <c r="AAF258" s="71"/>
      <c r="AAG258" s="71"/>
      <c r="AAH258" s="71"/>
      <c r="AAI258" s="71"/>
      <c r="AAJ258" s="71"/>
      <c r="AAK258" s="71"/>
      <c r="AAL258" s="71"/>
      <c r="AAM258" s="71"/>
      <c r="AAN258" s="71"/>
      <c r="AAO258" s="71"/>
      <c r="AAP258" s="71"/>
      <c r="AAQ258" s="71"/>
      <c r="AAR258" s="71"/>
      <c r="AAS258" s="71"/>
      <c r="AAT258" s="71"/>
      <c r="AAU258" s="71"/>
      <c r="AAV258" s="71"/>
      <c r="AAW258" s="71"/>
      <c r="AAX258" s="71"/>
      <c r="AAY258" s="71"/>
      <c r="AAZ258" s="71"/>
      <c r="ABA258" s="71"/>
      <c r="ABB258" s="71"/>
      <c r="ABC258" s="71"/>
      <c r="ABD258" s="71"/>
      <c r="ABE258" s="71"/>
      <c r="ABF258" s="71"/>
      <c r="ABG258" s="71"/>
      <c r="ABH258" s="71"/>
      <c r="ABI258" s="71"/>
      <c r="ABJ258" s="71"/>
      <c r="ABK258" s="71"/>
      <c r="ABL258" s="71"/>
      <c r="ABM258" s="71"/>
      <c r="ABN258" s="71"/>
      <c r="ABO258" s="71"/>
      <c r="ABP258" s="71"/>
      <c r="ABQ258" s="71"/>
      <c r="ABR258" s="71"/>
      <c r="ABS258" s="71"/>
      <c r="ABT258" s="71"/>
      <c r="ABU258" s="71"/>
      <c r="ABV258" s="71"/>
      <c r="ABW258" s="71"/>
      <c r="ABX258" s="71"/>
      <c r="ABY258" s="71"/>
      <c r="ABZ258" s="71"/>
      <c r="ACA258" s="71"/>
      <c r="ACB258" s="71"/>
      <c r="ACC258" s="71"/>
      <c r="ACD258" s="71"/>
      <c r="ACE258" s="71"/>
      <c r="ACF258" s="71"/>
      <c r="ACG258" s="71"/>
      <c r="ACH258" s="71"/>
      <c r="ACI258" s="71"/>
      <c r="ACJ258" s="71"/>
      <c r="ACK258" s="71"/>
      <c r="ACL258" s="71"/>
      <c r="ACM258" s="71"/>
      <c r="ACN258" s="71"/>
      <c r="ACO258" s="71"/>
      <c r="ACP258" s="71"/>
      <c r="ACQ258" s="71"/>
      <c r="ACR258" s="71"/>
      <c r="ACS258" s="71"/>
      <c r="ACT258" s="71"/>
      <c r="ACU258" s="71"/>
      <c r="ACV258" s="71"/>
      <c r="ACW258" s="71"/>
      <c r="ACX258" s="71"/>
      <c r="ACY258" s="71"/>
      <c r="ACZ258" s="71"/>
      <c r="ADA258" s="71"/>
      <c r="ADB258" s="71"/>
      <c r="ADC258" s="71"/>
      <c r="ADD258" s="71"/>
      <c r="ADE258" s="71"/>
      <c r="ADF258" s="71"/>
      <c r="ADG258" s="71"/>
      <c r="ADH258" s="71"/>
      <c r="ADI258" s="71"/>
      <c r="ADJ258" s="71"/>
      <c r="ADK258" s="71"/>
      <c r="ADL258" s="71"/>
      <c r="ADM258" s="71"/>
      <c r="ADN258" s="71"/>
      <c r="ADO258" s="71"/>
      <c r="ADP258" s="71"/>
      <c r="ADQ258" s="71"/>
      <c r="ADR258" s="71"/>
      <c r="ADS258" s="71"/>
      <c r="ADT258" s="71"/>
      <c r="ADU258" s="71"/>
      <c r="ADV258" s="71"/>
      <c r="ADW258" s="71"/>
      <c r="ADX258" s="71"/>
      <c r="ADY258" s="71"/>
      <c r="ADZ258" s="71"/>
      <c r="AEA258" s="71"/>
      <c r="AEB258" s="71"/>
      <c r="AEC258" s="71"/>
      <c r="AED258" s="71"/>
      <c r="AEE258" s="71"/>
      <c r="AEF258" s="71"/>
      <c r="AEG258" s="71"/>
      <c r="AEH258" s="71"/>
      <c r="AEI258" s="71"/>
      <c r="AEJ258" s="71"/>
      <c r="AEK258" s="71"/>
      <c r="AEL258" s="71"/>
      <c r="AEM258" s="71"/>
      <c r="AEN258" s="71"/>
      <c r="AEO258" s="71"/>
      <c r="AEP258" s="71"/>
      <c r="AEQ258" s="71"/>
      <c r="AER258" s="71"/>
      <c r="AES258" s="71"/>
      <c r="AET258" s="71"/>
      <c r="AEU258" s="71"/>
      <c r="AEV258" s="71"/>
      <c r="AEW258" s="71"/>
      <c r="AEX258" s="71"/>
      <c r="AEY258" s="71"/>
      <c r="AEZ258" s="71"/>
      <c r="AFA258" s="71"/>
      <c r="AFB258" s="71"/>
      <c r="AFC258" s="71"/>
      <c r="AFD258" s="71"/>
      <c r="AFE258" s="71"/>
      <c r="AFF258" s="71"/>
      <c r="AFG258" s="71"/>
      <c r="AFH258" s="71"/>
      <c r="AFI258" s="71"/>
      <c r="AFJ258" s="71"/>
      <c r="AFK258" s="71"/>
      <c r="AFL258" s="71"/>
      <c r="AFM258" s="71"/>
      <c r="AFN258" s="71"/>
      <c r="AFO258" s="71"/>
      <c r="AFP258" s="71"/>
      <c r="AFQ258" s="71"/>
      <c r="AFR258" s="71"/>
      <c r="AFS258" s="71"/>
      <c r="AFT258" s="71"/>
      <c r="AFU258" s="71"/>
      <c r="AFV258" s="71"/>
      <c r="AFW258" s="71"/>
      <c r="AFX258" s="71"/>
      <c r="AFY258" s="71"/>
      <c r="AFZ258" s="71"/>
      <c r="AGA258" s="71"/>
      <c r="AGB258" s="71"/>
      <c r="AGC258" s="71"/>
      <c r="AGD258" s="71"/>
      <c r="AGE258" s="71"/>
      <c r="AGF258" s="71"/>
      <c r="AGG258" s="71"/>
      <c r="AGH258" s="71"/>
      <c r="AGI258" s="71"/>
      <c r="AGJ258" s="71"/>
      <c r="AGK258" s="71"/>
      <c r="AGL258" s="71"/>
      <c r="AGM258" s="71"/>
      <c r="AGN258" s="71"/>
      <c r="AGO258" s="71"/>
      <c r="AGP258" s="71"/>
      <c r="AGQ258" s="71"/>
      <c r="AGR258" s="71"/>
      <c r="AGS258" s="71"/>
      <c r="AGT258" s="71"/>
      <c r="AGU258" s="71"/>
      <c r="AGV258" s="71"/>
      <c r="AGW258" s="71"/>
      <c r="AGX258" s="71"/>
      <c r="AGY258" s="71"/>
      <c r="AGZ258" s="71"/>
      <c r="AHA258" s="71"/>
      <c r="AHB258" s="71"/>
      <c r="AHC258" s="71"/>
      <c r="AHD258" s="71"/>
      <c r="AHE258" s="71"/>
      <c r="AHF258" s="71"/>
      <c r="AHG258" s="71"/>
      <c r="AHH258" s="71"/>
      <c r="AHI258" s="71"/>
      <c r="AHJ258" s="71"/>
      <c r="AHK258" s="71"/>
      <c r="AHL258" s="71"/>
      <c r="AHM258" s="71"/>
      <c r="AHN258" s="71"/>
      <c r="AHO258" s="71"/>
      <c r="AHP258" s="71"/>
      <c r="AHQ258" s="71"/>
      <c r="AHR258" s="71"/>
      <c r="AHS258" s="71"/>
      <c r="AHT258" s="71"/>
      <c r="AHU258" s="71"/>
      <c r="AHV258" s="71"/>
      <c r="AHW258" s="71"/>
      <c r="AHX258" s="71"/>
      <c r="AHY258" s="71"/>
      <c r="AHZ258" s="71"/>
      <c r="AIA258" s="71"/>
      <c r="AIB258" s="71"/>
      <c r="AIC258" s="71"/>
      <c r="AID258" s="71"/>
      <c r="AIE258" s="71"/>
      <c r="AIF258" s="71"/>
      <c r="AIG258" s="71"/>
      <c r="AIH258" s="71"/>
      <c r="AII258" s="71"/>
      <c r="AIJ258" s="71"/>
      <c r="AIK258" s="71"/>
      <c r="AIL258" s="71"/>
      <c r="AIM258" s="71"/>
      <c r="AIN258" s="71"/>
      <c r="AIO258" s="71"/>
      <c r="AIP258" s="71"/>
      <c r="AIQ258" s="71"/>
      <c r="AIR258" s="71"/>
      <c r="AIS258" s="71"/>
      <c r="AIT258" s="71"/>
      <c r="AIU258" s="71"/>
      <c r="AIV258" s="71"/>
      <c r="AIW258" s="71"/>
      <c r="AIX258" s="71"/>
      <c r="AIY258" s="71"/>
      <c r="AIZ258" s="71"/>
      <c r="AJA258" s="71"/>
      <c r="AJB258" s="71"/>
      <c r="AJC258" s="71"/>
      <c r="AJD258" s="71"/>
      <c r="AJE258" s="71"/>
      <c r="AJF258" s="71"/>
      <c r="AJG258" s="71"/>
      <c r="AJH258" s="71"/>
      <c r="AJI258" s="71"/>
      <c r="AJJ258" s="71"/>
      <c r="AJK258" s="71"/>
      <c r="AJL258" s="71"/>
      <c r="AJM258" s="71"/>
      <c r="AJN258" s="71"/>
      <c r="AJO258" s="71"/>
      <c r="AJP258" s="71"/>
      <c r="AJQ258" s="71"/>
      <c r="AJR258" s="71"/>
      <c r="AJS258" s="71"/>
      <c r="AJT258" s="71"/>
      <c r="AJU258" s="71"/>
      <c r="AJV258" s="71"/>
      <c r="AJW258" s="71"/>
      <c r="AJX258" s="71"/>
      <c r="AJY258" s="71"/>
      <c r="AJZ258" s="71"/>
      <c r="AKA258" s="71"/>
      <c r="AKB258" s="71"/>
      <c r="AKC258" s="71"/>
      <c r="AKD258" s="71"/>
      <c r="AKE258" s="71"/>
      <c r="AKF258" s="71"/>
      <c r="AKG258" s="71"/>
      <c r="AKH258" s="71"/>
      <c r="AKI258" s="71"/>
      <c r="AKJ258" s="71"/>
      <c r="AKK258" s="71"/>
      <c r="AKL258" s="71"/>
      <c r="AKM258" s="71"/>
      <c r="AKN258" s="71"/>
      <c r="AKO258" s="71"/>
      <c r="AKP258" s="71"/>
      <c r="AKQ258" s="71"/>
      <c r="AKR258" s="71"/>
      <c r="AKS258" s="71"/>
      <c r="AKT258" s="71"/>
      <c r="AKU258" s="71"/>
      <c r="AKV258" s="71"/>
      <c r="AKW258" s="71"/>
      <c r="AKX258" s="71"/>
      <c r="AKY258" s="71"/>
      <c r="AKZ258" s="71"/>
      <c r="ALA258" s="71"/>
      <c r="ALB258" s="71"/>
      <c r="ALC258" s="71"/>
      <c r="ALD258" s="71"/>
      <c r="ALE258" s="71"/>
      <c r="ALF258" s="71"/>
      <c r="ALG258" s="71"/>
      <c r="ALH258" s="71"/>
      <c r="ALI258" s="71"/>
      <c r="ALJ258" s="71"/>
      <c r="ALK258" s="71"/>
      <c r="ALL258" s="71"/>
      <c r="ALM258" s="71"/>
      <c r="ALN258" s="71"/>
      <c r="ALO258" s="71"/>
      <c r="ALP258" s="71"/>
      <c r="ALQ258" s="71"/>
      <c r="ALR258" s="71"/>
      <c r="ALS258" s="71"/>
      <c r="ALT258" s="71"/>
      <c r="ALU258" s="71"/>
      <c r="ALV258" s="71"/>
      <c r="ALW258" s="71"/>
      <c r="ALX258" s="71"/>
      <c r="ALY258" s="71"/>
      <c r="ALZ258" s="71"/>
      <c r="AMA258" s="71"/>
      <c r="AMB258" s="71"/>
      <c r="AMC258" s="71"/>
      <c r="AMD258" s="71"/>
      <c r="AME258" s="71"/>
      <c r="AMF258" s="71"/>
      <c r="AMG258" s="71"/>
      <c r="AMH258" s="71"/>
      <c r="AMI258" s="71"/>
      <c r="AMK258" s="71"/>
    </row>
    <row r="259" customFormat="false" ht="32.8" hidden="false" customHeight="false" outlineLevel="0" collapsed="false">
      <c r="A259" s="43"/>
      <c r="B259" s="81" t="s">
        <v>239</v>
      </c>
      <c r="C259" s="82" t="n">
        <v>6310010050</v>
      </c>
      <c r="D259" s="83"/>
      <c r="E259" s="76" t="n">
        <f aca="false">E260</f>
        <v>3932000</v>
      </c>
    </row>
    <row r="260" customFormat="false" ht="48.5" hidden="false" customHeight="false" outlineLevel="0" collapsed="false">
      <c r="A260" s="43"/>
      <c r="B260" s="81" t="s">
        <v>146</v>
      </c>
      <c r="C260" s="82" t="n">
        <v>6310010050</v>
      </c>
      <c r="D260" s="83" t="s">
        <v>203</v>
      </c>
      <c r="E260" s="76" t="n">
        <f aca="false">'приложение 10'!I92</f>
        <v>3932000</v>
      </c>
    </row>
    <row r="261" customFormat="false" ht="48.5" hidden="false" customHeight="false" outlineLevel="0" collapsed="false">
      <c r="A261" s="67" t="s">
        <v>240</v>
      </c>
      <c r="B261" s="93" t="s">
        <v>241</v>
      </c>
      <c r="C261" s="66" t="n">
        <v>6400000000</v>
      </c>
      <c r="D261" s="84"/>
      <c r="E261" s="73" t="n">
        <f aca="false">E262+E265</f>
        <v>206023797.32</v>
      </c>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c r="EY261" s="71"/>
      <c r="EZ261" s="71"/>
      <c r="FA261" s="71"/>
      <c r="FB261" s="71"/>
      <c r="FC261" s="71"/>
      <c r="FD261" s="71"/>
      <c r="FE261" s="71"/>
      <c r="FF261" s="71"/>
      <c r="FG261" s="71"/>
      <c r="FH261" s="71"/>
      <c r="FI261" s="71"/>
      <c r="FJ261" s="71"/>
      <c r="FK261" s="71"/>
      <c r="FL261" s="71"/>
      <c r="FM261" s="71"/>
      <c r="FN261" s="71"/>
      <c r="FO261" s="71"/>
      <c r="FP261" s="71"/>
      <c r="FQ261" s="71"/>
      <c r="FR261" s="71"/>
      <c r="FS261" s="71"/>
      <c r="FT261" s="71"/>
      <c r="FU261" s="71"/>
      <c r="FV261" s="71"/>
      <c r="FW261" s="71"/>
      <c r="FX261" s="71"/>
      <c r="FY261" s="71"/>
      <c r="FZ261" s="71"/>
      <c r="GA261" s="71"/>
      <c r="GB261" s="71"/>
      <c r="GC261" s="71"/>
      <c r="GD261" s="71"/>
      <c r="GE261" s="71"/>
      <c r="GF261" s="71"/>
      <c r="GG261" s="71"/>
      <c r="GH261" s="71"/>
      <c r="GI261" s="71"/>
      <c r="GJ261" s="71"/>
      <c r="GK261" s="71"/>
      <c r="GL261" s="71"/>
      <c r="GM261" s="71"/>
      <c r="GN261" s="71"/>
      <c r="GO261" s="71"/>
      <c r="GP261" s="71"/>
      <c r="GQ261" s="71"/>
      <c r="GR261" s="71"/>
      <c r="GS261" s="71"/>
      <c r="GT261" s="71"/>
      <c r="GU261" s="71"/>
      <c r="GV261" s="71"/>
      <c r="GW261" s="71"/>
      <c r="GX261" s="71"/>
      <c r="GY261" s="71"/>
      <c r="GZ261" s="71"/>
      <c r="HA261" s="71"/>
      <c r="HB261" s="71"/>
      <c r="HC261" s="71"/>
      <c r="HD261" s="71"/>
      <c r="HE261" s="71"/>
      <c r="HF261" s="71"/>
      <c r="HG261" s="71"/>
      <c r="HH261" s="71"/>
      <c r="HI261" s="71"/>
      <c r="HJ261" s="71"/>
      <c r="HK261" s="71"/>
      <c r="HL261" s="71"/>
      <c r="HM261" s="71"/>
      <c r="HN261" s="71"/>
      <c r="HO261" s="71"/>
      <c r="HP261" s="71"/>
      <c r="HQ261" s="71"/>
      <c r="HR261" s="71"/>
      <c r="HS261" s="71"/>
      <c r="HT261" s="71"/>
      <c r="HU261" s="71"/>
      <c r="HV261" s="71"/>
      <c r="HW261" s="71"/>
      <c r="HX261" s="71"/>
      <c r="HY261" s="71"/>
      <c r="HZ261" s="71"/>
      <c r="IA261" s="71"/>
      <c r="IB261" s="71"/>
      <c r="IC261" s="71"/>
      <c r="ID261" s="71"/>
      <c r="IE261" s="71"/>
      <c r="IF261" s="71"/>
      <c r="IG261" s="71"/>
      <c r="IH261" s="71"/>
      <c r="II261" s="71"/>
      <c r="IJ261" s="71"/>
      <c r="IK261" s="71"/>
      <c r="IL261" s="71"/>
      <c r="IM261" s="71"/>
      <c r="IN261" s="71"/>
      <c r="IO261" s="71"/>
      <c r="IP261" s="71"/>
      <c r="IQ261" s="71"/>
      <c r="IR261" s="71"/>
      <c r="IS261" s="71"/>
      <c r="IT261" s="71"/>
      <c r="IU261" s="71"/>
      <c r="IV261" s="71"/>
      <c r="IW261" s="71"/>
      <c r="IX261" s="71"/>
      <c r="IY261" s="71"/>
      <c r="IZ261" s="71"/>
      <c r="JA261" s="71"/>
      <c r="JB261" s="71"/>
      <c r="JC261" s="71"/>
      <c r="JD261" s="71"/>
      <c r="JE261" s="71"/>
      <c r="JF261" s="71"/>
      <c r="JG261" s="71"/>
      <c r="JH261" s="71"/>
      <c r="JI261" s="71"/>
      <c r="JJ261" s="71"/>
      <c r="JK261" s="71"/>
      <c r="JL261" s="71"/>
      <c r="JM261" s="71"/>
      <c r="JN261" s="71"/>
      <c r="JO261" s="71"/>
      <c r="JP261" s="71"/>
      <c r="JQ261" s="71"/>
      <c r="JR261" s="71"/>
      <c r="JS261" s="71"/>
      <c r="JT261" s="71"/>
      <c r="JU261" s="71"/>
      <c r="JV261" s="71"/>
      <c r="JW261" s="71"/>
      <c r="JX261" s="71"/>
      <c r="JY261" s="71"/>
      <c r="JZ261" s="71"/>
      <c r="KA261" s="71"/>
      <c r="KB261" s="71"/>
      <c r="KC261" s="71"/>
      <c r="KD261" s="71"/>
      <c r="KE261" s="71"/>
      <c r="KF261" s="71"/>
      <c r="KG261" s="71"/>
      <c r="KH261" s="71"/>
      <c r="KI261" s="71"/>
      <c r="KJ261" s="71"/>
      <c r="KK261" s="71"/>
      <c r="KL261" s="71"/>
      <c r="KM261" s="71"/>
      <c r="KN261" s="71"/>
      <c r="KO261" s="71"/>
      <c r="KP261" s="71"/>
      <c r="KQ261" s="71"/>
      <c r="KR261" s="71"/>
      <c r="KS261" s="71"/>
      <c r="KT261" s="71"/>
      <c r="KU261" s="71"/>
      <c r="KV261" s="71"/>
      <c r="KW261" s="71"/>
      <c r="KX261" s="71"/>
      <c r="KY261" s="71"/>
      <c r="KZ261" s="71"/>
      <c r="LA261" s="71"/>
      <c r="LB261" s="71"/>
      <c r="LC261" s="71"/>
      <c r="LD261" s="71"/>
      <c r="LE261" s="71"/>
      <c r="LF261" s="71"/>
      <c r="LG261" s="71"/>
      <c r="LH261" s="71"/>
      <c r="LI261" s="71"/>
      <c r="LJ261" s="71"/>
      <c r="LK261" s="71"/>
      <c r="LL261" s="71"/>
      <c r="LM261" s="71"/>
      <c r="LN261" s="71"/>
      <c r="LO261" s="71"/>
      <c r="LP261" s="71"/>
      <c r="LQ261" s="71"/>
      <c r="LR261" s="71"/>
      <c r="LS261" s="71"/>
      <c r="LT261" s="71"/>
      <c r="LU261" s="71"/>
      <c r="LV261" s="71"/>
      <c r="LW261" s="71"/>
      <c r="LX261" s="71"/>
      <c r="LY261" s="71"/>
      <c r="LZ261" s="71"/>
      <c r="MA261" s="71"/>
      <c r="MB261" s="71"/>
      <c r="MC261" s="71"/>
      <c r="MD261" s="71"/>
      <c r="ME261" s="71"/>
      <c r="MF261" s="71"/>
      <c r="MG261" s="71"/>
      <c r="MH261" s="71"/>
      <c r="MI261" s="71"/>
      <c r="MJ261" s="71"/>
      <c r="MK261" s="71"/>
      <c r="ML261" s="71"/>
      <c r="MM261" s="71"/>
      <c r="MN261" s="71"/>
      <c r="MO261" s="71"/>
      <c r="MP261" s="71"/>
      <c r="MQ261" s="71"/>
      <c r="MR261" s="71"/>
      <c r="MS261" s="71"/>
      <c r="MT261" s="71"/>
      <c r="MU261" s="71"/>
      <c r="MV261" s="71"/>
      <c r="MW261" s="71"/>
      <c r="MX261" s="71"/>
      <c r="MY261" s="71"/>
      <c r="MZ261" s="71"/>
      <c r="NA261" s="71"/>
      <c r="NB261" s="71"/>
      <c r="NC261" s="71"/>
      <c r="ND261" s="71"/>
      <c r="NE261" s="71"/>
      <c r="NF261" s="71"/>
      <c r="NG261" s="71"/>
      <c r="NH261" s="71"/>
      <c r="NI261" s="71"/>
      <c r="NJ261" s="71"/>
      <c r="NK261" s="71"/>
      <c r="NL261" s="71"/>
      <c r="NM261" s="71"/>
      <c r="NN261" s="71"/>
      <c r="NO261" s="71"/>
      <c r="NP261" s="71"/>
      <c r="NQ261" s="71"/>
      <c r="NR261" s="71"/>
      <c r="NS261" s="71"/>
      <c r="NT261" s="71"/>
      <c r="NU261" s="71"/>
      <c r="NV261" s="71"/>
      <c r="NW261" s="71"/>
      <c r="NX261" s="71"/>
      <c r="NY261" s="71"/>
      <c r="NZ261" s="71"/>
      <c r="OA261" s="71"/>
      <c r="OB261" s="71"/>
      <c r="OC261" s="71"/>
      <c r="OD261" s="71"/>
      <c r="OE261" s="71"/>
      <c r="OF261" s="71"/>
      <c r="OG261" s="71"/>
      <c r="OH261" s="71"/>
      <c r="OI261" s="71"/>
      <c r="OJ261" s="71"/>
      <c r="OK261" s="71"/>
      <c r="OL261" s="71"/>
      <c r="OM261" s="71"/>
      <c r="ON261" s="71"/>
      <c r="OO261" s="71"/>
      <c r="OP261" s="71"/>
      <c r="OQ261" s="71"/>
      <c r="OR261" s="71"/>
      <c r="OS261" s="71"/>
      <c r="OT261" s="71"/>
      <c r="OU261" s="71"/>
      <c r="OV261" s="71"/>
      <c r="OW261" s="71"/>
      <c r="OX261" s="71"/>
      <c r="OY261" s="71"/>
      <c r="OZ261" s="71"/>
      <c r="PA261" s="71"/>
      <c r="PB261" s="71"/>
      <c r="PC261" s="71"/>
      <c r="PD261" s="71"/>
      <c r="PE261" s="71"/>
      <c r="PF261" s="71"/>
      <c r="PG261" s="71"/>
      <c r="PH261" s="71"/>
      <c r="PI261" s="71"/>
      <c r="PJ261" s="71"/>
      <c r="PK261" s="71"/>
      <c r="PL261" s="71"/>
      <c r="PM261" s="71"/>
      <c r="PN261" s="71"/>
      <c r="PO261" s="71"/>
      <c r="PP261" s="71"/>
      <c r="PQ261" s="71"/>
      <c r="PR261" s="71"/>
      <c r="PS261" s="71"/>
      <c r="PT261" s="71"/>
      <c r="PU261" s="71"/>
      <c r="PV261" s="71"/>
      <c r="PW261" s="71"/>
      <c r="PX261" s="71"/>
      <c r="PY261" s="71"/>
      <c r="PZ261" s="71"/>
      <c r="QA261" s="71"/>
      <c r="QB261" s="71"/>
      <c r="QC261" s="71"/>
      <c r="QD261" s="71"/>
      <c r="QE261" s="71"/>
      <c r="QF261" s="71"/>
      <c r="QG261" s="71"/>
      <c r="QH261" s="71"/>
      <c r="QI261" s="71"/>
      <c r="QJ261" s="71"/>
      <c r="QK261" s="71"/>
      <c r="QL261" s="71"/>
      <c r="QM261" s="71"/>
      <c r="QN261" s="71"/>
      <c r="QO261" s="71"/>
      <c r="QP261" s="71"/>
      <c r="QQ261" s="71"/>
      <c r="QR261" s="71"/>
      <c r="QS261" s="71"/>
      <c r="QT261" s="71"/>
      <c r="QU261" s="71"/>
      <c r="QV261" s="71"/>
      <c r="QW261" s="71"/>
      <c r="QX261" s="71"/>
      <c r="QY261" s="71"/>
      <c r="QZ261" s="71"/>
      <c r="RA261" s="71"/>
      <c r="RB261" s="71"/>
      <c r="RC261" s="71"/>
      <c r="RD261" s="71"/>
      <c r="RE261" s="71"/>
      <c r="RF261" s="71"/>
      <c r="RG261" s="71"/>
      <c r="RH261" s="71"/>
      <c r="RI261" s="71"/>
      <c r="RJ261" s="71"/>
      <c r="RK261" s="71"/>
      <c r="RL261" s="71"/>
      <c r="RM261" s="71"/>
      <c r="RN261" s="71"/>
      <c r="RO261" s="71"/>
      <c r="RP261" s="71"/>
      <c r="RQ261" s="71"/>
      <c r="RR261" s="71"/>
      <c r="RS261" s="71"/>
      <c r="RT261" s="71"/>
      <c r="RU261" s="71"/>
      <c r="RV261" s="71"/>
      <c r="RW261" s="71"/>
      <c r="RX261" s="71"/>
      <c r="RY261" s="71"/>
      <c r="RZ261" s="71"/>
      <c r="SA261" s="71"/>
      <c r="SB261" s="71"/>
      <c r="SC261" s="71"/>
      <c r="SD261" s="71"/>
      <c r="SE261" s="71"/>
      <c r="SF261" s="71"/>
      <c r="SG261" s="71"/>
      <c r="SH261" s="71"/>
      <c r="SI261" s="71"/>
      <c r="SJ261" s="71"/>
      <c r="SK261" s="71"/>
      <c r="SL261" s="71"/>
      <c r="SM261" s="71"/>
      <c r="SN261" s="71"/>
      <c r="SO261" s="71"/>
      <c r="SP261" s="71"/>
      <c r="SQ261" s="71"/>
      <c r="SR261" s="71"/>
      <c r="SS261" s="71"/>
      <c r="ST261" s="71"/>
      <c r="SU261" s="71"/>
      <c r="SV261" s="71"/>
      <c r="SW261" s="71"/>
      <c r="SX261" s="71"/>
      <c r="SY261" s="71"/>
      <c r="SZ261" s="71"/>
      <c r="TA261" s="71"/>
      <c r="TB261" s="71"/>
      <c r="TC261" s="71"/>
      <c r="TD261" s="71"/>
      <c r="TE261" s="71"/>
      <c r="TF261" s="71"/>
      <c r="TG261" s="71"/>
      <c r="TH261" s="71"/>
      <c r="TI261" s="71"/>
      <c r="TJ261" s="71"/>
      <c r="TK261" s="71"/>
      <c r="TL261" s="71"/>
      <c r="TM261" s="71"/>
      <c r="TN261" s="71"/>
      <c r="TO261" s="71"/>
      <c r="TP261" s="71"/>
      <c r="TQ261" s="71"/>
      <c r="TR261" s="71"/>
      <c r="TS261" s="71"/>
      <c r="TT261" s="71"/>
      <c r="TU261" s="71"/>
      <c r="TV261" s="71"/>
      <c r="TW261" s="71"/>
      <c r="TX261" s="71"/>
      <c r="TY261" s="71"/>
      <c r="TZ261" s="71"/>
      <c r="UA261" s="71"/>
      <c r="UB261" s="71"/>
      <c r="UC261" s="71"/>
      <c r="UD261" s="71"/>
      <c r="UE261" s="71"/>
      <c r="UF261" s="71"/>
      <c r="UG261" s="71"/>
      <c r="UH261" s="71"/>
      <c r="UI261" s="71"/>
      <c r="UJ261" s="71"/>
      <c r="UK261" s="71"/>
      <c r="UL261" s="71"/>
      <c r="UM261" s="71"/>
      <c r="UN261" s="71"/>
      <c r="UO261" s="71"/>
      <c r="UP261" s="71"/>
      <c r="UQ261" s="71"/>
      <c r="UR261" s="71"/>
      <c r="US261" s="71"/>
      <c r="UT261" s="71"/>
      <c r="UU261" s="71"/>
      <c r="UV261" s="71"/>
      <c r="UW261" s="71"/>
      <c r="UX261" s="71"/>
      <c r="UY261" s="71"/>
      <c r="UZ261" s="71"/>
      <c r="VA261" s="71"/>
      <c r="VB261" s="71"/>
      <c r="VC261" s="71"/>
      <c r="VD261" s="71"/>
      <c r="VE261" s="71"/>
      <c r="VF261" s="71"/>
      <c r="VG261" s="71"/>
      <c r="VH261" s="71"/>
      <c r="VI261" s="71"/>
      <c r="VJ261" s="71"/>
      <c r="VK261" s="71"/>
      <c r="VL261" s="71"/>
      <c r="VM261" s="71"/>
      <c r="VN261" s="71"/>
      <c r="VO261" s="71"/>
      <c r="VP261" s="71"/>
      <c r="VQ261" s="71"/>
      <c r="VR261" s="71"/>
      <c r="VS261" s="71"/>
      <c r="VT261" s="71"/>
      <c r="VU261" s="71"/>
      <c r="VV261" s="71"/>
      <c r="VW261" s="71"/>
      <c r="VX261" s="71"/>
      <c r="VY261" s="71"/>
      <c r="VZ261" s="71"/>
      <c r="WA261" s="71"/>
      <c r="WB261" s="71"/>
      <c r="WC261" s="71"/>
      <c r="WD261" s="71"/>
      <c r="WE261" s="71"/>
      <c r="WF261" s="71"/>
      <c r="WG261" s="71"/>
      <c r="WH261" s="71"/>
      <c r="WI261" s="71"/>
      <c r="WJ261" s="71"/>
      <c r="WK261" s="71"/>
      <c r="WL261" s="71"/>
      <c r="WM261" s="71"/>
      <c r="WN261" s="71"/>
      <c r="WO261" s="71"/>
      <c r="WP261" s="71"/>
      <c r="WQ261" s="71"/>
      <c r="WR261" s="71"/>
      <c r="WS261" s="71"/>
      <c r="WT261" s="71"/>
      <c r="WU261" s="71"/>
      <c r="WV261" s="71"/>
      <c r="WW261" s="71"/>
      <c r="WX261" s="71"/>
      <c r="WY261" s="71"/>
      <c r="WZ261" s="71"/>
      <c r="XA261" s="71"/>
      <c r="XB261" s="71"/>
      <c r="XC261" s="71"/>
      <c r="XD261" s="71"/>
      <c r="XE261" s="71"/>
      <c r="XF261" s="71"/>
      <c r="XG261" s="71"/>
      <c r="XH261" s="71"/>
      <c r="XI261" s="71"/>
      <c r="XJ261" s="71"/>
      <c r="XK261" s="71"/>
      <c r="XL261" s="71"/>
      <c r="XM261" s="71"/>
      <c r="XN261" s="71"/>
      <c r="XO261" s="71"/>
      <c r="XP261" s="71"/>
      <c r="XQ261" s="71"/>
      <c r="XR261" s="71"/>
      <c r="XS261" s="71"/>
      <c r="XT261" s="71"/>
      <c r="XU261" s="71"/>
      <c r="XV261" s="71"/>
      <c r="XW261" s="71"/>
      <c r="XX261" s="71"/>
      <c r="XY261" s="71"/>
      <c r="XZ261" s="71"/>
      <c r="YA261" s="71"/>
      <c r="YB261" s="71"/>
      <c r="YC261" s="71"/>
      <c r="YD261" s="71"/>
      <c r="YE261" s="71"/>
      <c r="YF261" s="71"/>
      <c r="YG261" s="71"/>
      <c r="YH261" s="71"/>
      <c r="YI261" s="71"/>
      <c r="YJ261" s="71"/>
      <c r="YK261" s="71"/>
      <c r="YL261" s="71"/>
      <c r="YM261" s="71"/>
      <c r="YN261" s="71"/>
      <c r="YO261" s="71"/>
      <c r="YP261" s="71"/>
      <c r="YQ261" s="71"/>
      <c r="YR261" s="71"/>
      <c r="YS261" s="71"/>
      <c r="YT261" s="71"/>
      <c r="YU261" s="71"/>
      <c r="YV261" s="71"/>
      <c r="YW261" s="71"/>
      <c r="YX261" s="71"/>
      <c r="YY261" s="71"/>
      <c r="YZ261" s="71"/>
      <c r="ZA261" s="71"/>
      <c r="ZB261" s="71"/>
      <c r="ZC261" s="71"/>
      <c r="ZD261" s="71"/>
      <c r="ZE261" s="71"/>
      <c r="ZF261" s="71"/>
      <c r="ZG261" s="71"/>
      <c r="ZH261" s="71"/>
      <c r="ZI261" s="71"/>
      <c r="ZJ261" s="71"/>
      <c r="ZK261" s="71"/>
      <c r="ZL261" s="71"/>
      <c r="ZM261" s="71"/>
      <c r="ZN261" s="71"/>
      <c r="ZO261" s="71"/>
      <c r="ZP261" s="71"/>
      <c r="ZQ261" s="71"/>
      <c r="ZR261" s="71"/>
      <c r="ZS261" s="71"/>
      <c r="ZT261" s="71"/>
      <c r="ZU261" s="71"/>
      <c r="ZV261" s="71"/>
      <c r="ZW261" s="71"/>
      <c r="ZX261" s="71"/>
      <c r="ZY261" s="71"/>
      <c r="ZZ261" s="71"/>
      <c r="AAA261" s="71"/>
      <c r="AAB261" s="71"/>
      <c r="AAC261" s="71"/>
      <c r="AAD261" s="71"/>
      <c r="AAE261" s="71"/>
      <c r="AAF261" s="71"/>
      <c r="AAG261" s="71"/>
      <c r="AAH261" s="71"/>
      <c r="AAI261" s="71"/>
      <c r="AAJ261" s="71"/>
      <c r="AAK261" s="71"/>
      <c r="AAL261" s="71"/>
      <c r="AAM261" s="71"/>
      <c r="AAN261" s="71"/>
      <c r="AAO261" s="71"/>
      <c r="AAP261" s="71"/>
      <c r="AAQ261" s="71"/>
      <c r="AAR261" s="71"/>
      <c r="AAS261" s="71"/>
      <c r="AAT261" s="71"/>
      <c r="AAU261" s="71"/>
      <c r="AAV261" s="71"/>
      <c r="AAW261" s="71"/>
      <c r="AAX261" s="71"/>
      <c r="AAY261" s="71"/>
      <c r="AAZ261" s="71"/>
      <c r="ABA261" s="71"/>
      <c r="ABB261" s="71"/>
      <c r="ABC261" s="71"/>
      <c r="ABD261" s="71"/>
      <c r="ABE261" s="71"/>
      <c r="ABF261" s="71"/>
      <c r="ABG261" s="71"/>
      <c r="ABH261" s="71"/>
      <c r="ABI261" s="71"/>
      <c r="ABJ261" s="71"/>
      <c r="ABK261" s="71"/>
      <c r="ABL261" s="71"/>
      <c r="ABM261" s="71"/>
      <c r="ABN261" s="71"/>
      <c r="ABO261" s="71"/>
      <c r="ABP261" s="71"/>
      <c r="ABQ261" s="71"/>
      <c r="ABR261" s="71"/>
      <c r="ABS261" s="71"/>
      <c r="ABT261" s="71"/>
      <c r="ABU261" s="71"/>
      <c r="ABV261" s="71"/>
      <c r="ABW261" s="71"/>
      <c r="ABX261" s="71"/>
      <c r="ABY261" s="71"/>
      <c r="ABZ261" s="71"/>
      <c r="ACA261" s="71"/>
      <c r="ACB261" s="71"/>
      <c r="ACC261" s="71"/>
      <c r="ACD261" s="71"/>
      <c r="ACE261" s="71"/>
      <c r="ACF261" s="71"/>
      <c r="ACG261" s="71"/>
      <c r="ACH261" s="71"/>
      <c r="ACI261" s="71"/>
      <c r="ACJ261" s="71"/>
      <c r="ACK261" s="71"/>
      <c r="ACL261" s="71"/>
      <c r="ACM261" s="71"/>
      <c r="ACN261" s="71"/>
      <c r="ACO261" s="71"/>
      <c r="ACP261" s="71"/>
      <c r="ACQ261" s="71"/>
      <c r="ACR261" s="71"/>
      <c r="ACS261" s="71"/>
      <c r="ACT261" s="71"/>
      <c r="ACU261" s="71"/>
      <c r="ACV261" s="71"/>
      <c r="ACW261" s="71"/>
      <c r="ACX261" s="71"/>
      <c r="ACY261" s="71"/>
      <c r="ACZ261" s="71"/>
      <c r="ADA261" s="71"/>
      <c r="ADB261" s="71"/>
      <c r="ADC261" s="71"/>
      <c r="ADD261" s="71"/>
      <c r="ADE261" s="71"/>
      <c r="ADF261" s="71"/>
      <c r="ADG261" s="71"/>
      <c r="ADH261" s="71"/>
      <c r="ADI261" s="71"/>
      <c r="ADJ261" s="71"/>
      <c r="ADK261" s="71"/>
      <c r="ADL261" s="71"/>
      <c r="ADM261" s="71"/>
      <c r="ADN261" s="71"/>
      <c r="ADO261" s="71"/>
      <c r="ADP261" s="71"/>
      <c r="ADQ261" s="71"/>
      <c r="ADR261" s="71"/>
      <c r="ADS261" s="71"/>
      <c r="ADT261" s="71"/>
      <c r="ADU261" s="71"/>
      <c r="ADV261" s="71"/>
      <c r="ADW261" s="71"/>
      <c r="ADX261" s="71"/>
      <c r="ADY261" s="71"/>
      <c r="ADZ261" s="71"/>
      <c r="AEA261" s="71"/>
      <c r="AEB261" s="71"/>
      <c r="AEC261" s="71"/>
      <c r="AED261" s="71"/>
      <c r="AEE261" s="71"/>
      <c r="AEF261" s="71"/>
      <c r="AEG261" s="71"/>
      <c r="AEH261" s="71"/>
      <c r="AEI261" s="71"/>
      <c r="AEJ261" s="71"/>
      <c r="AEK261" s="71"/>
      <c r="AEL261" s="71"/>
      <c r="AEM261" s="71"/>
      <c r="AEN261" s="71"/>
      <c r="AEO261" s="71"/>
      <c r="AEP261" s="71"/>
      <c r="AEQ261" s="71"/>
      <c r="AER261" s="71"/>
      <c r="AES261" s="71"/>
      <c r="AET261" s="71"/>
      <c r="AEU261" s="71"/>
      <c r="AEV261" s="71"/>
      <c r="AEW261" s="71"/>
      <c r="AEX261" s="71"/>
      <c r="AEY261" s="71"/>
      <c r="AEZ261" s="71"/>
      <c r="AFA261" s="71"/>
      <c r="AFB261" s="71"/>
      <c r="AFC261" s="71"/>
      <c r="AFD261" s="71"/>
      <c r="AFE261" s="71"/>
      <c r="AFF261" s="71"/>
      <c r="AFG261" s="71"/>
      <c r="AFH261" s="71"/>
      <c r="AFI261" s="71"/>
      <c r="AFJ261" s="71"/>
      <c r="AFK261" s="71"/>
      <c r="AFL261" s="71"/>
      <c r="AFM261" s="71"/>
      <c r="AFN261" s="71"/>
      <c r="AFO261" s="71"/>
      <c r="AFP261" s="71"/>
      <c r="AFQ261" s="71"/>
      <c r="AFR261" s="71"/>
      <c r="AFS261" s="71"/>
      <c r="AFT261" s="71"/>
      <c r="AFU261" s="71"/>
      <c r="AFV261" s="71"/>
      <c r="AFW261" s="71"/>
      <c r="AFX261" s="71"/>
      <c r="AFY261" s="71"/>
      <c r="AFZ261" s="71"/>
      <c r="AGA261" s="71"/>
      <c r="AGB261" s="71"/>
      <c r="AGC261" s="71"/>
      <c r="AGD261" s="71"/>
      <c r="AGE261" s="71"/>
      <c r="AGF261" s="71"/>
      <c r="AGG261" s="71"/>
      <c r="AGH261" s="71"/>
      <c r="AGI261" s="71"/>
      <c r="AGJ261" s="71"/>
      <c r="AGK261" s="71"/>
      <c r="AGL261" s="71"/>
      <c r="AGM261" s="71"/>
      <c r="AGN261" s="71"/>
      <c r="AGO261" s="71"/>
      <c r="AGP261" s="71"/>
      <c r="AGQ261" s="71"/>
      <c r="AGR261" s="71"/>
      <c r="AGS261" s="71"/>
      <c r="AGT261" s="71"/>
      <c r="AGU261" s="71"/>
      <c r="AGV261" s="71"/>
      <c r="AGW261" s="71"/>
      <c r="AGX261" s="71"/>
      <c r="AGY261" s="71"/>
      <c r="AGZ261" s="71"/>
      <c r="AHA261" s="71"/>
      <c r="AHB261" s="71"/>
      <c r="AHC261" s="71"/>
      <c r="AHD261" s="71"/>
      <c r="AHE261" s="71"/>
      <c r="AHF261" s="71"/>
      <c r="AHG261" s="71"/>
      <c r="AHH261" s="71"/>
      <c r="AHI261" s="71"/>
      <c r="AHJ261" s="71"/>
      <c r="AHK261" s="71"/>
      <c r="AHL261" s="71"/>
      <c r="AHM261" s="71"/>
      <c r="AHN261" s="71"/>
      <c r="AHO261" s="71"/>
      <c r="AHP261" s="71"/>
      <c r="AHQ261" s="71"/>
      <c r="AHR261" s="71"/>
      <c r="AHS261" s="71"/>
      <c r="AHT261" s="71"/>
      <c r="AHU261" s="71"/>
      <c r="AHV261" s="71"/>
      <c r="AHW261" s="71"/>
      <c r="AHX261" s="71"/>
      <c r="AHY261" s="71"/>
      <c r="AHZ261" s="71"/>
      <c r="AIA261" s="71"/>
      <c r="AIB261" s="71"/>
      <c r="AIC261" s="71"/>
      <c r="AID261" s="71"/>
      <c r="AIE261" s="71"/>
      <c r="AIF261" s="71"/>
      <c r="AIG261" s="71"/>
      <c r="AIH261" s="71"/>
      <c r="AII261" s="71"/>
      <c r="AIJ261" s="71"/>
      <c r="AIK261" s="71"/>
      <c r="AIL261" s="71"/>
      <c r="AIM261" s="71"/>
      <c r="AIN261" s="71"/>
      <c r="AIO261" s="71"/>
      <c r="AIP261" s="71"/>
      <c r="AIQ261" s="71"/>
      <c r="AIR261" s="71"/>
      <c r="AIS261" s="71"/>
      <c r="AIT261" s="71"/>
      <c r="AIU261" s="71"/>
      <c r="AIV261" s="71"/>
      <c r="AIW261" s="71"/>
      <c r="AIX261" s="71"/>
      <c r="AIY261" s="71"/>
      <c r="AIZ261" s="71"/>
      <c r="AJA261" s="71"/>
      <c r="AJB261" s="71"/>
      <c r="AJC261" s="71"/>
      <c r="AJD261" s="71"/>
      <c r="AJE261" s="71"/>
      <c r="AJF261" s="71"/>
      <c r="AJG261" s="71"/>
      <c r="AJH261" s="71"/>
      <c r="AJI261" s="71"/>
      <c r="AJJ261" s="71"/>
      <c r="AJK261" s="71"/>
      <c r="AJL261" s="71"/>
      <c r="AJM261" s="71"/>
      <c r="AJN261" s="71"/>
      <c r="AJO261" s="71"/>
      <c r="AJP261" s="71"/>
      <c r="AJQ261" s="71"/>
      <c r="AJR261" s="71"/>
      <c r="AJS261" s="71"/>
      <c r="AJT261" s="71"/>
      <c r="AJU261" s="71"/>
      <c r="AJV261" s="71"/>
      <c r="AJW261" s="71"/>
      <c r="AJX261" s="71"/>
      <c r="AJY261" s="71"/>
      <c r="AJZ261" s="71"/>
      <c r="AKA261" s="71"/>
      <c r="AKB261" s="71"/>
      <c r="AKC261" s="71"/>
      <c r="AKD261" s="71"/>
      <c r="AKE261" s="71"/>
      <c r="AKF261" s="71"/>
      <c r="AKG261" s="71"/>
      <c r="AKH261" s="71"/>
      <c r="AKI261" s="71"/>
      <c r="AKJ261" s="71"/>
      <c r="AKK261" s="71"/>
      <c r="AKL261" s="71"/>
      <c r="AKM261" s="71"/>
      <c r="AKN261" s="71"/>
      <c r="AKO261" s="71"/>
      <c r="AKP261" s="71"/>
      <c r="AKQ261" s="71"/>
      <c r="AKR261" s="71"/>
      <c r="AKS261" s="71"/>
      <c r="AKT261" s="71"/>
      <c r="AKU261" s="71"/>
      <c r="AKV261" s="71"/>
      <c r="AKW261" s="71"/>
      <c r="AKX261" s="71"/>
      <c r="AKY261" s="71"/>
      <c r="AKZ261" s="71"/>
      <c r="ALA261" s="71"/>
      <c r="ALB261" s="71"/>
      <c r="ALC261" s="71"/>
      <c r="ALD261" s="71"/>
      <c r="ALE261" s="71"/>
      <c r="ALF261" s="71"/>
      <c r="ALG261" s="71"/>
      <c r="ALH261" s="71"/>
      <c r="ALI261" s="71"/>
      <c r="ALJ261" s="71"/>
      <c r="ALK261" s="71"/>
      <c r="ALL261" s="71"/>
      <c r="ALM261" s="71"/>
      <c r="ALN261" s="71"/>
      <c r="ALO261" s="71"/>
      <c r="ALP261" s="71"/>
      <c r="ALQ261" s="71"/>
      <c r="ALR261" s="71"/>
      <c r="ALS261" s="71"/>
      <c r="ALT261" s="71"/>
      <c r="ALU261" s="71"/>
      <c r="ALV261" s="71"/>
      <c r="ALW261" s="71"/>
      <c r="ALX261" s="71"/>
      <c r="ALY261" s="71"/>
      <c r="ALZ261" s="71"/>
      <c r="AMA261" s="71"/>
      <c r="AMB261" s="71"/>
      <c r="AMC261" s="71"/>
      <c r="AMD261" s="71"/>
      <c r="AME261" s="71"/>
      <c r="AMF261" s="71"/>
      <c r="AMG261" s="71"/>
      <c r="AMH261" s="71"/>
      <c r="AMI261" s="71"/>
      <c r="AMK261" s="71"/>
    </row>
    <row r="262" customFormat="false" ht="48.5" hidden="false" customHeight="false" outlineLevel="0" collapsed="false">
      <c r="A262" s="43"/>
      <c r="B262" s="81" t="s">
        <v>242</v>
      </c>
      <c r="C262" s="82" t="n">
        <v>6410000000</v>
      </c>
      <c r="D262" s="83"/>
      <c r="E262" s="76" t="n">
        <f aca="false">E263</f>
        <v>13950497.32</v>
      </c>
    </row>
    <row r="263" customFormat="false" ht="79.85" hidden="false" customHeight="false" outlineLevel="0" collapsed="false">
      <c r="A263" s="43"/>
      <c r="B263" s="94" t="s">
        <v>243</v>
      </c>
      <c r="C263" s="82" t="s">
        <v>244</v>
      </c>
      <c r="D263" s="83"/>
      <c r="E263" s="76" t="n">
        <f aca="false">E264</f>
        <v>13950497.32</v>
      </c>
    </row>
    <row r="264" customFormat="false" ht="32.8" hidden="false" customHeight="false" outlineLevel="0" collapsed="false">
      <c r="A264" s="43"/>
      <c r="B264" s="81" t="s">
        <v>103</v>
      </c>
      <c r="C264" s="82" t="s">
        <v>244</v>
      </c>
      <c r="D264" s="83" t="s">
        <v>104</v>
      </c>
      <c r="E264" s="76" t="n">
        <f aca="false">'приложение 10'!I158</f>
        <v>13950497.32</v>
      </c>
    </row>
    <row r="265" s="71" customFormat="true" ht="32.8" hidden="false" customHeight="false" outlineLevel="0" collapsed="false">
      <c r="A265" s="43"/>
      <c r="B265" s="81" t="s">
        <v>245</v>
      </c>
      <c r="C265" s="82" t="n">
        <v>6420000000</v>
      </c>
      <c r="D265" s="83"/>
      <c r="E265" s="76" t="n">
        <f aca="false">E266+E268</f>
        <v>192073300</v>
      </c>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c r="DA265" s="47"/>
      <c r="DB265" s="47"/>
      <c r="DC265" s="47"/>
      <c r="DD265" s="47"/>
      <c r="DE265" s="47"/>
      <c r="DF265" s="47"/>
      <c r="DG265" s="47"/>
      <c r="DH265" s="47"/>
      <c r="DI265" s="47"/>
      <c r="DJ265" s="47"/>
      <c r="DK265" s="47"/>
      <c r="DL265" s="47"/>
      <c r="DM265" s="47"/>
      <c r="DN265" s="47"/>
      <c r="DO265" s="47"/>
      <c r="DP265" s="47"/>
      <c r="DQ265" s="47"/>
      <c r="DR265" s="47"/>
      <c r="DS265" s="47"/>
      <c r="DT265" s="47"/>
      <c r="DU265" s="47"/>
      <c r="DV265" s="47"/>
      <c r="DW265" s="47"/>
      <c r="DX265" s="47"/>
      <c r="DY265" s="47"/>
      <c r="DZ265" s="47"/>
      <c r="EA265" s="47"/>
      <c r="EB265" s="47"/>
      <c r="EC265" s="47"/>
      <c r="ED265" s="47"/>
      <c r="EE265" s="47"/>
      <c r="EF265" s="47"/>
      <c r="EG265" s="47"/>
      <c r="EH265" s="47"/>
      <c r="EI265" s="47"/>
      <c r="EJ265" s="47"/>
      <c r="EK265" s="47"/>
      <c r="EL265" s="47"/>
      <c r="EM265" s="47"/>
      <c r="EN265" s="47"/>
      <c r="EO265" s="47"/>
      <c r="EP265" s="47"/>
      <c r="EQ265" s="47"/>
      <c r="ER265" s="47"/>
      <c r="ES265" s="47"/>
      <c r="ET265" s="47"/>
      <c r="EU265" s="47"/>
      <c r="EV265" s="47"/>
      <c r="EW265" s="47"/>
      <c r="EX265" s="47"/>
      <c r="EY265" s="47"/>
      <c r="EZ265" s="47"/>
      <c r="FA265" s="47"/>
      <c r="FB265" s="47"/>
      <c r="FC265" s="47"/>
      <c r="FD265" s="47"/>
      <c r="FE265" s="47"/>
      <c r="FF265" s="47"/>
      <c r="FG265" s="47"/>
      <c r="FH265" s="47"/>
      <c r="FI265" s="47"/>
      <c r="FJ265" s="47"/>
      <c r="FK265" s="47"/>
      <c r="FL265" s="47"/>
      <c r="FM265" s="47"/>
      <c r="FN265" s="47"/>
      <c r="FO265" s="47"/>
      <c r="FP265" s="47"/>
      <c r="FQ265" s="47"/>
      <c r="FR265" s="47"/>
      <c r="FS265" s="47"/>
      <c r="FT265" s="47"/>
      <c r="FU265" s="47"/>
      <c r="FV265" s="47"/>
      <c r="FW265" s="47"/>
      <c r="FX265" s="47"/>
      <c r="FY265" s="47"/>
      <c r="FZ265" s="47"/>
      <c r="GA265" s="47"/>
      <c r="GB265" s="47"/>
      <c r="GC265" s="47"/>
      <c r="GD265" s="47"/>
      <c r="GE265" s="47"/>
      <c r="GF265" s="47"/>
      <c r="GG265" s="47"/>
      <c r="GH265" s="47"/>
      <c r="GI265" s="47"/>
      <c r="GJ265" s="47"/>
      <c r="GK265" s="47"/>
      <c r="GL265" s="47"/>
      <c r="GM265" s="47"/>
      <c r="GN265" s="47"/>
      <c r="GO265" s="47"/>
      <c r="GP265" s="47"/>
      <c r="GQ265" s="47"/>
      <c r="GR265" s="47"/>
      <c r="GS265" s="47"/>
      <c r="GT265" s="47"/>
      <c r="GU265" s="47"/>
      <c r="GV265" s="47"/>
      <c r="GW265" s="47"/>
      <c r="GX265" s="47"/>
      <c r="GY265" s="47"/>
      <c r="GZ265" s="47"/>
      <c r="HA265" s="47"/>
      <c r="HB265" s="47"/>
      <c r="HC265" s="47"/>
      <c r="HD265" s="47"/>
      <c r="HE265" s="47"/>
      <c r="HF265" s="47"/>
      <c r="HG265" s="47"/>
      <c r="HH265" s="47"/>
      <c r="HI265" s="47"/>
      <c r="HJ265" s="47"/>
      <c r="HK265" s="47"/>
      <c r="HL265" s="47"/>
      <c r="HM265" s="47"/>
      <c r="HN265" s="47"/>
      <c r="HO265" s="47"/>
      <c r="HP265" s="47"/>
      <c r="HQ265" s="47"/>
      <c r="HR265" s="47"/>
      <c r="HS265" s="47"/>
      <c r="HT265" s="47"/>
      <c r="HU265" s="47"/>
      <c r="HV265" s="47"/>
      <c r="HW265" s="47"/>
      <c r="HX265" s="47"/>
      <c r="HY265" s="47"/>
      <c r="HZ265" s="47"/>
      <c r="IA265" s="47"/>
      <c r="IB265" s="47"/>
      <c r="IC265" s="47"/>
      <c r="ID265" s="47"/>
      <c r="IE265" s="47"/>
      <c r="IF265" s="47"/>
      <c r="IG265" s="47"/>
      <c r="IH265" s="47"/>
      <c r="II265" s="47"/>
      <c r="IJ265" s="47"/>
      <c r="IK265" s="47"/>
      <c r="IL265" s="47"/>
      <c r="IM265" s="47"/>
      <c r="IN265" s="47"/>
      <c r="IO265" s="47"/>
      <c r="IP265" s="47"/>
      <c r="IQ265" s="47"/>
      <c r="IR265" s="47"/>
      <c r="IS265" s="47"/>
      <c r="IT265" s="47"/>
      <c r="IU265" s="47"/>
      <c r="IV265" s="47"/>
      <c r="IW265" s="47"/>
      <c r="IX265" s="47"/>
      <c r="IY265" s="47"/>
      <c r="IZ265" s="47"/>
      <c r="JA265" s="47"/>
      <c r="JB265" s="47"/>
      <c r="JC265" s="47"/>
      <c r="JD265" s="47"/>
      <c r="JE265" s="47"/>
      <c r="JF265" s="47"/>
      <c r="JG265" s="47"/>
      <c r="JH265" s="47"/>
      <c r="JI265" s="47"/>
      <c r="JJ265" s="47"/>
      <c r="JK265" s="47"/>
      <c r="JL265" s="47"/>
      <c r="JM265" s="47"/>
      <c r="JN265" s="47"/>
      <c r="JO265" s="47"/>
      <c r="JP265" s="47"/>
      <c r="JQ265" s="47"/>
      <c r="JR265" s="47"/>
      <c r="JS265" s="47"/>
      <c r="JT265" s="47"/>
      <c r="JU265" s="47"/>
      <c r="JV265" s="47"/>
      <c r="JW265" s="47"/>
      <c r="JX265" s="47"/>
      <c r="JY265" s="47"/>
      <c r="JZ265" s="47"/>
      <c r="KA265" s="47"/>
      <c r="KB265" s="47"/>
      <c r="KC265" s="47"/>
      <c r="KD265" s="47"/>
      <c r="KE265" s="47"/>
      <c r="KF265" s="47"/>
      <c r="KG265" s="47"/>
      <c r="KH265" s="47"/>
      <c r="KI265" s="47"/>
      <c r="KJ265" s="47"/>
      <c r="KK265" s="47"/>
      <c r="KL265" s="47"/>
      <c r="KM265" s="47"/>
      <c r="KN265" s="47"/>
      <c r="KO265" s="47"/>
      <c r="KP265" s="47"/>
      <c r="KQ265" s="47"/>
      <c r="KR265" s="47"/>
      <c r="KS265" s="47"/>
      <c r="KT265" s="47"/>
      <c r="KU265" s="47"/>
      <c r="KV265" s="47"/>
      <c r="KW265" s="47"/>
      <c r="KX265" s="47"/>
      <c r="KY265" s="47"/>
      <c r="KZ265" s="47"/>
      <c r="LA265" s="47"/>
      <c r="LB265" s="47"/>
      <c r="LC265" s="47"/>
      <c r="LD265" s="47"/>
      <c r="LE265" s="47"/>
      <c r="LF265" s="47"/>
      <c r="LG265" s="47"/>
      <c r="LH265" s="47"/>
      <c r="LI265" s="47"/>
      <c r="LJ265" s="47"/>
      <c r="LK265" s="47"/>
      <c r="LL265" s="47"/>
      <c r="LM265" s="47"/>
      <c r="LN265" s="47"/>
      <c r="LO265" s="47"/>
      <c r="LP265" s="47"/>
      <c r="LQ265" s="47"/>
      <c r="LR265" s="47"/>
      <c r="LS265" s="47"/>
      <c r="LT265" s="47"/>
      <c r="LU265" s="47"/>
      <c r="LV265" s="47"/>
      <c r="LW265" s="47"/>
      <c r="LX265" s="47"/>
      <c r="LY265" s="47"/>
      <c r="LZ265" s="47"/>
      <c r="MA265" s="47"/>
      <c r="MB265" s="47"/>
      <c r="MC265" s="47"/>
      <c r="MD265" s="47"/>
      <c r="ME265" s="47"/>
      <c r="MF265" s="47"/>
      <c r="MG265" s="47"/>
      <c r="MH265" s="47"/>
      <c r="MI265" s="47"/>
      <c r="MJ265" s="47"/>
      <c r="MK265" s="47"/>
      <c r="ML265" s="47"/>
      <c r="MM265" s="47"/>
      <c r="MN265" s="47"/>
      <c r="MO265" s="47"/>
      <c r="MP265" s="47"/>
      <c r="MQ265" s="47"/>
      <c r="MR265" s="47"/>
      <c r="MS265" s="47"/>
      <c r="MT265" s="47"/>
      <c r="MU265" s="47"/>
      <c r="MV265" s="47"/>
      <c r="MW265" s="47"/>
      <c r="MX265" s="47"/>
      <c r="MY265" s="47"/>
      <c r="MZ265" s="47"/>
      <c r="NA265" s="47"/>
      <c r="NB265" s="47"/>
      <c r="NC265" s="47"/>
      <c r="ND265" s="47"/>
      <c r="NE265" s="47"/>
      <c r="NF265" s="47"/>
      <c r="NG265" s="47"/>
      <c r="NH265" s="47"/>
      <c r="NI265" s="47"/>
      <c r="NJ265" s="47"/>
      <c r="NK265" s="47"/>
      <c r="NL265" s="47"/>
      <c r="NM265" s="47"/>
      <c r="NN265" s="47"/>
      <c r="NO265" s="47"/>
      <c r="NP265" s="47"/>
      <c r="NQ265" s="47"/>
      <c r="NR265" s="47"/>
      <c r="NS265" s="47"/>
      <c r="NT265" s="47"/>
      <c r="NU265" s="47"/>
      <c r="NV265" s="47"/>
      <c r="NW265" s="47"/>
      <c r="NX265" s="47"/>
      <c r="NY265" s="47"/>
      <c r="NZ265" s="47"/>
      <c r="OA265" s="47"/>
      <c r="OB265" s="47"/>
      <c r="OC265" s="47"/>
      <c r="OD265" s="47"/>
      <c r="OE265" s="47"/>
      <c r="OF265" s="47"/>
      <c r="OG265" s="47"/>
      <c r="OH265" s="47"/>
      <c r="OI265" s="47"/>
      <c r="OJ265" s="47"/>
      <c r="OK265" s="47"/>
      <c r="OL265" s="47"/>
      <c r="OM265" s="47"/>
      <c r="ON265" s="47"/>
      <c r="OO265" s="47"/>
      <c r="OP265" s="47"/>
      <c r="OQ265" s="47"/>
      <c r="OR265" s="47"/>
      <c r="OS265" s="47"/>
      <c r="OT265" s="47"/>
      <c r="OU265" s="47"/>
      <c r="OV265" s="47"/>
      <c r="OW265" s="47"/>
      <c r="OX265" s="47"/>
      <c r="OY265" s="47"/>
      <c r="OZ265" s="47"/>
      <c r="PA265" s="47"/>
      <c r="PB265" s="47"/>
      <c r="PC265" s="47"/>
      <c r="PD265" s="47"/>
      <c r="PE265" s="47"/>
      <c r="PF265" s="47"/>
      <c r="PG265" s="47"/>
      <c r="PH265" s="47"/>
      <c r="PI265" s="47"/>
      <c r="PJ265" s="47"/>
      <c r="PK265" s="47"/>
      <c r="PL265" s="47"/>
      <c r="PM265" s="47"/>
      <c r="PN265" s="47"/>
      <c r="PO265" s="47"/>
      <c r="PP265" s="47"/>
      <c r="PQ265" s="47"/>
      <c r="PR265" s="47"/>
      <c r="PS265" s="47"/>
      <c r="PT265" s="47"/>
      <c r="PU265" s="47"/>
      <c r="PV265" s="47"/>
      <c r="PW265" s="47"/>
      <c r="PX265" s="47"/>
      <c r="PY265" s="47"/>
      <c r="PZ265" s="47"/>
      <c r="QA265" s="47"/>
      <c r="QB265" s="47"/>
      <c r="QC265" s="47"/>
      <c r="QD265" s="47"/>
      <c r="QE265" s="47"/>
      <c r="QF265" s="47"/>
      <c r="QG265" s="47"/>
      <c r="QH265" s="47"/>
      <c r="QI265" s="47"/>
      <c r="QJ265" s="47"/>
      <c r="QK265" s="47"/>
      <c r="QL265" s="47"/>
      <c r="QM265" s="47"/>
      <c r="QN265" s="47"/>
      <c r="QO265" s="47"/>
      <c r="QP265" s="47"/>
      <c r="QQ265" s="47"/>
      <c r="QR265" s="47"/>
      <c r="QS265" s="47"/>
      <c r="QT265" s="47"/>
      <c r="QU265" s="47"/>
      <c r="QV265" s="47"/>
      <c r="QW265" s="47"/>
      <c r="QX265" s="47"/>
      <c r="QY265" s="47"/>
      <c r="QZ265" s="47"/>
      <c r="RA265" s="47"/>
      <c r="RB265" s="47"/>
      <c r="RC265" s="47"/>
      <c r="RD265" s="47"/>
      <c r="RE265" s="47"/>
      <c r="RF265" s="47"/>
      <c r="RG265" s="47"/>
      <c r="RH265" s="47"/>
      <c r="RI265" s="47"/>
      <c r="RJ265" s="47"/>
      <c r="RK265" s="47"/>
      <c r="RL265" s="47"/>
      <c r="RM265" s="47"/>
      <c r="RN265" s="47"/>
      <c r="RO265" s="47"/>
      <c r="RP265" s="47"/>
      <c r="RQ265" s="47"/>
      <c r="RR265" s="47"/>
      <c r="RS265" s="47"/>
      <c r="RT265" s="47"/>
      <c r="RU265" s="47"/>
      <c r="RV265" s="47"/>
      <c r="RW265" s="47"/>
      <c r="RX265" s="47"/>
      <c r="RY265" s="47"/>
      <c r="RZ265" s="47"/>
      <c r="SA265" s="47"/>
      <c r="SB265" s="47"/>
      <c r="SC265" s="47"/>
      <c r="SD265" s="47"/>
      <c r="SE265" s="47"/>
      <c r="SF265" s="47"/>
      <c r="SG265" s="47"/>
      <c r="SH265" s="47"/>
      <c r="SI265" s="47"/>
      <c r="SJ265" s="47"/>
      <c r="SK265" s="47"/>
      <c r="SL265" s="47"/>
      <c r="SM265" s="47"/>
      <c r="SN265" s="47"/>
      <c r="SO265" s="47"/>
      <c r="SP265" s="47"/>
      <c r="SQ265" s="47"/>
      <c r="SR265" s="47"/>
      <c r="SS265" s="47"/>
      <c r="ST265" s="47"/>
      <c r="SU265" s="47"/>
      <c r="SV265" s="47"/>
      <c r="SW265" s="47"/>
      <c r="SX265" s="47"/>
      <c r="SY265" s="47"/>
      <c r="SZ265" s="47"/>
      <c r="TA265" s="47"/>
      <c r="TB265" s="47"/>
      <c r="TC265" s="47"/>
      <c r="TD265" s="47"/>
      <c r="TE265" s="47"/>
      <c r="TF265" s="47"/>
      <c r="TG265" s="47"/>
      <c r="TH265" s="47"/>
      <c r="TI265" s="47"/>
      <c r="TJ265" s="47"/>
      <c r="TK265" s="47"/>
      <c r="TL265" s="47"/>
      <c r="TM265" s="47"/>
      <c r="TN265" s="47"/>
      <c r="TO265" s="47"/>
      <c r="TP265" s="47"/>
      <c r="TQ265" s="47"/>
      <c r="TR265" s="47"/>
      <c r="TS265" s="47"/>
      <c r="TT265" s="47"/>
      <c r="TU265" s="47"/>
      <c r="TV265" s="47"/>
      <c r="TW265" s="47"/>
      <c r="TX265" s="47"/>
      <c r="TY265" s="47"/>
      <c r="TZ265" s="47"/>
      <c r="UA265" s="47"/>
      <c r="UB265" s="47"/>
      <c r="UC265" s="47"/>
      <c r="UD265" s="47"/>
      <c r="UE265" s="47"/>
      <c r="UF265" s="47"/>
      <c r="UG265" s="47"/>
      <c r="UH265" s="47"/>
      <c r="UI265" s="47"/>
      <c r="UJ265" s="47"/>
      <c r="UK265" s="47"/>
      <c r="UL265" s="47"/>
      <c r="UM265" s="47"/>
      <c r="UN265" s="47"/>
      <c r="UO265" s="47"/>
      <c r="UP265" s="47"/>
      <c r="UQ265" s="47"/>
      <c r="UR265" s="47"/>
      <c r="US265" s="47"/>
      <c r="UT265" s="47"/>
      <c r="UU265" s="47"/>
      <c r="UV265" s="47"/>
      <c r="UW265" s="47"/>
      <c r="UX265" s="47"/>
      <c r="UY265" s="47"/>
      <c r="UZ265" s="47"/>
      <c r="VA265" s="47"/>
      <c r="VB265" s="47"/>
      <c r="VC265" s="47"/>
      <c r="VD265" s="47"/>
      <c r="VE265" s="47"/>
      <c r="VF265" s="47"/>
      <c r="VG265" s="47"/>
      <c r="VH265" s="47"/>
      <c r="VI265" s="47"/>
      <c r="VJ265" s="47"/>
      <c r="VK265" s="47"/>
      <c r="VL265" s="47"/>
      <c r="VM265" s="47"/>
      <c r="VN265" s="47"/>
      <c r="VO265" s="47"/>
      <c r="VP265" s="47"/>
      <c r="VQ265" s="47"/>
      <c r="VR265" s="47"/>
      <c r="VS265" s="47"/>
      <c r="VT265" s="47"/>
      <c r="VU265" s="47"/>
      <c r="VV265" s="47"/>
      <c r="VW265" s="47"/>
      <c r="VX265" s="47"/>
      <c r="VY265" s="47"/>
      <c r="VZ265" s="47"/>
      <c r="WA265" s="47"/>
      <c r="WB265" s="47"/>
      <c r="WC265" s="47"/>
      <c r="WD265" s="47"/>
      <c r="WE265" s="47"/>
      <c r="WF265" s="47"/>
      <c r="WG265" s="47"/>
      <c r="WH265" s="47"/>
      <c r="WI265" s="47"/>
      <c r="WJ265" s="47"/>
      <c r="WK265" s="47"/>
      <c r="WL265" s="47"/>
      <c r="WM265" s="47"/>
      <c r="WN265" s="47"/>
      <c r="WO265" s="47"/>
      <c r="WP265" s="47"/>
      <c r="WQ265" s="47"/>
      <c r="WR265" s="47"/>
      <c r="WS265" s="47"/>
      <c r="WT265" s="47"/>
      <c r="WU265" s="47"/>
      <c r="WV265" s="47"/>
      <c r="WW265" s="47"/>
      <c r="WX265" s="47"/>
      <c r="WY265" s="47"/>
      <c r="WZ265" s="47"/>
      <c r="XA265" s="47"/>
      <c r="XB265" s="47"/>
      <c r="XC265" s="47"/>
      <c r="XD265" s="47"/>
      <c r="XE265" s="47"/>
      <c r="XF265" s="47"/>
      <c r="XG265" s="47"/>
      <c r="XH265" s="47"/>
      <c r="XI265" s="47"/>
      <c r="XJ265" s="47"/>
      <c r="XK265" s="47"/>
      <c r="XL265" s="47"/>
      <c r="XM265" s="47"/>
      <c r="XN265" s="47"/>
      <c r="XO265" s="47"/>
      <c r="XP265" s="47"/>
      <c r="XQ265" s="47"/>
      <c r="XR265" s="47"/>
      <c r="XS265" s="47"/>
      <c r="XT265" s="47"/>
      <c r="XU265" s="47"/>
      <c r="XV265" s="47"/>
      <c r="XW265" s="47"/>
      <c r="XX265" s="47"/>
      <c r="XY265" s="47"/>
      <c r="XZ265" s="47"/>
      <c r="YA265" s="47"/>
      <c r="YB265" s="47"/>
      <c r="YC265" s="47"/>
      <c r="YD265" s="47"/>
      <c r="YE265" s="47"/>
      <c r="YF265" s="47"/>
      <c r="YG265" s="47"/>
      <c r="YH265" s="47"/>
      <c r="YI265" s="47"/>
      <c r="YJ265" s="47"/>
      <c r="YK265" s="47"/>
      <c r="YL265" s="47"/>
      <c r="YM265" s="47"/>
      <c r="YN265" s="47"/>
      <c r="YO265" s="47"/>
      <c r="YP265" s="47"/>
      <c r="YQ265" s="47"/>
      <c r="YR265" s="47"/>
      <c r="YS265" s="47"/>
      <c r="YT265" s="47"/>
      <c r="YU265" s="47"/>
      <c r="YV265" s="47"/>
      <c r="YW265" s="47"/>
      <c r="YX265" s="47"/>
      <c r="YY265" s="47"/>
      <c r="YZ265" s="47"/>
      <c r="ZA265" s="47"/>
      <c r="ZB265" s="47"/>
      <c r="ZC265" s="47"/>
      <c r="ZD265" s="47"/>
      <c r="ZE265" s="47"/>
      <c r="ZF265" s="47"/>
      <c r="ZG265" s="47"/>
      <c r="ZH265" s="47"/>
      <c r="ZI265" s="47"/>
      <c r="ZJ265" s="47"/>
      <c r="ZK265" s="47"/>
      <c r="ZL265" s="47"/>
      <c r="ZM265" s="47"/>
      <c r="ZN265" s="47"/>
      <c r="ZO265" s="47"/>
      <c r="ZP265" s="47"/>
      <c r="ZQ265" s="47"/>
      <c r="ZR265" s="47"/>
      <c r="ZS265" s="47"/>
      <c r="ZT265" s="47"/>
      <c r="ZU265" s="47"/>
      <c r="ZV265" s="47"/>
      <c r="ZW265" s="47"/>
      <c r="ZX265" s="47"/>
      <c r="ZY265" s="47"/>
      <c r="ZZ265" s="47"/>
      <c r="AAA265" s="47"/>
      <c r="AAB265" s="47"/>
      <c r="AAC265" s="47"/>
      <c r="AAD265" s="47"/>
      <c r="AAE265" s="47"/>
      <c r="AAF265" s="47"/>
      <c r="AAG265" s="47"/>
      <c r="AAH265" s="47"/>
      <c r="AAI265" s="47"/>
      <c r="AAJ265" s="47"/>
      <c r="AAK265" s="47"/>
      <c r="AAL265" s="47"/>
      <c r="AAM265" s="47"/>
      <c r="AAN265" s="47"/>
      <c r="AAO265" s="47"/>
      <c r="AAP265" s="47"/>
      <c r="AAQ265" s="47"/>
      <c r="AAR265" s="47"/>
      <c r="AAS265" s="47"/>
      <c r="AAT265" s="47"/>
      <c r="AAU265" s="47"/>
      <c r="AAV265" s="47"/>
      <c r="AAW265" s="47"/>
      <c r="AAX265" s="47"/>
      <c r="AAY265" s="47"/>
      <c r="AAZ265" s="47"/>
      <c r="ABA265" s="47"/>
      <c r="ABB265" s="47"/>
      <c r="ABC265" s="47"/>
      <c r="ABD265" s="47"/>
      <c r="ABE265" s="47"/>
      <c r="ABF265" s="47"/>
      <c r="ABG265" s="47"/>
      <c r="ABH265" s="47"/>
      <c r="ABI265" s="47"/>
      <c r="ABJ265" s="47"/>
      <c r="ABK265" s="47"/>
      <c r="ABL265" s="47"/>
      <c r="ABM265" s="47"/>
      <c r="ABN265" s="47"/>
      <c r="ABO265" s="47"/>
      <c r="ABP265" s="47"/>
      <c r="ABQ265" s="47"/>
      <c r="ABR265" s="47"/>
      <c r="ABS265" s="47"/>
      <c r="ABT265" s="47"/>
      <c r="ABU265" s="47"/>
      <c r="ABV265" s="47"/>
      <c r="ABW265" s="47"/>
      <c r="ABX265" s="47"/>
      <c r="ABY265" s="47"/>
      <c r="ABZ265" s="47"/>
      <c r="ACA265" s="47"/>
      <c r="ACB265" s="47"/>
      <c r="ACC265" s="47"/>
      <c r="ACD265" s="47"/>
      <c r="ACE265" s="47"/>
      <c r="ACF265" s="47"/>
      <c r="ACG265" s="47"/>
      <c r="ACH265" s="47"/>
      <c r="ACI265" s="47"/>
      <c r="ACJ265" s="47"/>
      <c r="ACK265" s="47"/>
      <c r="ACL265" s="47"/>
      <c r="ACM265" s="47"/>
      <c r="ACN265" s="47"/>
      <c r="ACO265" s="47"/>
      <c r="ACP265" s="47"/>
      <c r="ACQ265" s="47"/>
      <c r="ACR265" s="47"/>
      <c r="ACS265" s="47"/>
      <c r="ACT265" s="47"/>
      <c r="ACU265" s="47"/>
      <c r="ACV265" s="47"/>
      <c r="ACW265" s="47"/>
      <c r="ACX265" s="47"/>
      <c r="ACY265" s="47"/>
      <c r="ACZ265" s="47"/>
      <c r="ADA265" s="47"/>
      <c r="ADB265" s="47"/>
      <c r="ADC265" s="47"/>
      <c r="ADD265" s="47"/>
      <c r="ADE265" s="47"/>
      <c r="ADF265" s="47"/>
      <c r="ADG265" s="47"/>
      <c r="ADH265" s="47"/>
      <c r="ADI265" s="47"/>
      <c r="ADJ265" s="47"/>
      <c r="ADK265" s="47"/>
      <c r="ADL265" s="47"/>
      <c r="ADM265" s="47"/>
      <c r="ADN265" s="47"/>
      <c r="ADO265" s="47"/>
      <c r="ADP265" s="47"/>
      <c r="ADQ265" s="47"/>
      <c r="ADR265" s="47"/>
      <c r="ADS265" s="47"/>
      <c r="ADT265" s="47"/>
      <c r="ADU265" s="47"/>
      <c r="ADV265" s="47"/>
      <c r="ADW265" s="47"/>
      <c r="ADX265" s="47"/>
      <c r="ADY265" s="47"/>
      <c r="ADZ265" s="47"/>
      <c r="AEA265" s="47"/>
      <c r="AEB265" s="47"/>
      <c r="AEC265" s="47"/>
      <c r="AED265" s="47"/>
      <c r="AEE265" s="47"/>
      <c r="AEF265" s="47"/>
      <c r="AEG265" s="47"/>
      <c r="AEH265" s="47"/>
      <c r="AEI265" s="47"/>
      <c r="AEJ265" s="47"/>
      <c r="AEK265" s="47"/>
      <c r="AEL265" s="47"/>
      <c r="AEM265" s="47"/>
      <c r="AEN265" s="47"/>
      <c r="AEO265" s="47"/>
      <c r="AEP265" s="47"/>
      <c r="AEQ265" s="47"/>
      <c r="AER265" s="47"/>
      <c r="AES265" s="47"/>
      <c r="AET265" s="47"/>
      <c r="AEU265" s="47"/>
      <c r="AEV265" s="47"/>
      <c r="AEW265" s="47"/>
      <c r="AEX265" s="47"/>
      <c r="AEY265" s="47"/>
      <c r="AEZ265" s="47"/>
      <c r="AFA265" s="47"/>
      <c r="AFB265" s="47"/>
      <c r="AFC265" s="47"/>
      <c r="AFD265" s="47"/>
      <c r="AFE265" s="47"/>
      <c r="AFF265" s="47"/>
      <c r="AFG265" s="47"/>
      <c r="AFH265" s="47"/>
      <c r="AFI265" s="47"/>
      <c r="AFJ265" s="47"/>
      <c r="AFK265" s="47"/>
      <c r="AFL265" s="47"/>
      <c r="AFM265" s="47"/>
      <c r="AFN265" s="47"/>
      <c r="AFO265" s="47"/>
      <c r="AFP265" s="47"/>
      <c r="AFQ265" s="47"/>
      <c r="AFR265" s="47"/>
      <c r="AFS265" s="47"/>
      <c r="AFT265" s="47"/>
      <c r="AFU265" s="47"/>
      <c r="AFV265" s="47"/>
      <c r="AFW265" s="47"/>
      <c r="AFX265" s="47"/>
      <c r="AFY265" s="47"/>
      <c r="AFZ265" s="47"/>
      <c r="AGA265" s="47"/>
      <c r="AGB265" s="47"/>
      <c r="AGC265" s="47"/>
      <c r="AGD265" s="47"/>
      <c r="AGE265" s="47"/>
      <c r="AGF265" s="47"/>
      <c r="AGG265" s="47"/>
      <c r="AGH265" s="47"/>
      <c r="AGI265" s="47"/>
      <c r="AGJ265" s="47"/>
      <c r="AGK265" s="47"/>
      <c r="AGL265" s="47"/>
      <c r="AGM265" s="47"/>
      <c r="AGN265" s="47"/>
      <c r="AGO265" s="47"/>
      <c r="AGP265" s="47"/>
      <c r="AGQ265" s="47"/>
      <c r="AGR265" s="47"/>
      <c r="AGS265" s="47"/>
      <c r="AGT265" s="47"/>
      <c r="AGU265" s="47"/>
      <c r="AGV265" s="47"/>
      <c r="AGW265" s="47"/>
      <c r="AGX265" s="47"/>
      <c r="AGY265" s="47"/>
      <c r="AGZ265" s="47"/>
      <c r="AHA265" s="47"/>
      <c r="AHB265" s="47"/>
      <c r="AHC265" s="47"/>
      <c r="AHD265" s="47"/>
      <c r="AHE265" s="47"/>
      <c r="AHF265" s="47"/>
      <c r="AHG265" s="47"/>
      <c r="AHH265" s="47"/>
      <c r="AHI265" s="47"/>
      <c r="AHJ265" s="47"/>
      <c r="AHK265" s="47"/>
      <c r="AHL265" s="47"/>
      <c r="AHM265" s="47"/>
      <c r="AHN265" s="47"/>
      <c r="AHO265" s="47"/>
      <c r="AHP265" s="47"/>
      <c r="AHQ265" s="47"/>
      <c r="AHR265" s="47"/>
      <c r="AHS265" s="47"/>
      <c r="AHT265" s="47"/>
      <c r="AHU265" s="47"/>
      <c r="AHV265" s="47"/>
      <c r="AHW265" s="47"/>
      <c r="AHX265" s="47"/>
      <c r="AHY265" s="47"/>
      <c r="AHZ265" s="47"/>
      <c r="AIA265" s="47"/>
      <c r="AIB265" s="47"/>
      <c r="AIC265" s="47"/>
      <c r="AID265" s="47"/>
      <c r="AIE265" s="47"/>
      <c r="AIF265" s="47"/>
      <c r="AIG265" s="47"/>
      <c r="AIH265" s="47"/>
      <c r="AII265" s="47"/>
      <c r="AIJ265" s="47"/>
      <c r="AIK265" s="47"/>
      <c r="AIL265" s="47"/>
      <c r="AIM265" s="47"/>
      <c r="AIN265" s="47"/>
      <c r="AIO265" s="47"/>
      <c r="AIP265" s="47"/>
      <c r="AIQ265" s="47"/>
      <c r="AIR265" s="47"/>
      <c r="AIS265" s="47"/>
      <c r="AIT265" s="47"/>
      <c r="AIU265" s="47"/>
      <c r="AIV265" s="47"/>
      <c r="AIW265" s="47"/>
      <c r="AIX265" s="47"/>
      <c r="AIY265" s="47"/>
      <c r="AIZ265" s="47"/>
      <c r="AJA265" s="47"/>
      <c r="AJB265" s="47"/>
      <c r="AJC265" s="47"/>
      <c r="AJD265" s="47"/>
      <c r="AJE265" s="47"/>
      <c r="AJF265" s="47"/>
      <c r="AJG265" s="47"/>
      <c r="AJH265" s="47"/>
      <c r="AJI265" s="47"/>
      <c r="AJJ265" s="47"/>
      <c r="AJK265" s="47"/>
      <c r="AJL265" s="47"/>
      <c r="AJM265" s="47"/>
      <c r="AJN265" s="47"/>
      <c r="AJO265" s="47"/>
      <c r="AJP265" s="47"/>
      <c r="AJQ265" s="47"/>
      <c r="AJR265" s="47"/>
      <c r="AJS265" s="47"/>
      <c r="AJT265" s="47"/>
      <c r="AJU265" s="47"/>
      <c r="AJV265" s="47"/>
      <c r="AJW265" s="47"/>
      <c r="AJX265" s="47"/>
      <c r="AJY265" s="47"/>
      <c r="AJZ265" s="47"/>
      <c r="AKA265" s="47"/>
      <c r="AKB265" s="47"/>
      <c r="AKC265" s="47"/>
      <c r="AKD265" s="47"/>
      <c r="AKE265" s="47"/>
      <c r="AKF265" s="47"/>
      <c r="AKG265" s="47"/>
      <c r="AKH265" s="47"/>
      <c r="AKI265" s="47"/>
      <c r="AKJ265" s="47"/>
      <c r="AKK265" s="47"/>
      <c r="AKL265" s="47"/>
      <c r="AKM265" s="47"/>
      <c r="AKN265" s="47"/>
      <c r="AKO265" s="47"/>
      <c r="AKP265" s="47"/>
      <c r="AKQ265" s="47"/>
      <c r="AKR265" s="47"/>
      <c r="AKS265" s="47"/>
      <c r="AKT265" s="47"/>
      <c r="AKU265" s="47"/>
      <c r="AKV265" s="47"/>
      <c r="AKW265" s="47"/>
      <c r="AKX265" s="47"/>
      <c r="AKY265" s="47"/>
      <c r="AKZ265" s="47"/>
      <c r="ALA265" s="47"/>
      <c r="ALB265" s="47"/>
      <c r="ALC265" s="47"/>
      <c r="ALD265" s="47"/>
      <c r="ALE265" s="47"/>
      <c r="ALF265" s="47"/>
      <c r="ALG265" s="47"/>
      <c r="ALH265" s="47"/>
      <c r="ALI265" s="47"/>
      <c r="ALJ265" s="47"/>
      <c r="ALK265" s="47"/>
      <c r="ALL265" s="47"/>
      <c r="ALM265" s="47"/>
      <c r="ALN265" s="47"/>
      <c r="ALO265" s="47"/>
      <c r="ALP265" s="47"/>
      <c r="ALQ265" s="47"/>
      <c r="ALR265" s="47"/>
      <c r="ALS265" s="47"/>
      <c r="ALT265" s="47"/>
      <c r="ALU265" s="47"/>
      <c r="ALV265" s="47"/>
      <c r="ALW265" s="47"/>
      <c r="ALX265" s="47"/>
      <c r="ALY265" s="47"/>
      <c r="ALZ265" s="47"/>
      <c r="AMA265" s="47"/>
      <c r="AMB265" s="47"/>
      <c r="AMC265" s="47"/>
      <c r="AMD265" s="47"/>
      <c r="AME265" s="47"/>
      <c r="AMF265" s="47"/>
      <c r="AMG265" s="47"/>
      <c r="AMH265" s="47"/>
      <c r="AMI265" s="47"/>
      <c r="AMJ265" s="48"/>
      <c r="AMK265" s="48"/>
    </row>
    <row r="266" s="71" customFormat="true" ht="32.8" hidden="false" customHeight="false" outlineLevel="0" collapsed="false">
      <c r="A266" s="43"/>
      <c r="B266" s="81" t="s">
        <v>246</v>
      </c>
      <c r="C266" s="82" t="s">
        <v>247</v>
      </c>
      <c r="D266" s="83"/>
      <c r="E266" s="76" t="n">
        <f aca="false">E267</f>
        <v>191673300</v>
      </c>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7"/>
      <c r="EZ266" s="47"/>
      <c r="FA266" s="47"/>
      <c r="FB266" s="47"/>
      <c r="FC266" s="47"/>
      <c r="FD266" s="47"/>
      <c r="FE266" s="47"/>
      <c r="FF266" s="47"/>
      <c r="FG266" s="47"/>
      <c r="FH266" s="47"/>
      <c r="FI266" s="47"/>
      <c r="FJ266" s="47"/>
      <c r="FK266" s="47"/>
      <c r="FL266" s="47"/>
      <c r="FM266" s="47"/>
      <c r="FN266" s="47"/>
      <c r="FO266" s="47"/>
      <c r="FP266" s="47"/>
      <c r="FQ266" s="47"/>
      <c r="FR266" s="47"/>
      <c r="FS266" s="47"/>
      <c r="FT266" s="47"/>
      <c r="FU266" s="47"/>
      <c r="FV266" s="47"/>
      <c r="FW266" s="47"/>
      <c r="FX266" s="47"/>
      <c r="FY266" s="47"/>
      <c r="FZ266" s="47"/>
      <c r="GA266" s="47"/>
      <c r="GB266" s="47"/>
      <c r="GC266" s="47"/>
      <c r="GD266" s="47"/>
      <c r="GE266" s="47"/>
      <c r="GF266" s="47"/>
      <c r="GG266" s="47"/>
      <c r="GH266" s="47"/>
      <c r="GI266" s="47"/>
      <c r="GJ266" s="47"/>
      <c r="GK266" s="47"/>
      <c r="GL266" s="47"/>
      <c r="GM266" s="47"/>
      <c r="GN266" s="47"/>
      <c r="GO266" s="47"/>
      <c r="GP266" s="47"/>
      <c r="GQ266" s="47"/>
      <c r="GR266" s="47"/>
      <c r="GS266" s="47"/>
      <c r="GT266" s="47"/>
      <c r="GU266" s="47"/>
      <c r="GV266" s="47"/>
      <c r="GW266" s="47"/>
      <c r="GX266" s="47"/>
      <c r="GY266" s="47"/>
      <c r="GZ266" s="47"/>
      <c r="HA266" s="47"/>
      <c r="HB266" s="47"/>
      <c r="HC266" s="47"/>
      <c r="HD266" s="47"/>
      <c r="HE266" s="47"/>
      <c r="HF266" s="47"/>
      <c r="HG266" s="47"/>
      <c r="HH266" s="47"/>
      <c r="HI266" s="47"/>
      <c r="HJ266" s="47"/>
      <c r="HK266" s="47"/>
      <c r="HL266" s="47"/>
      <c r="HM266" s="47"/>
      <c r="HN266" s="47"/>
      <c r="HO266" s="47"/>
      <c r="HP266" s="47"/>
      <c r="HQ266" s="47"/>
      <c r="HR266" s="47"/>
      <c r="HS266" s="47"/>
      <c r="HT266" s="47"/>
      <c r="HU266" s="47"/>
      <c r="HV266" s="47"/>
      <c r="HW266" s="47"/>
      <c r="HX266" s="47"/>
      <c r="HY266" s="47"/>
      <c r="HZ266" s="47"/>
      <c r="IA266" s="47"/>
      <c r="IB266" s="47"/>
      <c r="IC266" s="47"/>
      <c r="ID266" s="47"/>
      <c r="IE266" s="47"/>
      <c r="IF266" s="47"/>
      <c r="IG266" s="47"/>
      <c r="IH266" s="47"/>
      <c r="II266" s="47"/>
      <c r="IJ266" s="47"/>
      <c r="IK266" s="47"/>
      <c r="IL266" s="47"/>
      <c r="IM266" s="47"/>
      <c r="IN266" s="47"/>
      <c r="IO266" s="47"/>
      <c r="IP266" s="47"/>
      <c r="IQ266" s="47"/>
      <c r="IR266" s="47"/>
      <c r="IS266" s="47"/>
      <c r="IT266" s="47"/>
      <c r="IU266" s="47"/>
      <c r="IV266" s="47"/>
      <c r="IW266" s="47"/>
      <c r="IX266" s="47"/>
      <c r="IY266" s="47"/>
      <c r="IZ266" s="47"/>
      <c r="JA266" s="47"/>
      <c r="JB266" s="47"/>
      <c r="JC266" s="47"/>
      <c r="JD266" s="47"/>
      <c r="JE266" s="47"/>
      <c r="JF266" s="47"/>
      <c r="JG266" s="47"/>
      <c r="JH266" s="47"/>
      <c r="JI266" s="47"/>
      <c r="JJ266" s="47"/>
      <c r="JK266" s="47"/>
      <c r="JL266" s="47"/>
      <c r="JM266" s="47"/>
      <c r="JN266" s="47"/>
      <c r="JO266" s="47"/>
      <c r="JP266" s="47"/>
      <c r="JQ266" s="47"/>
      <c r="JR266" s="47"/>
      <c r="JS266" s="47"/>
      <c r="JT266" s="47"/>
      <c r="JU266" s="47"/>
      <c r="JV266" s="47"/>
      <c r="JW266" s="47"/>
      <c r="JX266" s="47"/>
      <c r="JY266" s="47"/>
      <c r="JZ266" s="47"/>
      <c r="KA266" s="47"/>
      <c r="KB266" s="47"/>
      <c r="KC266" s="47"/>
      <c r="KD266" s="47"/>
      <c r="KE266" s="47"/>
      <c r="KF266" s="47"/>
      <c r="KG266" s="47"/>
      <c r="KH266" s="47"/>
      <c r="KI266" s="47"/>
      <c r="KJ266" s="47"/>
      <c r="KK266" s="47"/>
      <c r="KL266" s="47"/>
      <c r="KM266" s="47"/>
      <c r="KN266" s="47"/>
      <c r="KO266" s="47"/>
      <c r="KP266" s="47"/>
      <c r="KQ266" s="47"/>
      <c r="KR266" s="47"/>
      <c r="KS266" s="47"/>
      <c r="KT266" s="47"/>
      <c r="KU266" s="47"/>
      <c r="KV266" s="47"/>
      <c r="KW266" s="47"/>
      <c r="KX266" s="47"/>
      <c r="KY266" s="47"/>
      <c r="KZ266" s="47"/>
      <c r="LA266" s="47"/>
      <c r="LB266" s="47"/>
      <c r="LC266" s="47"/>
      <c r="LD266" s="47"/>
      <c r="LE266" s="47"/>
      <c r="LF266" s="47"/>
      <c r="LG266" s="47"/>
      <c r="LH266" s="47"/>
      <c r="LI266" s="47"/>
      <c r="LJ266" s="47"/>
      <c r="LK266" s="47"/>
      <c r="LL266" s="47"/>
      <c r="LM266" s="47"/>
      <c r="LN266" s="47"/>
      <c r="LO266" s="47"/>
      <c r="LP266" s="47"/>
      <c r="LQ266" s="47"/>
      <c r="LR266" s="47"/>
      <c r="LS266" s="47"/>
      <c r="LT266" s="47"/>
      <c r="LU266" s="47"/>
      <c r="LV266" s="47"/>
      <c r="LW266" s="47"/>
      <c r="LX266" s="47"/>
      <c r="LY266" s="47"/>
      <c r="LZ266" s="47"/>
      <c r="MA266" s="47"/>
      <c r="MB266" s="47"/>
      <c r="MC266" s="47"/>
      <c r="MD266" s="47"/>
      <c r="ME266" s="47"/>
      <c r="MF266" s="47"/>
      <c r="MG266" s="47"/>
      <c r="MH266" s="47"/>
      <c r="MI266" s="47"/>
      <c r="MJ266" s="47"/>
      <c r="MK266" s="47"/>
      <c r="ML266" s="47"/>
      <c r="MM266" s="47"/>
      <c r="MN266" s="47"/>
      <c r="MO266" s="47"/>
      <c r="MP266" s="47"/>
      <c r="MQ266" s="47"/>
      <c r="MR266" s="47"/>
      <c r="MS266" s="47"/>
      <c r="MT266" s="47"/>
      <c r="MU266" s="47"/>
      <c r="MV266" s="47"/>
      <c r="MW266" s="47"/>
      <c r="MX266" s="47"/>
      <c r="MY266" s="47"/>
      <c r="MZ266" s="47"/>
      <c r="NA266" s="47"/>
      <c r="NB266" s="47"/>
      <c r="NC266" s="47"/>
      <c r="ND266" s="47"/>
      <c r="NE266" s="47"/>
      <c r="NF266" s="47"/>
      <c r="NG266" s="47"/>
      <c r="NH266" s="47"/>
      <c r="NI266" s="47"/>
      <c r="NJ266" s="47"/>
      <c r="NK266" s="47"/>
      <c r="NL266" s="47"/>
      <c r="NM266" s="47"/>
      <c r="NN266" s="47"/>
      <c r="NO266" s="47"/>
      <c r="NP266" s="47"/>
      <c r="NQ266" s="47"/>
      <c r="NR266" s="47"/>
      <c r="NS266" s="47"/>
      <c r="NT266" s="47"/>
      <c r="NU266" s="47"/>
      <c r="NV266" s="47"/>
      <c r="NW266" s="47"/>
      <c r="NX266" s="47"/>
      <c r="NY266" s="47"/>
      <c r="NZ266" s="47"/>
      <c r="OA266" s="47"/>
      <c r="OB266" s="47"/>
      <c r="OC266" s="47"/>
      <c r="OD266" s="47"/>
      <c r="OE266" s="47"/>
      <c r="OF266" s="47"/>
      <c r="OG266" s="47"/>
      <c r="OH266" s="47"/>
      <c r="OI266" s="47"/>
      <c r="OJ266" s="47"/>
      <c r="OK266" s="47"/>
      <c r="OL266" s="47"/>
      <c r="OM266" s="47"/>
      <c r="ON266" s="47"/>
      <c r="OO266" s="47"/>
      <c r="OP266" s="47"/>
      <c r="OQ266" s="47"/>
      <c r="OR266" s="47"/>
      <c r="OS266" s="47"/>
      <c r="OT266" s="47"/>
      <c r="OU266" s="47"/>
      <c r="OV266" s="47"/>
      <c r="OW266" s="47"/>
      <c r="OX266" s="47"/>
      <c r="OY266" s="47"/>
      <c r="OZ266" s="47"/>
      <c r="PA266" s="47"/>
      <c r="PB266" s="47"/>
      <c r="PC266" s="47"/>
      <c r="PD266" s="47"/>
      <c r="PE266" s="47"/>
      <c r="PF266" s="47"/>
      <c r="PG266" s="47"/>
      <c r="PH266" s="47"/>
      <c r="PI266" s="47"/>
      <c r="PJ266" s="47"/>
      <c r="PK266" s="47"/>
      <c r="PL266" s="47"/>
      <c r="PM266" s="47"/>
      <c r="PN266" s="47"/>
      <c r="PO266" s="47"/>
      <c r="PP266" s="47"/>
      <c r="PQ266" s="47"/>
      <c r="PR266" s="47"/>
      <c r="PS266" s="47"/>
      <c r="PT266" s="47"/>
      <c r="PU266" s="47"/>
      <c r="PV266" s="47"/>
      <c r="PW266" s="47"/>
      <c r="PX266" s="47"/>
      <c r="PY266" s="47"/>
      <c r="PZ266" s="47"/>
      <c r="QA266" s="47"/>
      <c r="QB266" s="47"/>
      <c r="QC266" s="47"/>
      <c r="QD266" s="47"/>
      <c r="QE266" s="47"/>
      <c r="QF266" s="47"/>
      <c r="QG266" s="47"/>
      <c r="QH266" s="47"/>
      <c r="QI266" s="47"/>
      <c r="QJ266" s="47"/>
      <c r="QK266" s="47"/>
      <c r="QL266" s="47"/>
      <c r="QM266" s="47"/>
      <c r="QN266" s="47"/>
      <c r="QO266" s="47"/>
      <c r="QP266" s="47"/>
      <c r="QQ266" s="47"/>
      <c r="QR266" s="47"/>
      <c r="QS266" s="47"/>
      <c r="QT266" s="47"/>
      <c r="QU266" s="47"/>
      <c r="QV266" s="47"/>
      <c r="QW266" s="47"/>
      <c r="QX266" s="47"/>
      <c r="QY266" s="47"/>
      <c r="QZ266" s="47"/>
      <c r="RA266" s="47"/>
      <c r="RB266" s="47"/>
      <c r="RC266" s="47"/>
      <c r="RD266" s="47"/>
      <c r="RE266" s="47"/>
      <c r="RF266" s="47"/>
      <c r="RG266" s="47"/>
      <c r="RH266" s="47"/>
      <c r="RI266" s="47"/>
      <c r="RJ266" s="47"/>
      <c r="RK266" s="47"/>
      <c r="RL266" s="47"/>
      <c r="RM266" s="47"/>
      <c r="RN266" s="47"/>
      <c r="RO266" s="47"/>
      <c r="RP266" s="47"/>
      <c r="RQ266" s="47"/>
      <c r="RR266" s="47"/>
      <c r="RS266" s="47"/>
      <c r="RT266" s="47"/>
      <c r="RU266" s="47"/>
      <c r="RV266" s="47"/>
      <c r="RW266" s="47"/>
      <c r="RX266" s="47"/>
      <c r="RY266" s="47"/>
      <c r="RZ266" s="47"/>
      <c r="SA266" s="47"/>
      <c r="SB266" s="47"/>
      <c r="SC266" s="47"/>
      <c r="SD266" s="47"/>
      <c r="SE266" s="47"/>
      <c r="SF266" s="47"/>
      <c r="SG266" s="47"/>
      <c r="SH266" s="47"/>
      <c r="SI266" s="47"/>
      <c r="SJ266" s="47"/>
      <c r="SK266" s="47"/>
      <c r="SL266" s="47"/>
      <c r="SM266" s="47"/>
      <c r="SN266" s="47"/>
      <c r="SO266" s="47"/>
      <c r="SP266" s="47"/>
      <c r="SQ266" s="47"/>
      <c r="SR266" s="47"/>
      <c r="SS266" s="47"/>
      <c r="ST266" s="47"/>
      <c r="SU266" s="47"/>
      <c r="SV266" s="47"/>
      <c r="SW266" s="47"/>
      <c r="SX266" s="47"/>
      <c r="SY266" s="47"/>
      <c r="SZ266" s="47"/>
      <c r="TA266" s="47"/>
      <c r="TB266" s="47"/>
      <c r="TC266" s="47"/>
      <c r="TD266" s="47"/>
      <c r="TE266" s="47"/>
      <c r="TF266" s="47"/>
      <c r="TG266" s="47"/>
      <c r="TH266" s="47"/>
      <c r="TI266" s="47"/>
      <c r="TJ266" s="47"/>
      <c r="TK266" s="47"/>
      <c r="TL266" s="47"/>
      <c r="TM266" s="47"/>
      <c r="TN266" s="47"/>
      <c r="TO266" s="47"/>
      <c r="TP266" s="47"/>
      <c r="TQ266" s="47"/>
      <c r="TR266" s="47"/>
      <c r="TS266" s="47"/>
      <c r="TT266" s="47"/>
      <c r="TU266" s="47"/>
      <c r="TV266" s="47"/>
      <c r="TW266" s="47"/>
      <c r="TX266" s="47"/>
      <c r="TY266" s="47"/>
      <c r="TZ266" s="47"/>
      <c r="UA266" s="47"/>
      <c r="UB266" s="47"/>
      <c r="UC266" s="47"/>
      <c r="UD266" s="47"/>
      <c r="UE266" s="47"/>
      <c r="UF266" s="47"/>
      <c r="UG266" s="47"/>
      <c r="UH266" s="47"/>
      <c r="UI266" s="47"/>
      <c r="UJ266" s="47"/>
      <c r="UK266" s="47"/>
      <c r="UL266" s="47"/>
      <c r="UM266" s="47"/>
      <c r="UN266" s="47"/>
      <c r="UO266" s="47"/>
      <c r="UP266" s="47"/>
      <c r="UQ266" s="47"/>
      <c r="UR266" s="47"/>
      <c r="US266" s="47"/>
      <c r="UT266" s="47"/>
      <c r="UU266" s="47"/>
      <c r="UV266" s="47"/>
      <c r="UW266" s="47"/>
      <c r="UX266" s="47"/>
      <c r="UY266" s="47"/>
      <c r="UZ266" s="47"/>
      <c r="VA266" s="47"/>
      <c r="VB266" s="47"/>
      <c r="VC266" s="47"/>
      <c r="VD266" s="47"/>
      <c r="VE266" s="47"/>
      <c r="VF266" s="47"/>
      <c r="VG266" s="47"/>
      <c r="VH266" s="47"/>
      <c r="VI266" s="47"/>
      <c r="VJ266" s="47"/>
      <c r="VK266" s="47"/>
      <c r="VL266" s="47"/>
      <c r="VM266" s="47"/>
      <c r="VN266" s="47"/>
      <c r="VO266" s="47"/>
      <c r="VP266" s="47"/>
      <c r="VQ266" s="47"/>
      <c r="VR266" s="47"/>
      <c r="VS266" s="47"/>
      <c r="VT266" s="47"/>
      <c r="VU266" s="47"/>
      <c r="VV266" s="47"/>
      <c r="VW266" s="47"/>
      <c r="VX266" s="47"/>
      <c r="VY266" s="47"/>
      <c r="VZ266" s="47"/>
      <c r="WA266" s="47"/>
      <c r="WB266" s="47"/>
      <c r="WC266" s="47"/>
      <c r="WD266" s="47"/>
      <c r="WE266" s="47"/>
      <c r="WF266" s="47"/>
      <c r="WG266" s="47"/>
      <c r="WH266" s="47"/>
      <c r="WI266" s="47"/>
      <c r="WJ266" s="47"/>
      <c r="WK266" s="47"/>
      <c r="WL266" s="47"/>
      <c r="WM266" s="47"/>
      <c r="WN266" s="47"/>
      <c r="WO266" s="47"/>
      <c r="WP266" s="47"/>
      <c r="WQ266" s="47"/>
      <c r="WR266" s="47"/>
      <c r="WS266" s="47"/>
      <c r="WT266" s="47"/>
      <c r="WU266" s="47"/>
      <c r="WV266" s="47"/>
      <c r="WW266" s="47"/>
      <c r="WX266" s="47"/>
      <c r="WY266" s="47"/>
      <c r="WZ266" s="47"/>
      <c r="XA266" s="47"/>
      <c r="XB266" s="47"/>
      <c r="XC266" s="47"/>
      <c r="XD266" s="47"/>
      <c r="XE266" s="47"/>
      <c r="XF266" s="47"/>
      <c r="XG266" s="47"/>
      <c r="XH266" s="47"/>
      <c r="XI266" s="47"/>
      <c r="XJ266" s="47"/>
      <c r="XK266" s="47"/>
      <c r="XL266" s="47"/>
      <c r="XM266" s="47"/>
      <c r="XN266" s="47"/>
      <c r="XO266" s="47"/>
      <c r="XP266" s="47"/>
      <c r="XQ266" s="47"/>
      <c r="XR266" s="47"/>
      <c r="XS266" s="47"/>
      <c r="XT266" s="47"/>
      <c r="XU266" s="47"/>
      <c r="XV266" s="47"/>
      <c r="XW266" s="47"/>
      <c r="XX266" s="47"/>
      <c r="XY266" s="47"/>
      <c r="XZ266" s="47"/>
      <c r="YA266" s="47"/>
      <c r="YB266" s="47"/>
      <c r="YC266" s="47"/>
      <c r="YD266" s="47"/>
      <c r="YE266" s="47"/>
      <c r="YF266" s="47"/>
      <c r="YG266" s="47"/>
      <c r="YH266" s="47"/>
      <c r="YI266" s="47"/>
      <c r="YJ266" s="47"/>
      <c r="YK266" s="47"/>
      <c r="YL266" s="47"/>
      <c r="YM266" s="47"/>
      <c r="YN266" s="47"/>
      <c r="YO266" s="47"/>
      <c r="YP266" s="47"/>
      <c r="YQ266" s="47"/>
      <c r="YR266" s="47"/>
      <c r="YS266" s="47"/>
      <c r="YT266" s="47"/>
      <c r="YU266" s="47"/>
      <c r="YV266" s="47"/>
      <c r="YW266" s="47"/>
      <c r="YX266" s="47"/>
      <c r="YY266" s="47"/>
      <c r="YZ266" s="47"/>
      <c r="ZA266" s="47"/>
      <c r="ZB266" s="47"/>
      <c r="ZC266" s="47"/>
      <c r="ZD266" s="47"/>
      <c r="ZE266" s="47"/>
      <c r="ZF266" s="47"/>
      <c r="ZG266" s="47"/>
      <c r="ZH266" s="47"/>
      <c r="ZI266" s="47"/>
      <c r="ZJ266" s="47"/>
      <c r="ZK266" s="47"/>
      <c r="ZL266" s="47"/>
      <c r="ZM266" s="47"/>
      <c r="ZN266" s="47"/>
      <c r="ZO266" s="47"/>
      <c r="ZP266" s="47"/>
      <c r="ZQ266" s="47"/>
      <c r="ZR266" s="47"/>
      <c r="ZS266" s="47"/>
      <c r="ZT266" s="47"/>
      <c r="ZU266" s="47"/>
      <c r="ZV266" s="47"/>
      <c r="ZW266" s="47"/>
      <c r="ZX266" s="47"/>
      <c r="ZY266" s="47"/>
      <c r="ZZ266" s="47"/>
      <c r="AAA266" s="47"/>
      <c r="AAB266" s="47"/>
      <c r="AAC266" s="47"/>
      <c r="AAD266" s="47"/>
      <c r="AAE266" s="47"/>
      <c r="AAF266" s="47"/>
      <c r="AAG266" s="47"/>
      <c r="AAH266" s="47"/>
      <c r="AAI266" s="47"/>
      <c r="AAJ266" s="47"/>
      <c r="AAK266" s="47"/>
      <c r="AAL266" s="47"/>
      <c r="AAM266" s="47"/>
      <c r="AAN266" s="47"/>
      <c r="AAO266" s="47"/>
      <c r="AAP266" s="47"/>
      <c r="AAQ266" s="47"/>
      <c r="AAR266" s="47"/>
      <c r="AAS266" s="47"/>
      <c r="AAT266" s="47"/>
      <c r="AAU266" s="47"/>
      <c r="AAV266" s="47"/>
      <c r="AAW266" s="47"/>
      <c r="AAX266" s="47"/>
      <c r="AAY266" s="47"/>
      <c r="AAZ266" s="47"/>
      <c r="ABA266" s="47"/>
      <c r="ABB266" s="47"/>
      <c r="ABC266" s="47"/>
      <c r="ABD266" s="47"/>
      <c r="ABE266" s="47"/>
      <c r="ABF266" s="47"/>
      <c r="ABG266" s="47"/>
      <c r="ABH266" s="47"/>
      <c r="ABI266" s="47"/>
      <c r="ABJ266" s="47"/>
      <c r="ABK266" s="47"/>
      <c r="ABL266" s="47"/>
      <c r="ABM266" s="47"/>
      <c r="ABN266" s="47"/>
      <c r="ABO266" s="47"/>
      <c r="ABP266" s="47"/>
      <c r="ABQ266" s="47"/>
      <c r="ABR266" s="47"/>
      <c r="ABS266" s="47"/>
      <c r="ABT266" s="47"/>
      <c r="ABU266" s="47"/>
      <c r="ABV266" s="47"/>
      <c r="ABW266" s="47"/>
      <c r="ABX266" s="47"/>
      <c r="ABY266" s="47"/>
      <c r="ABZ266" s="47"/>
      <c r="ACA266" s="47"/>
      <c r="ACB266" s="47"/>
      <c r="ACC266" s="47"/>
      <c r="ACD266" s="47"/>
      <c r="ACE266" s="47"/>
      <c r="ACF266" s="47"/>
      <c r="ACG266" s="47"/>
      <c r="ACH266" s="47"/>
      <c r="ACI266" s="47"/>
      <c r="ACJ266" s="47"/>
      <c r="ACK266" s="47"/>
      <c r="ACL266" s="47"/>
      <c r="ACM266" s="47"/>
      <c r="ACN266" s="47"/>
      <c r="ACO266" s="47"/>
      <c r="ACP266" s="47"/>
      <c r="ACQ266" s="47"/>
      <c r="ACR266" s="47"/>
      <c r="ACS266" s="47"/>
      <c r="ACT266" s="47"/>
      <c r="ACU266" s="47"/>
      <c r="ACV266" s="47"/>
      <c r="ACW266" s="47"/>
      <c r="ACX266" s="47"/>
      <c r="ACY266" s="47"/>
      <c r="ACZ266" s="47"/>
      <c r="ADA266" s="47"/>
      <c r="ADB266" s="47"/>
      <c r="ADC266" s="47"/>
      <c r="ADD266" s="47"/>
      <c r="ADE266" s="47"/>
      <c r="ADF266" s="47"/>
      <c r="ADG266" s="47"/>
      <c r="ADH266" s="47"/>
      <c r="ADI266" s="47"/>
      <c r="ADJ266" s="47"/>
      <c r="ADK266" s="47"/>
      <c r="ADL266" s="47"/>
      <c r="ADM266" s="47"/>
      <c r="ADN266" s="47"/>
      <c r="ADO266" s="47"/>
      <c r="ADP266" s="47"/>
      <c r="ADQ266" s="47"/>
      <c r="ADR266" s="47"/>
      <c r="ADS266" s="47"/>
      <c r="ADT266" s="47"/>
      <c r="ADU266" s="47"/>
      <c r="ADV266" s="47"/>
      <c r="ADW266" s="47"/>
      <c r="ADX266" s="47"/>
      <c r="ADY266" s="47"/>
      <c r="ADZ266" s="47"/>
      <c r="AEA266" s="47"/>
      <c r="AEB266" s="47"/>
      <c r="AEC266" s="47"/>
      <c r="AED266" s="47"/>
      <c r="AEE266" s="47"/>
      <c r="AEF266" s="47"/>
      <c r="AEG266" s="47"/>
      <c r="AEH266" s="47"/>
      <c r="AEI266" s="47"/>
      <c r="AEJ266" s="47"/>
      <c r="AEK266" s="47"/>
      <c r="AEL266" s="47"/>
      <c r="AEM266" s="47"/>
      <c r="AEN266" s="47"/>
      <c r="AEO266" s="47"/>
      <c r="AEP266" s="47"/>
      <c r="AEQ266" s="47"/>
      <c r="AER266" s="47"/>
      <c r="AES266" s="47"/>
      <c r="AET266" s="47"/>
      <c r="AEU266" s="47"/>
      <c r="AEV266" s="47"/>
      <c r="AEW266" s="47"/>
      <c r="AEX266" s="47"/>
      <c r="AEY266" s="47"/>
      <c r="AEZ266" s="47"/>
      <c r="AFA266" s="47"/>
      <c r="AFB266" s="47"/>
      <c r="AFC266" s="47"/>
      <c r="AFD266" s="47"/>
      <c r="AFE266" s="47"/>
      <c r="AFF266" s="47"/>
      <c r="AFG266" s="47"/>
      <c r="AFH266" s="47"/>
      <c r="AFI266" s="47"/>
      <c r="AFJ266" s="47"/>
      <c r="AFK266" s="47"/>
      <c r="AFL266" s="47"/>
      <c r="AFM266" s="47"/>
      <c r="AFN266" s="47"/>
      <c r="AFO266" s="47"/>
      <c r="AFP266" s="47"/>
      <c r="AFQ266" s="47"/>
      <c r="AFR266" s="47"/>
      <c r="AFS266" s="47"/>
      <c r="AFT266" s="47"/>
      <c r="AFU266" s="47"/>
      <c r="AFV266" s="47"/>
      <c r="AFW266" s="47"/>
      <c r="AFX266" s="47"/>
      <c r="AFY266" s="47"/>
      <c r="AFZ266" s="47"/>
      <c r="AGA266" s="47"/>
      <c r="AGB266" s="47"/>
      <c r="AGC266" s="47"/>
      <c r="AGD266" s="47"/>
      <c r="AGE266" s="47"/>
      <c r="AGF266" s="47"/>
      <c r="AGG266" s="47"/>
      <c r="AGH266" s="47"/>
      <c r="AGI266" s="47"/>
      <c r="AGJ266" s="47"/>
      <c r="AGK266" s="47"/>
      <c r="AGL266" s="47"/>
      <c r="AGM266" s="47"/>
      <c r="AGN266" s="47"/>
      <c r="AGO266" s="47"/>
      <c r="AGP266" s="47"/>
      <c r="AGQ266" s="47"/>
      <c r="AGR266" s="47"/>
      <c r="AGS266" s="47"/>
      <c r="AGT266" s="47"/>
      <c r="AGU266" s="47"/>
      <c r="AGV266" s="47"/>
      <c r="AGW266" s="47"/>
      <c r="AGX266" s="47"/>
      <c r="AGY266" s="47"/>
      <c r="AGZ266" s="47"/>
      <c r="AHA266" s="47"/>
      <c r="AHB266" s="47"/>
      <c r="AHC266" s="47"/>
      <c r="AHD266" s="47"/>
      <c r="AHE266" s="47"/>
      <c r="AHF266" s="47"/>
      <c r="AHG266" s="47"/>
      <c r="AHH266" s="47"/>
      <c r="AHI266" s="47"/>
      <c r="AHJ266" s="47"/>
      <c r="AHK266" s="47"/>
      <c r="AHL266" s="47"/>
      <c r="AHM266" s="47"/>
      <c r="AHN266" s="47"/>
      <c r="AHO266" s="47"/>
      <c r="AHP266" s="47"/>
      <c r="AHQ266" s="47"/>
      <c r="AHR266" s="47"/>
      <c r="AHS266" s="47"/>
      <c r="AHT266" s="47"/>
      <c r="AHU266" s="47"/>
      <c r="AHV266" s="47"/>
      <c r="AHW266" s="47"/>
      <c r="AHX266" s="47"/>
      <c r="AHY266" s="47"/>
      <c r="AHZ266" s="47"/>
      <c r="AIA266" s="47"/>
      <c r="AIB266" s="47"/>
      <c r="AIC266" s="47"/>
      <c r="AID266" s="47"/>
      <c r="AIE266" s="47"/>
      <c r="AIF266" s="47"/>
      <c r="AIG266" s="47"/>
      <c r="AIH266" s="47"/>
      <c r="AII266" s="47"/>
      <c r="AIJ266" s="47"/>
      <c r="AIK266" s="47"/>
      <c r="AIL266" s="47"/>
      <c r="AIM266" s="47"/>
      <c r="AIN266" s="47"/>
      <c r="AIO266" s="47"/>
      <c r="AIP266" s="47"/>
      <c r="AIQ266" s="47"/>
      <c r="AIR266" s="47"/>
      <c r="AIS266" s="47"/>
      <c r="AIT266" s="47"/>
      <c r="AIU266" s="47"/>
      <c r="AIV266" s="47"/>
      <c r="AIW266" s="47"/>
      <c r="AIX266" s="47"/>
      <c r="AIY266" s="47"/>
      <c r="AIZ266" s="47"/>
      <c r="AJA266" s="47"/>
      <c r="AJB266" s="47"/>
      <c r="AJC266" s="47"/>
      <c r="AJD266" s="47"/>
      <c r="AJE266" s="47"/>
      <c r="AJF266" s="47"/>
      <c r="AJG266" s="47"/>
      <c r="AJH266" s="47"/>
      <c r="AJI266" s="47"/>
      <c r="AJJ266" s="47"/>
      <c r="AJK266" s="47"/>
      <c r="AJL266" s="47"/>
      <c r="AJM266" s="47"/>
      <c r="AJN266" s="47"/>
      <c r="AJO266" s="47"/>
      <c r="AJP266" s="47"/>
      <c r="AJQ266" s="47"/>
      <c r="AJR266" s="47"/>
      <c r="AJS266" s="47"/>
      <c r="AJT266" s="47"/>
      <c r="AJU266" s="47"/>
      <c r="AJV266" s="47"/>
      <c r="AJW266" s="47"/>
      <c r="AJX266" s="47"/>
      <c r="AJY266" s="47"/>
      <c r="AJZ266" s="47"/>
      <c r="AKA266" s="47"/>
      <c r="AKB266" s="47"/>
      <c r="AKC266" s="47"/>
      <c r="AKD266" s="47"/>
      <c r="AKE266" s="47"/>
      <c r="AKF266" s="47"/>
      <c r="AKG266" s="47"/>
      <c r="AKH266" s="47"/>
      <c r="AKI266" s="47"/>
      <c r="AKJ266" s="47"/>
      <c r="AKK266" s="47"/>
      <c r="AKL266" s="47"/>
      <c r="AKM266" s="47"/>
      <c r="AKN266" s="47"/>
      <c r="AKO266" s="47"/>
      <c r="AKP266" s="47"/>
      <c r="AKQ266" s="47"/>
      <c r="AKR266" s="47"/>
      <c r="AKS266" s="47"/>
      <c r="AKT266" s="47"/>
      <c r="AKU266" s="47"/>
      <c r="AKV266" s="47"/>
      <c r="AKW266" s="47"/>
      <c r="AKX266" s="47"/>
      <c r="AKY266" s="47"/>
      <c r="AKZ266" s="47"/>
      <c r="ALA266" s="47"/>
      <c r="ALB266" s="47"/>
      <c r="ALC266" s="47"/>
      <c r="ALD266" s="47"/>
      <c r="ALE266" s="47"/>
      <c r="ALF266" s="47"/>
      <c r="ALG266" s="47"/>
      <c r="ALH266" s="47"/>
      <c r="ALI266" s="47"/>
      <c r="ALJ266" s="47"/>
      <c r="ALK266" s="47"/>
      <c r="ALL266" s="47"/>
      <c r="ALM266" s="47"/>
      <c r="ALN266" s="47"/>
      <c r="ALO266" s="47"/>
      <c r="ALP266" s="47"/>
      <c r="ALQ266" s="47"/>
      <c r="ALR266" s="47"/>
      <c r="ALS266" s="47"/>
      <c r="ALT266" s="47"/>
      <c r="ALU266" s="47"/>
      <c r="ALV266" s="47"/>
      <c r="ALW266" s="47"/>
      <c r="ALX266" s="47"/>
      <c r="ALY266" s="47"/>
      <c r="ALZ266" s="47"/>
      <c r="AMA266" s="47"/>
      <c r="AMB266" s="47"/>
      <c r="AMC266" s="47"/>
      <c r="AMD266" s="47"/>
      <c r="AME266" s="47"/>
      <c r="AMF266" s="47"/>
      <c r="AMG266" s="47"/>
      <c r="AMH266" s="47"/>
      <c r="AMI266" s="47"/>
      <c r="AMJ266" s="48"/>
      <c r="AMK266" s="48"/>
    </row>
    <row r="267" s="71" customFormat="true" ht="32.8" hidden="false" customHeight="false" outlineLevel="0" collapsed="false">
      <c r="A267" s="43"/>
      <c r="B267" s="81" t="s">
        <v>103</v>
      </c>
      <c r="C267" s="82" t="s">
        <v>247</v>
      </c>
      <c r="D267" s="83" t="s">
        <v>104</v>
      </c>
      <c r="E267" s="76" t="n">
        <f aca="false">'приложение 10'!I161</f>
        <v>191673300</v>
      </c>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c r="DA267" s="47"/>
      <c r="DB267" s="47"/>
      <c r="DC267" s="47"/>
      <c r="DD267" s="47"/>
      <c r="DE267" s="47"/>
      <c r="DF267" s="47"/>
      <c r="DG267" s="47"/>
      <c r="DH267" s="47"/>
      <c r="DI267" s="47"/>
      <c r="DJ267" s="47"/>
      <c r="DK267" s="47"/>
      <c r="DL267" s="47"/>
      <c r="DM267" s="47"/>
      <c r="DN267" s="47"/>
      <c r="DO267" s="47"/>
      <c r="DP267" s="47"/>
      <c r="DQ267" s="47"/>
      <c r="DR267" s="47"/>
      <c r="DS267" s="47"/>
      <c r="DT267" s="47"/>
      <c r="DU267" s="47"/>
      <c r="DV267" s="47"/>
      <c r="DW267" s="47"/>
      <c r="DX267" s="47"/>
      <c r="DY267" s="47"/>
      <c r="DZ267" s="47"/>
      <c r="EA267" s="47"/>
      <c r="EB267" s="47"/>
      <c r="EC267" s="47"/>
      <c r="ED267" s="47"/>
      <c r="EE267" s="47"/>
      <c r="EF267" s="47"/>
      <c r="EG267" s="47"/>
      <c r="EH267" s="47"/>
      <c r="EI267" s="47"/>
      <c r="EJ267" s="47"/>
      <c r="EK267" s="47"/>
      <c r="EL267" s="47"/>
      <c r="EM267" s="47"/>
      <c r="EN267" s="47"/>
      <c r="EO267" s="47"/>
      <c r="EP267" s="47"/>
      <c r="EQ267" s="47"/>
      <c r="ER267" s="47"/>
      <c r="ES267" s="47"/>
      <c r="ET267" s="47"/>
      <c r="EU267" s="47"/>
      <c r="EV267" s="47"/>
      <c r="EW267" s="47"/>
      <c r="EX267" s="47"/>
      <c r="EY267" s="47"/>
      <c r="EZ267" s="47"/>
      <c r="FA267" s="47"/>
      <c r="FB267" s="47"/>
      <c r="FC267" s="47"/>
      <c r="FD267" s="47"/>
      <c r="FE267" s="47"/>
      <c r="FF267" s="47"/>
      <c r="FG267" s="47"/>
      <c r="FH267" s="47"/>
      <c r="FI267" s="47"/>
      <c r="FJ267" s="47"/>
      <c r="FK267" s="47"/>
      <c r="FL267" s="47"/>
      <c r="FM267" s="47"/>
      <c r="FN267" s="47"/>
      <c r="FO267" s="47"/>
      <c r="FP267" s="47"/>
      <c r="FQ267" s="47"/>
      <c r="FR267" s="47"/>
      <c r="FS267" s="47"/>
      <c r="FT267" s="47"/>
      <c r="FU267" s="47"/>
      <c r="FV267" s="47"/>
      <c r="FW267" s="47"/>
      <c r="FX267" s="47"/>
      <c r="FY267" s="47"/>
      <c r="FZ267" s="47"/>
      <c r="GA267" s="47"/>
      <c r="GB267" s="47"/>
      <c r="GC267" s="47"/>
      <c r="GD267" s="47"/>
      <c r="GE267" s="47"/>
      <c r="GF267" s="47"/>
      <c r="GG267" s="47"/>
      <c r="GH267" s="47"/>
      <c r="GI267" s="47"/>
      <c r="GJ267" s="47"/>
      <c r="GK267" s="47"/>
      <c r="GL267" s="47"/>
      <c r="GM267" s="47"/>
      <c r="GN267" s="47"/>
      <c r="GO267" s="47"/>
      <c r="GP267" s="47"/>
      <c r="GQ267" s="47"/>
      <c r="GR267" s="47"/>
      <c r="GS267" s="47"/>
      <c r="GT267" s="47"/>
      <c r="GU267" s="47"/>
      <c r="GV267" s="47"/>
      <c r="GW267" s="47"/>
      <c r="GX267" s="47"/>
      <c r="GY267" s="47"/>
      <c r="GZ267" s="47"/>
      <c r="HA267" s="47"/>
      <c r="HB267" s="47"/>
      <c r="HC267" s="47"/>
      <c r="HD267" s="47"/>
      <c r="HE267" s="47"/>
      <c r="HF267" s="47"/>
      <c r="HG267" s="47"/>
      <c r="HH267" s="47"/>
      <c r="HI267" s="47"/>
      <c r="HJ267" s="47"/>
      <c r="HK267" s="47"/>
      <c r="HL267" s="47"/>
      <c r="HM267" s="47"/>
      <c r="HN267" s="47"/>
      <c r="HO267" s="47"/>
      <c r="HP267" s="47"/>
      <c r="HQ267" s="47"/>
      <c r="HR267" s="47"/>
      <c r="HS267" s="47"/>
      <c r="HT267" s="47"/>
      <c r="HU267" s="47"/>
      <c r="HV267" s="47"/>
      <c r="HW267" s="47"/>
      <c r="HX267" s="47"/>
      <c r="HY267" s="47"/>
      <c r="HZ267" s="47"/>
      <c r="IA267" s="47"/>
      <c r="IB267" s="47"/>
      <c r="IC267" s="47"/>
      <c r="ID267" s="47"/>
      <c r="IE267" s="47"/>
      <c r="IF267" s="47"/>
      <c r="IG267" s="47"/>
      <c r="IH267" s="47"/>
      <c r="II267" s="47"/>
      <c r="IJ267" s="47"/>
      <c r="IK267" s="47"/>
      <c r="IL267" s="47"/>
      <c r="IM267" s="47"/>
      <c r="IN267" s="47"/>
      <c r="IO267" s="47"/>
      <c r="IP267" s="47"/>
      <c r="IQ267" s="47"/>
      <c r="IR267" s="47"/>
      <c r="IS267" s="47"/>
      <c r="IT267" s="47"/>
      <c r="IU267" s="47"/>
      <c r="IV267" s="47"/>
      <c r="IW267" s="47"/>
      <c r="IX267" s="47"/>
      <c r="IY267" s="47"/>
      <c r="IZ267" s="47"/>
      <c r="JA267" s="47"/>
      <c r="JB267" s="47"/>
      <c r="JC267" s="47"/>
      <c r="JD267" s="47"/>
      <c r="JE267" s="47"/>
      <c r="JF267" s="47"/>
      <c r="JG267" s="47"/>
      <c r="JH267" s="47"/>
      <c r="JI267" s="47"/>
      <c r="JJ267" s="47"/>
      <c r="JK267" s="47"/>
      <c r="JL267" s="47"/>
      <c r="JM267" s="47"/>
      <c r="JN267" s="47"/>
      <c r="JO267" s="47"/>
      <c r="JP267" s="47"/>
      <c r="JQ267" s="47"/>
      <c r="JR267" s="47"/>
      <c r="JS267" s="47"/>
      <c r="JT267" s="47"/>
      <c r="JU267" s="47"/>
      <c r="JV267" s="47"/>
      <c r="JW267" s="47"/>
      <c r="JX267" s="47"/>
      <c r="JY267" s="47"/>
      <c r="JZ267" s="47"/>
      <c r="KA267" s="47"/>
      <c r="KB267" s="47"/>
      <c r="KC267" s="47"/>
      <c r="KD267" s="47"/>
      <c r="KE267" s="47"/>
      <c r="KF267" s="47"/>
      <c r="KG267" s="47"/>
      <c r="KH267" s="47"/>
      <c r="KI267" s="47"/>
      <c r="KJ267" s="47"/>
      <c r="KK267" s="47"/>
      <c r="KL267" s="47"/>
      <c r="KM267" s="47"/>
      <c r="KN267" s="47"/>
      <c r="KO267" s="47"/>
      <c r="KP267" s="47"/>
      <c r="KQ267" s="47"/>
      <c r="KR267" s="47"/>
      <c r="KS267" s="47"/>
      <c r="KT267" s="47"/>
      <c r="KU267" s="47"/>
      <c r="KV267" s="47"/>
      <c r="KW267" s="47"/>
      <c r="KX267" s="47"/>
      <c r="KY267" s="47"/>
      <c r="KZ267" s="47"/>
      <c r="LA267" s="47"/>
      <c r="LB267" s="47"/>
      <c r="LC267" s="47"/>
      <c r="LD267" s="47"/>
      <c r="LE267" s="47"/>
      <c r="LF267" s="47"/>
      <c r="LG267" s="47"/>
      <c r="LH267" s="47"/>
      <c r="LI267" s="47"/>
      <c r="LJ267" s="47"/>
      <c r="LK267" s="47"/>
      <c r="LL267" s="47"/>
      <c r="LM267" s="47"/>
      <c r="LN267" s="47"/>
      <c r="LO267" s="47"/>
      <c r="LP267" s="47"/>
      <c r="LQ267" s="47"/>
      <c r="LR267" s="47"/>
      <c r="LS267" s="47"/>
      <c r="LT267" s="47"/>
      <c r="LU267" s="47"/>
      <c r="LV267" s="47"/>
      <c r="LW267" s="47"/>
      <c r="LX267" s="47"/>
      <c r="LY267" s="47"/>
      <c r="LZ267" s="47"/>
      <c r="MA267" s="47"/>
      <c r="MB267" s="47"/>
      <c r="MC267" s="47"/>
      <c r="MD267" s="47"/>
      <c r="ME267" s="47"/>
      <c r="MF267" s="47"/>
      <c r="MG267" s="47"/>
      <c r="MH267" s="47"/>
      <c r="MI267" s="47"/>
      <c r="MJ267" s="47"/>
      <c r="MK267" s="47"/>
      <c r="ML267" s="47"/>
      <c r="MM267" s="47"/>
      <c r="MN267" s="47"/>
      <c r="MO267" s="47"/>
      <c r="MP267" s="47"/>
      <c r="MQ267" s="47"/>
      <c r="MR267" s="47"/>
      <c r="MS267" s="47"/>
      <c r="MT267" s="47"/>
      <c r="MU267" s="47"/>
      <c r="MV267" s="47"/>
      <c r="MW267" s="47"/>
      <c r="MX267" s="47"/>
      <c r="MY267" s="47"/>
      <c r="MZ267" s="47"/>
      <c r="NA267" s="47"/>
      <c r="NB267" s="47"/>
      <c r="NC267" s="47"/>
      <c r="ND267" s="47"/>
      <c r="NE267" s="47"/>
      <c r="NF267" s="47"/>
      <c r="NG267" s="47"/>
      <c r="NH267" s="47"/>
      <c r="NI267" s="47"/>
      <c r="NJ267" s="47"/>
      <c r="NK267" s="47"/>
      <c r="NL267" s="47"/>
      <c r="NM267" s="47"/>
      <c r="NN267" s="47"/>
      <c r="NO267" s="47"/>
      <c r="NP267" s="47"/>
      <c r="NQ267" s="47"/>
      <c r="NR267" s="47"/>
      <c r="NS267" s="47"/>
      <c r="NT267" s="47"/>
      <c r="NU267" s="47"/>
      <c r="NV267" s="47"/>
      <c r="NW267" s="47"/>
      <c r="NX267" s="47"/>
      <c r="NY267" s="47"/>
      <c r="NZ267" s="47"/>
      <c r="OA267" s="47"/>
      <c r="OB267" s="47"/>
      <c r="OC267" s="47"/>
      <c r="OD267" s="47"/>
      <c r="OE267" s="47"/>
      <c r="OF267" s="47"/>
      <c r="OG267" s="47"/>
      <c r="OH267" s="47"/>
      <c r="OI267" s="47"/>
      <c r="OJ267" s="47"/>
      <c r="OK267" s="47"/>
      <c r="OL267" s="47"/>
      <c r="OM267" s="47"/>
      <c r="ON267" s="47"/>
      <c r="OO267" s="47"/>
      <c r="OP267" s="47"/>
      <c r="OQ267" s="47"/>
      <c r="OR267" s="47"/>
      <c r="OS267" s="47"/>
      <c r="OT267" s="47"/>
      <c r="OU267" s="47"/>
      <c r="OV267" s="47"/>
      <c r="OW267" s="47"/>
      <c r="OX267" s="47"/>
      <c r="OY267" s="47"/>
      <c r="OZ267" s="47"/>
      <c r="PA267" s="47"/>
      <c r="PB267" s="47"/>
      <c r="PC267" s="47"/>
      <c r="PD267" s="47"/>
      <c r="PE267" s="47"/>
      <c r="PF267" s="47"/>
      <c r="PG267" s="47"/>
      <c r="PH267" s="47"/>
      <c r="PI267" s="47"/>
      <c r="PJ267" s="47"/>
      <c r="PK267" s="47"/>
      <c r="PL267" s="47"/>
      <c r="PM267" s="47"/>
      <c r="PN267" s="47"/>
      <c r="PO267" s="47"/>
      <c r="PP267" s="47"/>
      <c r="PQ267" s="47"/>
      <c r="PR267" s="47"/>
      <c r="PS267" s="47"/>
      <c r="PT267" s="47"/>
      <c r="PU267" s="47"/>
      <c r="PV267" s="47"/>
      <c r="PW267" s="47"/>
      <c r="PX267" s="47"/>
      <c r="PY267" s="47"/>
      <c r="PZ267" s="47"/>
      <c r="QA267" s="47"/>
      <c r="QB267" s="47"/>
      <c r="QC267" s="47"/>
      <c r="QD267" s="47"/>
      <c r="QE267" s="47"/>
      <c r="QF267" s="47"/>
      <c r="QG267" s="47"/>
      <c r="QH267" s="47"/>
      <c r="QI267" s="47"/>
      <c r="QJ267" s="47"/>
      <c r="QK267" s="47"/>
      <c r="QL267" s="47"/>
      <c r="QM267" s="47"/>
      <c r="QN267" s="47"/>
      <c r="QO267" s="47"/>
      <c r="QP267" s="47"/>
      <c r="QQ267" s="47"/>
      <c r="QR267" s="47"/>
      <c r="QS267" s="47"/>
      <c r="QT267" s="47"/>
      <c r="QU267" s="47"/>
      <c r="QV267" s="47"/>
      <c r="QW267" s="47"/>
      <c r="QX267" s="47"/>
      <c r="QY267" s="47"/>
      <c r="QZ267" s="47"/>
      <c r="RA267" s="47"/>
      <c r="RB267" s="47"/>
      <c r="RC267" s="47"/>
      <c r="RD267" s="47"/>
      <c r="RE267" s="47"/>
      <c r="RF267" s="47"/>
      <c r="RG267" s="47"/>
      <c r="RH267" s="47"/>
      <c r="RI267" s="47"/>
      <c r="RJ267" s="47"/>
      <c r="RK267" s="47"/>
      <c r="RL267" s="47"/>
      <c r="RM267" s="47"/>
      <c r="RN267" s="47"/>
      <c r="RO267" s="47"/>
      <c r="RP267" s="47"/>
      <c r="RQ267" s="47"/>
      <c r="RR267" s="47"/>
      <c r="RS267" s="47"/>
      <c r="RT267" s="47"/>
      <c r="RU267" s="47"/>
      <c r="RV267" s="47"/>
      <c r="RW267" s="47"/>
      <c r="RX267" s="47"/>
      <c r="RY267" s="47"/>
      <c r="RZ267" s="47"/>
      <c r="SA267" s="47"/>
      <c r="SB267" s="47"/>
      <c r="SC267" s="47"/>
      <c r="SD267" s="47"/>
      <c r="SE267" s="47"/>
      <c r="SF267" s="47"/>
      <c r="SG267" s="47"/>
      <c r="SH267" s="47"/>
      <c r="SI267" s="47"/>
      <c r="SJ267" s="47"/>
      <c r="SK267" s="47"/>
      <c r="SL267" s="47"/>
      <c r="SM267" s="47"/>
      <c r="SN267" s="47"/>
      <c r="SO267" s="47"/>
      <c r="SP267" s="47"/>
      <c r="SQ267" s="47"/>
      <c r="SR267" s="47"/>
      <c r="SS267" s="47"/>
      <c r="ST267" s="47"/>
      <c r="SU267" s="47"/>
      <c r="SV267" s="47"/>
      <c r="SW267" s="47"/>
      <c r="SX267" s="47"/>
      <c r="SY267" s="47"/>
      <c r="SZ267" s="47"/>
      <c r="TA267" s="47"/>
      <c r="TB267" s="47"/>
      <c r="TC267" s="47"/>
      <c r="TD267" s="47"/>
      <c r="TE267" s="47"/>
      <c r="TF267" s="47"/>
      <c r="TG267" s="47"/>
      <c r="TH267" s="47"/>
      <c r="TI267" s="47"/>
      <c r="TJ267" s="47"/>
      <c r="TK267" s="47"/>
      <c r="TL267" s="47"/>
      <c r="TM267" s="47"/>
      <c r="TN267" s="47"/>
      <c r="TO267" s="47"/>
      <c r="TP267" s="47"/>
      <c r="TQ267" s="47"/>
      <c r="TR267" s="47"/>
      <c r="TS267" s="47"/>
      <c r="TT267" s="47"/>
      <c r="TU267" s="47"/>
      <c r="TV267" s="47"/>
      <c r="TW267" s="47"/>
      <c r="TX267" s="47"/>
      <c r="TY267" s="47"/>
      <c r="TZ267" s="47"/>
      <c r="UA267" s="47"/>
      <c r="UB267" s="47"/>
      <c r="UC267" s="47"/>
      <c r="UD267" s="47"/>
      <c r="UE267" s="47"/>
      <c r="UF267" s="47"/>
      <c r="UG267" s="47"/>
      <c r="UH267" s="47"/>
      <c r="UI267" s="47"/>
      <c r="UJ267" s="47"/>
      <c r="UK267" s="47"/>
      <c r="UL267" s="47"/>
      <c r="UM267" s="47"/>
      <c r="UN267" s="47"/>
      <c r="UO267" s="47"/>
      <c r="UP267" s="47"/>
      <c r="UQ267" s="47"/>
      <c r="UR267" s="47"/>
      <c r="US267" s="47"/>
      <c r="UT267" s="47"/>
      <c r="UU267" s="47"/>
      <c r="UV267" s="47"/>
      <c r="UW267" s="47"/>
      <c r="UX267" s="47"/>
      <c r="UY267" s="47"/>
      <c r="UZ267" s="47"/>
      <c r="VA267" s="47"/>
      <c r="VB267" s="47"/>
      <c r="VC267" s="47"/>
      <c r="VD267" s="47"/>
      <c r="VE267" s="47"/>
      <c r="VF267" s="47"/>
      <c r="VG267" s="47"/>
      <c r="VH267" s="47"/>
      <c r="VI267" s="47"/>
      <c r="VJ267" s="47"/>
      <c r="VK267" s="47"/>
      <c r="VL267" s="47"/>
      <c r="VM267" s="47"/>
      <c r="VN267" s="47"/>
      <c r="VO267" s="47"/>
      <c r="VP267" s="47"/>
      <c r="VQ267" s="47"/>
      <c r="VR267" s="47"/>
      <c r="VS267" s="47"/>
      <c r="VT267" s="47"/>
      <c r="VU267" s="47"/>
      <c r="VV267" s="47"/>
      <c r="VW267" s="47"/>
      <c r="VX267" s="47"/>
      <c r="VY267" s="47"/>
      <c r="VZ267" s="47"/>
      <c r="WA267" s="47"/>
      <c r="WB267" s="47"/>
      <c r="WC267" s="47"/>
      <c r="WD267" s="47"/>
      <c r="WE267" s="47"/>
      <c r="WF267" s="47"/>
      <c r="WG267" s="47"/>
      <c r="WH267" s="47"/>
      <c r="WI267" s="47"/>
      <c r="WJ267" s="47"/>
      <c r="WK267" s="47"/>
      <c r="WL267" s="47"/>
      <c r="WM267" s="47"/>
      <c r="WN267" s="47"/>
      <c r="WO267" s="47"/>
      <c r="WP267" s="47"/>
      <c r="WQ267" s="47"/>
      <c r="WR267" s="47"/>
      <c r="WS267" s="47"/>
      <c r="WT267" s="47"/>
      <c r="WU267" s="47"/>
      <c r="WV267" s="47"/>
      <c r="WW267" s="47"/>
      <c r="WX267" s="47"/>
      <c r="WY267" s="47"/>
      <c r="WZ267" s="47"/>
      <c r="XA267" s="47"/>
      <c r="XB267" s="47"/>
      <c r="XC267" s="47"/>
      <c r="XD267" s="47"/>
      <c r="XE267" s="47"/>
      <c r="XF267" s="47"/>
      <c r="XG267" s="47"/>
      <c r="XH267" s="47"/>
      <c r="XI267" s="47"/>
      <c r="XJ267" s="47"/>
      <c r="XK267" s="47"/>
      <c r="XL267" s="47"/>
      <c r="XM267" s="47"/>
      <c r="XN267" s="47"/>
      <c r="XO267" s="47"/>
      <c r="XP267" s="47"/>
      <c r="XQ267" s="47"/>
      <c r="XR267" s="47"/>
      <c r="XS267" s="47"/>
      <c r="XT267" s="47"/>
      <c r="XU267" s="47"/>
      <c r="XV267" s="47"/>
      <c r="XW267" s="47"/>
      <c r="XX267" s="47"/>
      <c r="XY267" s="47"/>
      <c r="XZ267" s="47"/>
      <c r="YA267" s="47"/>
      <c r="YB267" s="47"/>
      <c r="YC267" s="47"/>
      <c r="YD267" s="47"/>
      <c r="YE267" s="47"/>
      <c r="YF267" s="47"/>
      <c r="YG267" s="47"/>
      <c r="YH267" s="47"/>
      <c r="YI267" s="47"/>
      <c r="YJ267" s="47"/>
      <c r="YK267" s="47"/>
      <c r="YL267" s="47"/>
      <c r="YM267" s="47"/>
      <c r="YN267" s="47"/>
      <c r="YO267" s="47"/>
      <c r="YP267" s="47"/>
      <c r="YQ267" s="47"/>
      <c r="YR267" s="47"/>
      <c r="YS267" s="47"/>
      <c r="YT267" s="47"/>
      <c r="YU267" s="47"/>
      <c r="YV267" s="47"/>
      <c r="YW267" s="47"/>
      <c r="YX267" s="47"/>
      <c r="YY267" s="47"/>
      <c r="YZ267" s="47"/>
      <c r="ZA267" s="47"/>
      <c r="ZB267" s="47"/>
      <c r="ZC267" s="47"/>
      <c r="ZD267" s="47"/>
      <c r="ZE267" s="47"/>
      <c r="ZF267" s="47"/>
      <c r="ZG267" s="47"/>
      <c r="ZH267" s="47"/>
      <c r="ZI267" s="47"/>
      <c r="ZJ267" s="47"/>
      <c r="ZK267" s="47"/>
      <c r="ZL267" s="47"/>
      <c r="ZM267" s="47"/>
      <c r="ZN267" s="47"/>
      <c r="ZO267" s="47"/>
      <c r="ZP267" s="47"/>
      <c r="ZQ267" s="47"/>
      <c r="ZR267" s="47"/>
      <c r="ZS267" s="47"/>
      <c r="ZT267" s="47"/>
      <c r="ZU267" s="47"/>
      <c r="ZV267" s="47"/>
      <c r="ZW267" s="47"/>
      <c r="ZX267" s="47"/>
      <c r="ZY267" s="47"/>
      <c r="ZZ267" s="47"/>
      <c r="AAA267" s="47"/>
      <c r="AAB267" s="47"/>
      <c r="AAC267" s="47"/>
      <c r="AAD267" s="47"/>
      <c r="AAE267" s="47"/>
      <c r="AAF267" s="47"/>
      <c r="AAG267" s="47"/>
      <c r="AAH267" s="47"/>
      <c r="AAI267" s="47"/>
      <c r="AAJ267" s="47"/>
      <c r="AAK267" s="47"/>
      <c r="AAL267" s="47"/>
      <c r="AAM267" s="47"/>
      <c r="AAN267" s="47"/>
      <c r="AAO267" s="47"/>
      <c r="AAP267" s="47"/>
      <c r="AAQ267" s="47"/>
      <c r="AAR267" s="47"/>
      <c r="AAS267" s="47"/>
      <c r="AAT267" s="47"/>
      <c r="AAU267" s="47"/>
      <c r="AAV267" s="47"/>
      <c r="AAW267" s="47"/>
      <c r="AAX267" s="47"/>
      <c r="AAY267" s="47"/>
      <c r="AAZ267" s="47"/>
      <c r="ABA267" s="47"/>
      <c r="ABB267" s="47"/>
      <c r="ABC267" s="47"/>
      <c r="ABD267" s="47"/>
      <c r="ABE267" s="47"/>
      <c r="ABF267" s="47"/>
      <c r="ABG267" s="47"/>
      <c r="ABH267" s="47"/>
      <c r="ABI267" s="47"/>
      <c r="ABJ267" s="47"/>
      <c r="ABK267" s="47"/>
      <c r="ABL267" s="47"/>
      <c r="ABM267" s="47"/>
      <c r="ABN267" s="47"/>
      <c r="ABO267" s="47"/>
      <c r="ABP267" s="47"/>
      <c r="ABQ267" s="47"/>
      <c r="ABR267" s="47"/>
      <c r="ABS267" s="47"/>
      <c r="ABT267" s="47"/>
      <c r="ABU267" s="47"/>
      <c r="ABV267" s="47"/>
      <c r="ABW267" s="47"/>
      <c r="ABX267" s="47"/>
      <c r="ABY267" s="47"/>
      <c r="ABZ267" s="47"/>
      <c r="ACA267" s="47"/>
      <c r="ACB267" s="47"/>
      <c r="ACC267" s="47"/>
      <c r="ACD267" s="47"/>
      <c r="ACE267" s="47"/>
      <c r="ACF267" s="47"/>
      <c r="ACG267" s="47"/>
      <c r="ACH267" s="47"/>
      <c r="ACI267" s="47"/>
      <c r="ACJ267" s="47"/>
      <c r="ACK267" s="47"/>
      <c r="ACL267" s="47"/>
      <c r="ACM267" s="47"/>
      <c r="ACN267" s="47"/>
      <c r="ACO267" s="47"/>
      <c r="ACP267" s="47"/>
      <c r="ACQ267" s="47"/>
      <c r="ACR267" s="47"/>
      <c r="ACS267" s="47"/>
      <c r="ACT267" s="47"/>
      <c r="ACU267" s="47"/>
      <c r="ACV267" s="47"/>
      <c r="ACW267" s="47"/>
      <c r="ACX267" s="47"/>
      <c r="ACY267" s="47"/>
      <c r="ACZ267" s="47"/>
      <c r="ADA267" s="47"/>
      <c r="ADB267" s="47"/>
      <c r="ADC267" s="47"/>
      <c r="ADD267" s="47"/>
      <c r="ADE267" s="47"/>
      <c r="ADF267" s="47"/>
      <c r="ADG267" s="47"/>
      <c r="ADH267" s="47"/>
      <c r="ADI267" s="47"/>
      <c r="ADJ267" s="47"/>
      <c r="ADK267" s="47"/>
      <c r="ADL267" s="47"/>
      <c r="ADM267" s="47"/>
      <c r="ADN267" s="47"/>
      <c r="ADO267" s="47"/>
      <c r="ADP267" s="47"/>
      <c r="ADQ267" s="47"/>
      <c r="ADR267" s="47"/>
      <c r="ADS267" s="47"/>
      <c r="ADT267" s="47"/>
      <c r="ADU267" s="47"/>
      <c r="ADV267" s="47"/>
      <c r="ADW267" s="47"/>
      <c r="ADX267" s="47"/>
      <c r="ADY267" s="47"/>
      <c r="ADZ267" s="47"/>
      <c r="AEA267" s="47"/>
      <c r="AEB267" s="47"/>
      <c r="AEC267" s="47"/>
      <c r="AED267" s="47"/>
      <c r="AEE267" s="47"/>
      <c r="AEF267" s="47"/>
      <c r="AEG267" s="47"/>
      <c r="AEH267" s="47"/>
      <c r="AEI267" s="47"/>
      <c r="AEJ267" s="47"/>
      <c r="AEK267" s="47"/>
      <c r="AEL267" s="47"/>
      <c r="AEM267" s="47"/>
      <c r="AEN267" s="47"/>
      <c r="AEO267" s="47"/>
      <c r="AEP267" s="47"/>
      <c r="AEQ267" s="47"/>
      <c r="AER267" s="47"/>
      <c r="AES267" s="47"/>
      <c r="AET267" s="47"/>
      <c r="AEU267" s="47"/>
      <c r="AEV267" s="47"/>
      <c r="AEW267" s="47"/>
      <c r="AEX267" s="47"/>
      <c r="AEY267" s="47"/>
      <c r="AEZ267" s="47"/>
      <c r="AFA267" s="47"/>
      <c r="AFB267" s="47"/>
      <c r="AFC267" s="47"/>
      <c r="AFD267" s="47"/>
      <c r="AFE267" s="47"/>
      <c r="AFF267" s="47"/>
      <c r="AFG267" s="47"/>
      <c r="AFH267" s="47"/>
      <c r="AFI267" s="47"/>
      <c r="AFJ267" s="47"/>
      <c r="AFK267" s="47"/>
      <c r="AFL267" s="47"/>
      <c r="AFM267" s="47"/>
      <c r="AFN267" s="47"/>
      <c r="AFO267" s="47"/>
      <c r="AFP267" s="47"/>
      <c r="AFQ267" s="47"/>
      <c r="AFR267" s="47"/>
      <c r="AFS267" s="47"/>
      <c r="AFT267" s="47"/>
      <c r="AFU267" s="47"/>
      <c r="AFV267" s="47"/>
      <c r="AFW267" s="47"/>
      <c r="AFX267" s="47"/>
      <c r="AFY267" s="47"/>
      <c r="AFZ267" s="47"/>
      <c r="AGA267" s="47"/>
      <c r="AGB267" s="47"/>
      <c r="AGC267" s="47"/>
      <c r="AGD267" s="47"/>
      <c r="AGE267" s="47"/>
      <c r="AGF267" s="47"/>
      <c r="AGG267" s="47"/>
      <c r="AGH267" s="47"/>
      <c r="AGI267" s="47"/>
      <c r="AGJ267" s="47"/>
      <c r="AGK267" s="47"/>
      <c r="AGL267" s="47"/>
      <c r="AGM267" s="47"/>
      <c r="AGN267" s="47"/>
      <c r="AGO267" s="47"/>
      <c r="AGP267" s="47"/>
      <c r="AGQ267" s="47"/>
      <c r="AGR267" s="47"/>
      <c r="AGS267" s="47"/>
      <c r="AGT267" s="47"/>
      <c r="AGU267" s="47"/>
      <c r="AGV267" s="47"/>
      <c r="AGW267" s="47"/>
      <c r="AGX267" s="47"/>
      <c r="AGY267" s="47"/>
      <c r="AGZ267" s="47"/>
      <c r="AHA267" s="47"/>
      <c r="AHB267" s="47"/>
      <c r="AHC267" s="47"/>
      <c r="AHD267" s="47"/>
      <c r="AHE267" s="47"/>
      <c r="AHF267" s="47"/>
      <c r="AHG267" s="47"/>
      <c r="AHH267" s="47"/>
      <c r="AHI267" s="47"/>
      <c r="AHJ267" s="47"/>
      <c r="AHK267" s="47"/>
      <c r="AHL267" s="47"/>
      <c r="AHM267" s="47"/>
      <c r="AHN267" s="47"/>
      <c r="AHO267" s="47"/>
      <c r="AHP267" s="47"/>
      <c r="AHQ267" s="47"/>
      <c r="AHR267" s="47"/>
      <c r="AHS267" s="47"/>
      <c r="AHT267" s="47"/>
      <c r="AHU267" s="47"/>
      <c r="AHV267" s="47"/>
      <c r="AHW267" s="47"/>
      <c r="AHX267" s="47"/>
      <c r="AHY267" s="47"/>
      <c r="AHZ267" s="47"/>
      <c r="AIA267" s="47"/>
      <c r="AIB267" s="47"/>
      <c r="AIC267" s="47"/>
      <c r="AID267" s="47"/>
      <c r="AIE267" s="47"/>
      <c r="AIF267" s="47"/>
      <c r="AIG267" s="47"/>
      <c r="AIH267" s="47"/>
      <c r="AII267" s="47"/>
      <c r="AIJ267" s="47"/>
      <c r="AIK267" s="47"/>
      <c r="AIL267" s="47"/>
      <c r="AIM267" s="47"/>
      <c r="AIN267" s="47"/>
      <c r="AIO267" s="47"/>
      <c r="AIP267" s="47"/>
      <c r="AIQ267" s="47"/>
      <c r="AIR267" s="47"/>
      <c r="AIS267" s="47"/>
      <c r="AIT267" s="47"/>
      <c r="AIU267" s="47"/>
      <c r="AIV267" s="47"/>
      <c r="AIW267" s="47"/>
      <c r="AIX267" s="47"/>
      <c r="AIY267" s="47"/>
      <c r="AIZ267" s="47"/>
      <c r="AJA267" s="47"/>
      <c r="AJB267" s="47"/>
      <c r="AJC267" s="47"/>
      <c r="AJD267" s="47"/>
      <c r="AJE267" s="47"/>
      <c r="AJF267" s="47"/>
      <c r="AJG267" s="47"/>
      <c r="AJH267" s="47"/>
      <c r="AJI267" s="47"/>
      <c r="AJJ267" s="47"/>
      <c r="AJK267" s="47"/>
      <c r="AJL267" s="47"/>
      <c r="AJM267" s="47"/>
      <c r="AJN267" s="47"/>
      <c r="AJO267" s="47"/>
      <c r="AJP267" s="47"/>
      <c r="AJQ267" s="47"/>
      <c r="AJR267" s="47"/>
      <c r="AJS267" s="47"/>
      <c r="AJT267" s="47"/>
      <c r="AJU267" s="47"/>
      <c r="AJV267" s="47"/>
      <c r="AJW267" s="47"/>
      <c r="AJX267" s="47"/>
      <c r="AJY267" s="47"/>
      <c r="AJZ267" s="47"/>
      <c r="AKA267" s="47"/>
      <c r="AKB267" s="47"/>
      <c r="AKC267" s="47"/>
      <c r="AKD267" s="47"/>
      <c r="AKE267" s="47"/>
      <c r="AKF267" s="47"/>
      <c r="AKG267" s="47"/>
      <c r="AKH267" s="47"/>
      <c r="AKI267" s="47"/>
      <c r="AKJ267" s="47"/>
      <c r="AKK267" s="47"/>
      <c r="AKL267" s="47"/>
      <c r="AKM267" s="47"/>
      <c r="AKN267" s="47"/>
      <c r="AKO267" s="47"/>
      <c r="AKP267" s="47"/>
      <c r="AKQ267" s="47"/>
      <c r="AKR267" s="47"/>
      <c r="AKS267" s="47"/>
      <c r="AKT267" s="47"/>
      <c r="AKU267" s="47"/>
      <c r="AKV267" s="47"/>
      <c r="AKW267" s="47"/>
      <c r="AKX267" s="47"/>
      <c r="AKY267" s="47"/>
      <c r="AKZ267" s="47"/>
      <c r="ALA267" s="47"/>
      <c r="ALB267" s="47"/>
      <c r="ALC267" s="47"/>
      <c r="ALD267" s="47"/>
      <c r="ALE267" s="47"/>
      <c r="ALF267" s="47"/>
      <c r="ALG267" s="47"/>
      <c r="ALH267" s="47"/>
      <c r="ALI267" s="47"/>
      <c r="ALJ267" s="47"/>
      <c r="ALK267" s="47"/>
      <c r="ALL267" s="47"/>
      <c r="ALM267" s="47"/>
      <c r="ALN267" s="47"/>
      <c r="ALO267" s="47"/>
      <c r="ALP267" s="47"/>
      <c r="ALQ267" s="47"/>
      <c r="ALR267" s="47"/>
      <c r="ALS267" s="47"/>
      <c r="ALT267" s="47"/>
      <c r="ALU267" s="47"/>
      <c r="ALV267" s="47"/>
      <c r="ALW267" s="47"/>
      <c r="ALX267" s="47"/>
      <c r="ALY267" s="47"/>
      <c r="ALZ267" s="47"/>
      <c r="AMA267" s="47"/>
      <c r="AMB267" s="47"/>
      <c r="AMC267" s="47"/>
      <c r="AMD267" s="47"/>
      <c r="AME267" s="47"/>
      <c r="AMF267" s="47"/>
      <c r="AMG267" s="47"/>
      <c r="AMH267" s="47"/>
      <c r="AMI267" s="47"/>
      <c r="AMJ267" s="48"/>
      <c r="AMK267" s="48"/>
    </row>
    <row r="268" s="71" customFormat="true" ht="32.8" hidden="false" customHeight="false" outlineLevel="0" collapsed="false">
      <c r="A268" s="43"/>
      <c r="B268" s="81" t="s">
        <v>246</v>
      </c>
      <c r="C268" s="82" t="s">
        <v>248</v>
      </c>
      <c r="D268" s="83"/>
      <c r="E268" s="76" t="n">
        <f aca="false">E269</f>
        <v>400000</v>
      </c>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c r="DA268" s="47"/>
      <c r="DB268" s="47"/>
      <c r="DC268" s="47"/>
      <c r="DD268" s="47"/>
      <c r="DE268" s="47"/>
      <c r="DF268" s="47"/>
      <c r="DG268" s="47"/>
      <c r="DH268" s="47"/>
      <c r="DI268" s="47"/>
      <c r="DJ268" s="47"/>
      <c r="DK268" s="47"/>
      <c r="DL268" s="47"/>
      <c r="DM268" s="47"/>
      <c r="DN268" s="47"/>
      <c r="DO268" s="47"/>
      <c r="DP268" s="47"/>
      <c r="DQ268" s="47"/>
      <c r="DR268" s="47"/>
      <c r="DS268" s="47"/>
      <c r="DT268" s="47"/>
      <c r="DU268" s="47"/>
      <c r="DV268" s="47"/>
      <c r="DW268" s="47"/>
      <c r="DX268" s="47"/>
      <c r="DY268" s="47"/>
      <c r="DZ268" s="47"/>
      <c r="EA268" s="47"/>
      <c r="EB268" s="47"/>
      <c r="EC268" s="47"/>
      <c r="ED268" s="47"/>
      <c r="EE268" s="47"/>
      <c r="EF268" s="47"/>
      <c r="EG268" s="47"/>
      <c r="EH268" s="47"/>
      <c r="EI268" s="47"/>
      <c r="EJ268" s="47"/>
      <c r="EK268" s="47"/>
      <c r="EL268" s="47"/>
      <c r="EM268" s="47"/>
      <c r="EN268" s="47"/>
      <c r="EO268" s="47"/>
      <c r="EP268" s="47"/>
      <c r="EQ268" s="47"/>
      <c r="ER268" s="47"/>
      <c r="ES268" s="47"/>
      <c r="ET268" s="47"/>
      <c r="EU268" s="47"/>
      <c r="EV268" s="47"/>
      <c r="EW268" s="47"/>
      <c r="EX268" s="47"/>
      <c r="EY268" s="47"/>
      <c r="EZ268" s="47"/>
      <c r="FA268" s="47"/>
      <c r="FB268" s="47"/>
      <c r="FC268" s="47"/>
      <c r="FD268" s="47"/>
      <c r="FE268" s="47"/>
      <c r="FF268" s="47"/>
      <c r="FG268" s="47"/>
      <c r="FH268" s="47"/>
      <c r="FI268" s="47"/>
      <c r="FJ268" s="47"/>
      <c r="FK268" s="47"/>
      <c r="FL268" s="47"/>
      <c r="FM268" s="47"/>
      <c r="FN268" s="47"/>
      <c r="FO268" s="47"/>
      <c r="FP268" s="47"/>
      <c r="FQ268" s="47"/>
      <c r="FR268" s="47"/>
      <c r="FS268" s="47"/>
      <c r="FT268" s="47"/>
      <c r="FU268" s="47"/>
      <c r="FV268" s="47"/>
      <c r="FW268" s="47"/>
      <c r="FX268" s="47"/>
      <c r="FY268" s="47"/>
      <c r="FZ268" s="47"/>
      <c r="GA268" s="47"/>
      <c r="GB268" s="47"/>
      <c r="GC268" s="47"/>
      <c r="GD268" s="47"/>
      <c r="GE268" s="47"/>
      <c r="GF268" s="47"/>
      <c r="GG268" s="47"/>
      <c r="GH268" s="47"/>
      <c r="GI268" s="47"/>
      <c r="GJ268" s="47"/>
      <c r="GK268" s="47"/>
      <c r="GL268" s="47"/>
      <c r="GM268" s="47"/>
      <c r="GN268" s="47"/>
      <c r="GO268" s="47"/>
      <c r="GP268" s="47"/>
      <c r="GQ268" s="47"/>
      <c r="GR268" s="47"/>
      <c r="GS268" s="47"/>
      <c r="GT268" s="47"/>
      <c r="GU268" s="47"/>
      <c r="GV268" s="47"/>
      <c r="GW268" s="47"/>
      <c r="GX268" s="47"/>
      <c r="GY268" s="47"/>
      <c r="GZ268" s="47"/>
      <c r="HA268" s="47"/>
      <c r="HB268" s="47"/>
      <c r="HC268" s="47"/>
      <c r="HD268" s="47"/>
      <c r="HE268" s="47"/>
      <c r="HF268" s="47"/>
      <c r="HG268" s="47"/>
      <c r="HH268" s="47"/>
      <c r="HI268" s="47"/>
      <c r="HJ268" s="47"/>
      <c r="HK268" s="47"/>
      <c r="HL268" s="47"/>
      <c r="HM268" s="47"/>
      <c r="HN268" s="47"/>
      <c r="HO268" s="47"/>
      <c r="HP268" s="47"/>
      <c r="HQ268" s="47"/>
      <c r="HR268" s="47"/>
      <c r="HS268" s="47"/>
      <c r="HT268" s="47"/>
      <c r="HU268" s="47"/>
      <c r="HV268" s="47"/>
      <c r="HW268" s="47"/>
      <c r="HX268" s="47"/>
      <c r="HY268" s="47"/>
      <c r="HZ268" s="47"/>
      <c r="IA268" s="47"/>
      <c r="IB268" s="47"/>
      <c r="IC268" s="47"/>
      <c r="ID268" s="47"/>
      <c r="IE268" s="47"/>
      <c r="IF268" s="47"/>
      <c r="IG268" s="47"/>
      <c r="IH268" s="47"/>
      <c r="II268" s="47"/>
      <c r="IJ268" s="47"/>
      <c r="IK268" s="47"/>
      <c r="IL268" s="47"/>
      <c r="IM268" s="47"/>
      <c r="IN268" s="47"/>
      <c r="IO268" s="47"/>
      <c r="IP268" s="47"/>
      <c r="IQ268" s="47"/>
      <c r="IR268" s="47"/>
      <c r="IS268" s="47"/>
      <c r="IT268" s="47"/>
      <c r="IU268" s="47"/>
      <c r="IV268" s="47"/>
      <c r="IW268" s="47"/>
      <c r="IX268" s="47"/>
      <c r="IY268" s="47"/>
      <c r="IZ268" s="47"/>
      <c r="JA268" s="47"/>
      <c r="JB268" s="47"/>
      <c r="JC268" s="47"/>
      <c r="JD268" s="47"/>
      <c r="JE268" s="47"/>
      <c r="JF268" s="47"/>
      <c r="JG268" s="47"/>
      <c r="JH268" s="47"/>
      <c r="JI268" s="47"/>
      <c r="JJ268" s="47"/>
      <c r="JK268" s="47"/>
      <c r="JL268" s="47"/>
      <c r="JM268" s="47"/>
      <c r="JN268" s="47"/>
      <c r="JO268" s="47"/>
      <c r="JP268" s="47"/>
      <c r="JQ268" s="47"/>
      <c r="JR268" s="47"/>
      <c r="JS268" s="47"/>
      <c r="JT268" s="47"/>
      <c r="JU268" s="47"/>
      <c r="JV268" s="47"/>
      <c r="JW268" s="47"/>
      <c r="JX268" s="47"/>
      <c r="JY268" s="47"/>
      <c r="JZ268" s="47"/>
      <c r="KA268" s="47"/>
      <c r="KB268" s="47"/>
      <c r="KC268" s="47"/>
      <c r="KD268" s="47"/>
      <c r="KE268" s="47"/>
      <c r="KF268" s="47"/>
      <c r="KG268" s="47"/>
      <c r="KH268" s="47"/>
      <c r="KI268" s="47"/>
      <c r="KJ268" s="47"/>
      <c r="KK268" s="47"/>
      <c r="KL268" s="47"/>
      <c r="KM268" s="47"/>
      <c r="KN268" s="47"/>
      <c r="KO268" s="47"/>
      <c r="KP268" s="47"/>
      <c r="KQ268" s="47"/>
      <c r="KR268" s="47"/>
      <c r="KS268" s="47"/>
      <c r="KT268" s="47"/>
      <c r="KU268" s="47"/>
      <c r="KV268" s="47"/>
      <c r="KW268" s="47"/>
      <c r="KX268" s="47"/>
      <c r="KY268" s="47"/>
      <c r="KZ268" s="47"/>
      <c r="LA268" s="47"/>
      <c r="LB268" s="47"/>
      <c r="LC268" s="47"/>
      <c r="LD268" s="47"/>
      <c r="LE268" s="47"/>
      <c r="LF268" s="47"/>
      <c r="LG268" s="47"/>
      <c r="LH268" s="47"/>
      <c r="LI268" s="47"/>
      <c r="LJ268" s="47"/>
      <c r="LK268" s="47"/>
      <c r="LL268" s="47"/>
      <c r="LM268" s="47"/>
      <c r="LN268" s="47"/>
      <c r="LO268" s="47"/>
      <c r="LP268" s="47"/>
      <c r="LQ268" s="47"/>
      <c r="LR268" s="47"/>
      <c r="LS268" s="47"/>
      <c r="LT268" s="47"/>
      <c r="LU268" s="47"/>
      <c r="LV268" s="47"/>
      <c r="LW268" s="47"/>
      <c r="LX268" s="47"/>
      <c r="LY268" s="47"/>
      <c r="LZ268" s="47"/>
      <c r="MA268" s="47"/>
      <c r="MB268" s="47"/>
      <c r="MC268" s="47"/>
      <c r="MD268" s="47"/>
      <c r="ME268" s="47"/>
      <c r="MF268" s="47"/>
      <c r="MG268" s="47"/>
      <c r="MH268" s="47"/>
      <c r="MI268" s="47"/>
      <c r="MJ268" s="47"/>
      <c r="MK268" s="47"/>
      <c r="ML268" s="47"/>
      <c r="MM268" s="47"/>
      <c r="MN268" s="47"/>
      <c r="MO268" s="47"/>
      <c r="MP268" s="47"/>
      <c r="MQ268" s="47"/>
      <c r="MR268" s="47"/>
      <c r="MS268" s="47"/>
      <c r="MT268" s="47"/>
      <c r="MU268" s="47"/>
      <c r="MV268" s="47"/>
      <c r="MW268" s="47"/>
      <c r="MX268" s="47"/>
      <c r="MY268" s="47"/>
      <c r="MZ268" s="47"/>
      <c r="NA268" s="47"/>
      <c r="NB268" s="47"/>
      <c r="NC268" s="47"/>
      <c r="ND268" s="47"/>
      <c r="NE268" s="47"/>
      <c r="NF268" s="47"/>
      <c r="NG268" s="47"/>
      <c r="NH268" s="47"/>
      <c r="NI268" s="47"/>
      <c r="NJ268" s="47"/>
      <c r="NK268" s="47"/>
      <c r="NL268" s="47"/>
      <c r="NM268" s="47"/>
      <c r="NN268" s="47"/>
      <c r="NO268" s="47"/>
      <c r="NP268" s="47"/>
      <c r="NQ268" s="47"/>
      <c r="NR268" s="47"/>
      <c r="NS268" s="47"/>
      <c r="NT268" s="47"/>
      <c r="NU268" s="47"/>
      <c r="NV268" s="47"/>
      <c r="NW268" s="47"/>
      <c r="NX268" s="47"/>
      <c r="NY268" s="47"/>
      <c r="NZ268" s="47"/>
      <c r="OA268" s="47"/>
      <c r="OB268" s="47"/>
      <c r="OC268" s="47"/>
      <c r="OD268" s="47"/>
      <c r="OE268" s="47"/>
      <c r="OF268" s="47"/>
      <c r="OG268" s="47"/>
      <c r="OH268" s="47"/>
      <c r="OI268" s="47"/>
      <c r="OJ268" s="47"/>
      <c r="OK268" s="47"/>
      <c r="OL268" s="47"/>
      <c r="OM268" s="47"/>
      <c r="ON268" s="47"/>
      <c r="OO268" s="47"/>
      <c r="OP268" s="47"/>
      <c r="OQ268" s="47"/>
      <c r="OR268" s="47"/>
      <c r="OS268" s="47"/>
      <c r="OT268" s="47"/>
      <c r="OU268" s="47"/>
      <c r="OV268" s="47"/>
      <c r="OW268" s="47"/>
      <c r="OX268" s="47"/>
      <c r="OY268" s="47"/>
      <c r="OZ268" s="47"/>
      <c r="PA268" s="47"/>
      <c r="PB268" s="47"/>
      <c r="PC268" s="47"/>
      <c r="PD268" s="47"/>
      <c r="PE268" s="47"/>
      <c r="PF268" s="47"/>
      <c r="PG268" s="47"/>
      <c r="PH268" s="47"/>
      <c r="PI268" s="47"/>
      <c r="PJ268" s="47"/>
      <c r="PK268" s="47"/>
      <c r="PL268" s="47"/>
      <c r="PM268" s="47"/>
      <c r="PN268" s="47"/>
      <c r="PO268" s="47"/>
      <c r="PP268" s="47"/>
      <c r="PQ268" s="47"/>
      <c r="PR268" s="47"/>
      <c r="PS268" s="47"/>
      <c r="PT268" s="47"/>
      <c r="PU268" s="47"/>
      <c r="PV268" s="47"/>
      <c r="PW268" s="47"/>
      <c r="PX268" s="47"/>
      <c r="PY268" s="47"/>
      <c r="PZ268" s="47"/>
      <c r="QA268" s="47"/>
      <c r="QB268" s="47"/>
      <c r="QC268" s="47"/>
      <c r="QD268" s="47"/>
      <c r="QE268" s="47"/>
      <c r="QF268" s="47"/>
      <c r="QG268" s="47"/>
      <c r="QH268" s="47"/>
      <c r="QI268" s="47"/>
      <c r="QJ268" s="47"/>
      <c r="QK268" s="47"/>
      <c r="QL268" s="47"/>
      <c r="QM268" s="47"/>
      <c r="QN268" s="47"/>
      <c r="QO268" s="47"/>
      <c r="QP268" s="47"/>
      <c r="QQ268" s="47"/>
      <c r="QR268" s="47"/>
      <c r="QS268" s="47"/>
      <c r="QT268" s="47"/>
      <c r="QU268" s="47"/>
      <c r="QV268" s="47"/>
      <c r="QW268" s="47"/>
      <c r="QX268" s="47"/>
      <c r="QY268" s="47"/>
      <c r="QZ268" s="47"/>
      <c r="RA268" s="47"/>
      <c r="RB268" s="47"/>
      <c r="RC268" s="47"/>
      <c r="RD268" s="47"/>
      <c r="RE268" s="47"/>
      <c r="RF268" s="47"/>
      <c r="RG268" s="47"/>
      <c r="RH268" s="47"/>
      <c r="RI268" s="47"/>
      <c r="RJ268" s="47"/>
      <c r="RK268" s="47"/>
      <c r="RL268" s="47"/>
      <c r="RM268" s="47"/>
      <c r="RN268" s="47"/>
      <c r="RO268" s="47"/>
      <c r="RP268" s="47"/>
      <c r="RQ268" s="47"/>
      <c r="RR268" s="47"/>
      <c r="RS268" s="47"/>
      <c r="RT268" s="47"/>
      <c r="RU268" s="47"/>
      <c r="RV268" s="47"/>
      <c r="RW268" s="47"/>
      <c r="RX268" s="47"/>
      <c r="RY268" s="47"/>
      <c r="RZ268" s="47"/>
      <c r="SA268" s="47"/>
      <c r="SB268" s="47"/>
      <c r="SC268" s="47"/>
      <c r="SD268" s="47"/>
      <c r="SE268" s="47"/>
      <c r="SF268" s="47"/>
      <c r="SG268" s="47"/>
      <c r="SH268" s="47"/>
      <c r="SI268" s="47"/>
      <c r="SJ268" s="47"/>
      <c r="SK268" s="47"/>
      <c r="SL268" s="47"/>
      <c r="SM268" s="47"/>
      <c r="SN268" s="47"/>
      <c r="SO268" s="47"/>
      <c r="SP268" s="47"/>
      <c r="SQ268" s="47"/>
      <c r="SR268" s="47"/>
      <c r="SS268" s="47"/>
      <c r="ST268" s="47"/>
      <c r="SU268" s="47"/>
      <c r="SV268" s="47"/>
      <c r="SW268" s="47"/>
      <c r="SX268" s="47"/>
      <c r="SY268" s="47"/>
      <c r="SZ268" s="47"/>
      <c r="TA268" s="47"/>
      <c r="TB268" s="47"/>
      <c r="TC268" s="47"/>
      <c r="TD268" s="47"/>
      <c r="TE268" s="47"/>
      <c r="TF268" s="47"/>
      <c r="TG268" s="47"/>
      <c r="TH268" s="47"/>
      <c r="TI268" s="47"/>
      <c r="TJ268" s="47"/>
      <c r="TK268" s="47"/>
      <c r="TL268" s="47"/>
      <c r="TM268" s="47"/>
      <c r="TN268" s="47"/>
      <c r="TO268" s="47"/>
      <c r="TP268" s="47"/>
      <c r="TQ268" s="47"/>
      <c r="TR268" s="47"/>
      <c r="TS268" s="47"/>
      <c r="TT268" s="47"/>
      <c r="TU268" s="47"/>
      <c r="TV268" s="47"/>
      <c r="TW268" s="47"/>
      <c r="TX268" s="47"/>
      <c r="TY268" s="47"/>
      <c r="TZ268" s="47"/>
      <c r="UA268" s="47"/>
      <c r="UB268" s="47"/>
      <c r="UC268" s="47"/>
      <c r="UD268" s="47"/>
      <c r="UE268" s="47"/>
      <c r="UF268" s="47"/>
      <c r="UG268" s="47"/>
      <c r="UH268" s="47"/>
      <c r="UI268" s="47"/>
      <c r="UJ268" s="47"/>
      <c r="UK268" s="47"/>
      <c r="UL268" s="47"/>
      <c r="UM268" s="47"/>
      <c r="UN268" s="47"/>
      <c r="UO268" s="47"/>
      <c r="UP268" s="47"/>
      <c r="UQ268" s="47"/>
      <c r="UR268" s="47"/>
      <c r="US268" s="47"/>
      <c r="UT268" s="47"/>
      <c r="UU268" s="47"/>
      <c r="UV268" s="47"/>
      <c r="UW268" s="47"/>
      <c r="UX268" s="47"/>
      <c r="UY268" s="47"/>
      <c r="UZ268" s="47"/>
      <c r="VA268" s="47"/>
      <c r="VB268" s="47"/>
      <c r="VC268" s="47"/>
      <c r="VD268" s="47"/>
      <c r="VE268" s="47"/>
      <c r="VF268" s="47"/>
      <c r="VG268" s="47"/>
      <c r="VH268" s="47"/>
      <c r="VI268" s="47"/>
      <c r="VJ268" s="47"/>
      <c r="VK268" s="47"/>
      <c r="VL268" s="47"/>
      <c r="VM268" s="47"/>
      <c r="VN268" s="47"/>
      <c r="VO268" s="47"/>
      <c r="VP268" s="47"/>
      <c r="VQ268" s="47"/>
      <c r="VR268" s="47"/>
      <c r="VS268" s="47"/>
      <c r="VT268" s="47"/>
      <c r="VU268" s="47"/>
      <c r="VV268" s="47"/>
      <c r="VW268" s="47"/>
      <c r="VX268" s="47"/>
      <c r="VY268" s="47"/>
      <c r="VZ268" s="47"/>
      <c r="WA268" s="47"/>
      <c r="WB268" s="47"/>
      <c r="WC268" s="47"/>
      <c r="WD268" s="47"/>
      <c r="WE268" s="47"/>
      <c r="WF268" s="47"/>
      <c r="WG268" s="47"/>
      <c r="WH268" s="47"/>
      <c r="WI268" s="47"/>
      <c r="WJ268" s="47"/>
      <c r="WK268" s="47"/>
      <c r="WL268" s="47"/>
      <c r="WM268" s="47"/>
      <c r="WN268" s="47"/>
      <c r="WO268" s="47"/>
      <c r="WP268" s="47"/>
      <c r="WQ268" s="47"/>
      <c r="WR268" s="47"/>
      <c r="WS268" s="47"/>
      <c r="WT268" s="47"/>
      <c r="WU268" s="47"/>
      <c r="WV268" s="47"/>
      <c r="WW268" s="47"/>
      <c r="WX268" s="47"/>
      <c r="WY268" s="47"/>
      <c r="WZ268" s="47"/>
      <c r="XA268" s="47"/>
      <c r="XB268" s="47"/>
      <c r="XC268" s="47"/>
      <c r="XD268" s="47"/>
      <c r="XE268" s="47"/>
      <c r="XF268" s="47"/>
      <c r="XG268" s="47"/>
      <c r="XH268" s="47"/>
      <c r="XI268" s="47"/>
      <c r="XJ268" s="47"/>
      <c r="XK268" s="47"/>
      <c r="XL268" s="47"/>
      <c r="XM268" s="47"/>
      <c r="XN268" s="47"/>
      <c r="XO268" s="47"/>
      <c r="XP268" s="47"/>
      <c r="XQ268" s="47"/>
      <c r="XR268" s="47"/>
      <c r="XS268" s="47"/>
      <c r="XT268" s="47"/>
      <c r="XU268" s="47"/>
      <c r="XV268" s="47"/>
      <c r="XW268" s="47"/>
      <c r="XX268" s="47"/>
      <c r="XY268" s="47"/>
      <c r="XZ268" s="47"/>
      <c r="YA268" s="47"/>
      <c r="YB268" s="47"/>
      <c r="YC268" s="47"/>
      <c r="YD268" s="47"/>
      <c r="YE268" s="47"/>
      <c r="YF268" s="47"/>
      <c r="YG268" s="47"/>
      <c r="YH268" s="47"/>
      <c r="YI268" s="47"/>
      <c r="YJ268" s="47"/>
      <c r="YK268" s="47"/>
      <c r="YL268" s="47"/>
      <c r="YM268" s="47"/>
      <c r="YN268" s="47"/>
      <c r="YO268" s="47"/>
      <c r="YP268" s="47"/>
      <c r="YQ268" s="47"/>
      <c r="YR268" s="47"/>
      <c r="YS268" s="47"/>
      <c r="YT268" s="47"/>
      <c r="YU268" s="47"/>
      <c r="YV268" s="47"/>
      <c r="YW268" s="47"/>
      <c r="YX268" s="47"/>
      <c r="YY268" s="47"/>
      <c r="YZ268" s="47"/>
      <c r="ZA268" s="47"/>
      <c r="ZB268" s="47"/>
      <c r="ZC268" s="47"/>
      <c r="ZD268" s="47"/>
      <c r="ZE268" s="47"/>
      <c r="ZF268" s="47"/>
      <c r="ZG268" s="47"/>
      <c r="ZH268" s="47"/>
      <c r="ZI268" s="47"/>
      <c r="ZJ268" s="47"/>
      <c r="ZK268" s="47"/>
      <c r="ZL268" s="47"/>
      <c r="ZM268" s="47"/>
      <c r="ZN268" s="47"/>
      <c r="ZO268" s="47"/>
      <c r="ZP268" s="47"/>
      <c r="ZQ268" s="47"/>
      <c r="ZR268" s="47"/>
      <c r="ZS268" s="47"/>
      <c r="ZT268" s="47"/>
      <c r="ZU268" s="47"/>
      <c r="ZV268" s="47"/>
      <c r="ZW268" s="47"/>
      <c r="ZX268" s="47"/>
      <c r="ZY268" s="47"/>
      <c r="ZZ268" s="47"/>
      <c r="AAA268" s="47"/>
      <c r="AAB268" s="47"/>
      <c r="AAC268" s="47"/>
      <c r="AAD268" s="47"/>
      <c r="AAE268" s="47"/>
      <c r="AAF268" s="47"/>
      <c r="AAG268" s="47"/>
      <c r="AAH268" s="47"/>
      <c r="AAI268" s="47"/>
      <c r="AAJ268" s="47"/>
      <c r="AAK268" s="47"/>
      <c r="AAL268" s="47"/>
      <c r="AAM268" s="47"/>
      <c r="AAN268" s="47"/>
      <c r="AAO268" s="47"/>
      <c r="AAP268" s="47"/>
      <c r="AAQ268" s="47"/>
      <c r="AAR268" s="47"/>
      <c r="AAS268" s="47"/>
      <c r="AAT268" s="47"/>
      <c r="AAU268" s="47"/>
      <c r="AAV268" s="47"/>
      <c r="AAW268" s="47"/>
      <c r="AAX268" s="47"/>
      <c r="AAY268" s="47"/>
      <c r="AAZ268" s="47"/>
      <c r="ABA268" s="47"/>
      <c r="ABB268" s="47"/>
      <c r="ABC268" s="47"/>
      <c r="ABD268" s="47"/>
      <c r="ABE268" s="47"/>
      <c r="ABF268" s="47"/>
      <c r="ABG268" s="47"/>
      <c r="ABH268" s="47"/>
      <c r="ABI268" s="47"/>
      <c r="ABJ268" s="47"/>
      <c r="ABK268" s="47"/>
      <c r="ABL268" s="47"/>
      <c r="ABM268" s="47"/>
      <c r="ABN268" s="47"/>
      <c r="ABO268" s="47"/>
      <c r="ABP268" s="47"/>
      <c r="ABQ268" s="47"/>
      <c r="ABR268" s="47"/>
      <c r="ABS268" s="47"/>
      <c r="ABT268" s="47"/>
      <c r="ABU268" s="47"/>
      <c r="ABV268" s="47"/>
      <c r="ABW268" s="47"/>
      <c r="ABX268" s="47"/>
      <c r="ABY268" s="47"/>
      <c r="ABZ268" s="47"/>
      <c r="ACA268" s="47"/>
      <c r="ACB268" s="47"/>
      <c r="ACC268" s="47"/>
      <c r="ACD268" s="47"/>
      <c r="ACE268" s="47"/>
      <c r="ACF268" s="47"/>
      <c r="ACG268" s="47"/>
      <c r="ACH268" s="47"/>
      <c r="ACI268" s="47"/>
      <c r="ACJ268" s="47"/>
      <c r="ACK268" s="47"/>
      <c r="ACL268" s="47"/>
      <c r="ACM268" s="47"/>
      <c r="ACN268" s="47"/>
      <c r="ACO268" s="47"/>
      <c r="ACP268" s="47"/>
      <c r="ACQ268" s="47"/>
      <c r="ACR268" s="47"/>
      <c r="ACS268" s="47"/>
      <c r="ACT268" s="47"/>
      <c r="ACU268" s="47"/>
      <c r="ACV268" s="47"/>
      <c r="ACW268" s="47"/>
      <c r="ACX268" s="47"/>
      <c r="ACY268" s="47"/>
      <c r="ACZ268" s="47"/>
      <c r="ADA268" s="47"/>
      <c r="ADB268" s="47"/>
      <c r="ADC268" s="47"/>
      <c r="ADD268" s="47"/>
      <c r="ADE268" s="47"/>
      <c r="ADF268" s="47"/>
      <c r="ADG268" s="47"/>
      <c r="ADH268" s="47"/>
      <c r="ADI268" s="47"/>
      <c r="ADJ268" s="47"/>
      <c r="ADK268" s="47"/>
      <c r="ADL268" s="47"/>
      <c r="ADM268" s="47"/>
      <c r="ADN268" s="47"/>
      <c r="ADO268" s="47"/>
      <c r="ADP268" s="47"/>
      <c r="ADQ268" s="47"/>
      <c r="ADR268" s="47"/>
      <c r="ADS268" s="47"/>
      <c r="ADT268" s="47"/>
      <c r="ADU268" s="47"/>
      <c r="ADV268" s="47"/>
      <c r="ADW268" s="47"/>
      <c r="ADX268" s="47"/>
      <c r="ADY268" s="47"/>
      <c r="ADZ268" s="47"/>
      <c r="AEA268" s="47"/>
      <c r="AEB268" s="47"/>
      <c r="AEC268" s="47"/>
      <c r="AED268" s="47"/>
      <c r="AEE268" s="47"/>
      <c r="AEF268" s="47"/>
      <c r="AEG268" s="47"/>
      <c r="AEH268" s="47"/>
      <c r="AEI268" s="47"/>
      <c r="AEJ268" s="47"/>
      <c r="AEK268" s="47"/>
      <c r="AEL268" s="47"/>
      <c r="AEM268" s="47"/>
      <c r="AEN268" s="47"/>
      <c r="AEO268" s="47"/>
      <c r="AEP268" s="47"/>
      <c r="AEQ268" s="47"/>
      <c r="AER268" s="47"/>
      <c r="AES268" s="47"/>
      <c r="AET268" s="47"/>
      <c r="AEU268" s="47"/>
      <c r="AEV268" s="47"/>
      <c r="AEW268" s="47"/>
      <c r="AEX268" s="47"/>
      <c r="AEY268" s="47"/>
      <c r="AEZ268" s="47"/>
      <c r="AFA268" s="47"/>
      <c r="AFB268" s="47"/>
      <c r="AFC268" s="47"/>
      <c r="AFD268" s="47"/>
      <c r="AFE268" s="47"/>
      <c r="AFF268" s="47"/>
      <c r="AFG268" s="47"/>
      <c r="AFH268" s="47"/>
      <c r="AFI268" s="47"/>
      <c r="AFJ268" s="47"/>
      <c r="AFK268" s="47"/>
      <c r="AFL268" s="47"/>
      <c r="AFM268" s="47"/>
      <c r="AFN268" s="47"/>
      <c r="AFO268" s="47"/>
      <c r="AFP268" s="47"/>
      <c r="AFQ268" s="47"/>
      <c r="AFR268" s="47"/>
      <c r="AFS268" s="47"/>
      <c r="AFT268" s="47"/>
      <c r="AFU268" s="47"/>
      <c r="AFV268" s="47"/>
      <c r="AFW268" s="47"/>
      <c r="AFX268" s="47"/>
      <c r="AFY268" s="47"/>
      <c r="AFZ268" s="47"/>
      <c r="AGA268" s="47"/>
      <c r="AGB268" s="47"/>
      <c r="AGC268" s="47"/>
      <c r="AGD268" s="47"/>
      <c r="AGE268" s="47"/>
      <c r="AGF268" s="47"/>
      <c r="AGG268" s="47"/>
      <c r="AGH268" s="47"/>
      <c r="AGI268" s="47"/>
      <c r="AGJ268" s="47"/>
      <c r="AGK268" s="47"/>
      <c r="AGL268" s="47"/>
      <c r="AGM268" s="47"/>
      <c r="AGN268" s="47"/>
      <c r="AGO268" s="47"/>
      <c r="AGP268" s="47"/>
      <c r="AGQ268" s="47"/>
      <c r="AGR268" s="47"/>
      <c r="AGS268" s="47"/>
      <c r="AGT268" s="47"/>
      <c r="AGU268" s="47"/>
      <c r="AGV268" s="47"/>
      <c r="AGW268" s="47"/>
      <c r="AGX268" s="47"/>
      <c r="AGY268" s="47"/>
      <c r="AGZ268" s="47"/>
      <c r="AHA268" s="47"/>
      <c r="AHB268" s="47"/>
      <c r="AHC268" s="47"/>
      <c r="AHD268" s="47"/>
      <c r="AHE268" s="47"/>
      <c r="AHF268" s="47"/>
      <c r="AHG268" s="47"/>
      <c r="AHH268" s="47"/>
      <c r="AHI268" s="47"/>
      <c r="AHJ268" s="47"/>
      <c r="AHK268" s="47"/>
      <c r="AHL268" s="47"/>
      <c r="AHM268" s="47"/>
      <c r="AHN268" s="47"/>
      <c r="AHO268" s="47"/>
      <c r="AHP268" s="47"/>
      <c r="AHQ268" s="47"/>
      <c r="AHR268" s="47"/>
      <c r="AHS268" s="47"/>
      <c r="AHT268" s="47"/>
      <c r="AHU268" s="47"/>
      <c r="AHV268" s="47"/>
      <c r="AHW268" s="47"/>
      <c r="AHX268" s="47"/>
      <c r="AHY268" s="47"/>
      <c r="AHZ268" s="47"/>
      <c r="AIA268" s="47"/>
      <c r="AIB268" s="47"/>
      <c r="AIC268" s="47"/>
      <c r="AID268" s="47"/>
      <c r="AIE268" s="47"/>
      <c r="AIF268" s="47"/>
      <c r="AIG268" s="47"/>
      <c r="AIH268" s="47"/>
      <c r="AII268" s="47"/>
      <c r="AIJ268" s="47"/>
      <c r="AIK268" s="47"/>
      <c r="AIL268" s="47"/>
      <c r="AIM268" s="47"/>
      <c r="AIN268" s="47"/>
      <c r="AIO268" s="47"/>
      <c r="AIP268" s="47"/>
      <c r="AIQ268" s="47"/>
      <c r="AIR268" s="47"/>
      <c r="AIS268" s="47"/>
      <c r="AIT268" s="47"/>
      <c r="AIU268" s="47"/>
      <c r="AIV268" s="47"/>
      <c r="AIW268" s="47"/>
      <c r="AIX268" s="47"/>
      <c r="AIY268" s="47"/>
      <c r="AIZ268" s="47"/>
      <c r="AJA268" s="47"/>
      <c r="AJB268" s="47"/>
      <c r="AJC268" s="47"/>
      <c r="AJD268" s="47"/>
      <c r="AJE268" s="47"/>
      <c r="AJF268" s="47"/>
      <c r="AJG268" s="47"/>
      <c r="AJH268" s="47"/>
      <c r="AJI268" s="47"/>
      <c r="AJJ268" s="47"/>
      <c r="AJK268" s="47"/>
      <c r="AJL268" s="47"/>
      <c r="AJM268" s="47"/>
      <c r="AJN268" s="47"/>
      <c r="AJO268" s="47"/>
      <c r="AJP268" s="47"/>
      <c r="AJQ268" s="47"/>
      <c r="AJR268" s="47"/>
      <c r="AJS268" s="47"/>
      <c r="AJT268" s="47"/>
      <c r="AJU268" s="47"/>
      <c r="AJV268" s="47"/>
      <c r="AJW268" s="47"/>
      <c r="AJX268" s="47"/>
      <c r="AJY268" s="47"/>
      <c r="AJZ268" s="47"/>
      <c r="AKA268" s="47"/>
      <c r="AKB268" s="47"/>
      <c r="AKC268" s="47"/>
      <c r="AKD268" s="47"/>
      <c r="AKE268" s="47"/>
      <c r="AKF268" s="47"/>
      <c r="AKG268" s="47"/>
      <c r="AKH268" s="47"/>
      <c r="AKI268" s="47"/>
      <c r="AKJ268" s="47"/>
      <c r="AKK268" s="47"/>
      <c r="AKL268" s="47"/>
      <c r="AKM268" s="47"/>
      <c r="AKN268" s="47"/>
      <c r="AKO268" s="47"/>
      <c r="AKP268" s="47"/>
      <c r="AKQ268" s="47"/>
      <c r="AKR268" s="47"/>
      <c r="AKS268" s="47"/>
      <c r="AKT268" s="47"/>
      <c r="AKU268" s="47"/>
      <c r="AKV268" s="47"/>
      <c r="AKW268" s="47"/>
      <c r="AKX268" s="47"/>
      <c r="AKY268" s="47"/>
      <c r="AKZ268" s="47"/>
      <c r="ALA268" s="47"/>
      <c r="ALB268" s="47"/>
      <c r="ALC268" s="47"/>
      <c r="ALD268" s="47"/>
      <c r="ALE268" s="47"/>
      <c r="ALF268" s="47"/>
      <c r="ALG268" s="47"/>
      <c r="ALH268" s="47"/>
      <c r="ALI268" s="47"/>
      <c r="ALJ268" s="47"/>
      <c r="ALK268" s="47"/>
      <c r="ALL268" s="47"/>
      <c r="ALM268" s="47"/>
      <c r="ALN268" s="47"/>
      <c r="ALO268" s="47"/>
      <c r="ALP268" s="47"/>
      <c r="ALQ268" s="47"/>
      <c r="ALR268" s="47"/>
      <c r="ALS268" s="47"/>
      <c r="ALT268" s="47"/>
      <c r="ALU268" s="47"/>
      <c r="ALV268" s="47"/>
      <c r="ALW268" s="47"/>
      <c r="ALX268" s="47"/>
      <c r="ALY268" s="47"/>
      <c r="ALZ268" s="47"/>
      <c r="AMA268" s="47"/>
      <c r="AMB268" s="47"/>
      <c r="AMC268" s="47"/>
      <c r="AMD268" s="47"/>
      <c r="AME268" s="47"/>
      <c r="AMF268" s="47"/>
      <c r="AMG268" s="47"/>
      <c r="AMH268" s="47"/>
      <c r="AMI268" s="47"/>
      <c r="AMJ268" s="48"/>
      <c r="AMK268" s="48"/>
    </row>
    <row r="269" s="71" customFormat="true" ht="32.8" hidden="false" customHeight="false" outlineLevel="0" collapsed="false">
      <c r="A269" s="43"/>
      <c r="B269" s="81" t="s">
        <v>103</v>
      </c>
      <c r="C269" s="82" t="s">
        <v>248</v>
      </c>
      <c r="D269" s="83" t="s">
        <v>104</v>
      </c>
      <c r="E269" s="76" t="n">
        <f aca="false">'приложение 10'!I163</f>
        <v>400000</v>
      </c>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c r="DA269" s="47"/>
      <c r="DB269" s="47"/>
      <c r="DC269" s="47"/>
      <c r="DD269" s="47"/>
      <c r="DE269" s="47"/>
      <c r="DF269" s="47"/>
      <c r="DG269" s="47"/>
      <c r="DH269" s="47"/>
      <c r="DI269" s="47"/>
      <c r="DJ269" s="47"/>
      <c r="DK269" s="47"/>
      <c r="DL269" s="47"/>
      <c r="DM269" s="47"/>
      <c r="DN269" s="47"/>
      <c r="DO269" s="47"/>
      <c r="DP269" s="47"/>
      <c r="DQ269" s="47"/>
      <c r="DR269" s="47"/>
      <c r="DS269" s="47"/>
      <c r="DT269" s="47"/>
      <c r="DU269" s="47"/>
      <c r="DV269" s="47"/>
      <c r="DW269" s="47"/>
      <c r="DX269" s="47"/>
      <c r="DY269" s="47"/>
      <c r="DZ269" s="47"/>
      <c r="EA269" s="47"/>
      <c r="EB269" s="47"/>
      <c r="EC269" s="47"/>
      <c r="ED269" s="47"/>
      <c r="EE269" s="47"/>
      <c r="EF269" s="47"/>
      <c r="EG269" s="47"/>
      <c r="EH269" s="47"/>
      <c r="EI269" s="47"/>
      <c r="EJ269" s="47"/>
      <c r="EK269" s="47"/>
      <c r="EL269" s="47"/>
      <c r="EM269" s="47"/>
      <c r="EN269" s="47"/>
      <c r="EO269" s="47"/>
      <c r="EP269" s="47"/>
      <c r="EQ269" s="47"/>
      <c r="ER269" s="47"/>
      <c r="ES269" s="47"/>
      <c r="ET269" s="47"/>
      <c r="EU269" s="47"/>
      <c r="EV269" s="47"/>
      <c r="EW269" s="47"/>
      <c r="EX269" s="47"/>
      <c r="EY269" s="47"/>
      <c r="EZ269" s="47"/>
      <c r="FA269" s="47"/>
      <c r="FB269" s="47"/>
      <c r="FC269" s="47"/>
      <c r="FD269" s="47"/>
      <c r="FE269" s="47"/>
      <c r="FF269" s="47"/>
      <c r="FG269" s="47"/>
      <c r="FH269" s="47"/>
      <c r="FI269" s="47"/>
      <c r="FJ269" s="47"/>
      <c r="FK269" s="47"/>
      <c r="FL269" s="47"/>
      <c r="FM269" s="47"/>
      <c r="FN269" s="47"/>
      <c r="FO269" s="47"/>
      <c r="FP269" s="47"/>
      <c r="FQ269" s="47"/>
      <c r="FR269" s="47"/>
      <c r="FS269" s="47"/>
      <c r="FT269" s="47"/>
      <c r="FU269" s="47"/>
      <c r="FV269" s="47"/>
      <c r="FW269" s="47"/>
      <c r="FX269" s="47"/>
      <c r="FY269" s="47"/>
      <c r="FZ269" s="47"/>
      <c r="GA269" s="47"/>
      <c r="GB269" s="47"/>
      <c r="GC269" s="47"/>
      <c r="GD269" s="47"/>
      <c r="GE269" s="47"/>
      <c r="GF269" s="47"/>
      <c r="GG269" s="47"/>
      <c r="GH269" s="47"/>
      <c r="GI269" s="47"/>
      <c r="GJ269" s="47"/>
      <c r="GK269" s="47"/>
      <c r="GL269" s="47"/>
      <c r="GM269" s="47"/>
      <c r="GN269" s="47"/>
      <c r="GO269" s="47"/>
      <c r="GP269" s="47"/>
      <c r="GQ269" s="47"/>
      <c r="GR269" s="47"/>
      <c r="GS269" s="47"/>
      <c r="GT269" s="47"/>
      <c r="GU269" s="47"/>
      <c r="GV269" s="47"/>
      <c r="GW269" s="47"/>
      <c r="GX269" s="47"/>
      <c r="GY269" s="47"/>
      <c r="GZ269" s="47"/>
      <c r="HA269" s="47"/>
      <c r="HB269" s="47"/>
      <c r="HC269" s="47"/>
      <c r="HD269" s="47"/>
      <c r="HE269" s="47"/>
      <c r="HF269" s="47"/>
      <c r="HG269" s="47"/>
      <c r="HH269" s="47"/>
      <c r="HI269" s="47"/>
      <c r="HJ269" s="47"/>
      <c r="HK269" s="47"/>
      <c r="HL269" s="47"/>
      <c r="HM269" s="47"/>
      <c r="HN269" s="47"/>
      <c r="HO269" s="47"/>
      <c r="HP269" s="47"/>
      <c r="HQ269" s="47"/>
      <c r="HR269" s="47"/>
      <c r="HS269" s="47"/>
      <c r="HT269" s="47"/>
      <c r="HU269" s="47"/>
      <c r="HV269" s="47"/>
      <c r="HW269" s="47"/>
      <c r="HX269" s="47"/>
      <c r="HY269" s="47"/>
      <c r="HZ269" s="47"/>
      <c r="IA269" s="47"/>
      <c r="IB269" s="47"/>
      <c r="IC269" s="47"/>
      <c r="ID269" s="47"/>
      <c r="IE269" s="47"/>
      <c r="IF269" s="47"/>
      <c r="IG269" s="47"/>
      <c r="IH269" s="47"/>
      <c r="II269" s="47"/>
      <c r="IJ269" s="47"/>
      <c r="IK269" s="47"/>
      <c r="IL269" s="47"/>
      <c r="IM269" s="47"/>
      <c r="IN269" s="47"/>
      <c r="IO269" s="47"/>
      <c r="IP269" s="47"/>
      <c r="IQ269" s="47"/>
      <c r="IR269" s="47"/>
      <c r="IS269" s="47"/>
      <c r="IT269" s="47"/>
      <c r="IU269" s="47"/>
      <c r="IV269" s="47"/>
      <c r="IW269" s="47"/>
      <c r="IX269" s="47"/>
      <c r="IY269" s="47"/>
      <c r="IZ269" s="47"/>
      <c r="JA269" s="47"/>
      <c r="JB269" s="47"/>
      <c r="JC269" s="47"/>
      <c r="JD269" s="47"/>
      <c r="JE269" s="47"/>
      <c r="JF269" s="47"/>
      <c r="JG269" s="47"/>
      <c r="JH269" s="47"/>
      <c r="JI269" s="47"/>
      <c r="JJ269" s="47"/>
      <c r="JK269" s="47"/>
      <c r="JL269" s="47"/>
      <c r="JM269" s="47"/>
      <c r="JN269" s="47"/>
      <c r="JO269" s="47"/>
      <c r="JP269" s="47"/>
      <c r="JQ269" s="47"/>
      <c r="JR269" s="47"/>
      <c r="JS269" s="47"/>
      <c r="JT269" s="47"/>
      <c r="JU269" s="47"/>
      <c r="JV269" s="47"/>
      <c r="JW269" s="47"/>
      <c r="JX269" s="47"/>
      <c r="JY269" s="47"/>
      <c r="JZ269" s="47"/>
      <c r="KA269" s="47"/>
      <c r="KB269" s="47"/>
      <c r="KC269" s="47"/>
      <c r="KD269" s="47"/>
      <c r="KE269" s="47"/>
      <c r="KF269" s="47"/>
      <c r="KG269" s="47"/>
      <c r="KH269" s="47"/>
      <c r="KI269" s="47"/>
      <c r="KJ269" s="47"/>
      <c r="KK269" s="47"/>
      <c r="KL269" s="47"/>
      <c r="KM269" s="47"/>
      <c r="KN269" s="47"/>
      <c r="KO269" s="47"/>
      <c r="KP269" s="47"/>
      <c r="KQ269" s="47"/>
      <c r="KR269" s="47"/>
      <c r="KS269" s="47"/>
      <c r="KT269" s="47"/>
      <c r="KU269" s="47"/>
      <c r="KV269" s="47"/>
      <c r="KW269" s="47"/>
      <c r="KX269" s="47"/>
      <c r="KY269" s="47"/>
      <c r="KZ269" s="47"/>
      <c r="LA269" s="47"/>
      <c r="LB269" s="47"/>
      <c r="LC269" s="47"/>
      <c r="LD269" s="47"/>
      <c r="LE269" s="47"/>
      <c r="LF269" s="47"/>
      <c r="LG269" s="47"/>
      <c r="LH269" s="47"/>
      <c r="LI269" s="47"/>
      <c r="LJ269" s="47"/>
      <c r="LK269" s="47"/>
      <c r="LL269" s="47"/>
      <c r="LM269" s="47"/>
      <c r="LN269" s="47"/>
      <c r="LO269" s="47"/>
      <c r="LP269" s="47"/>
      <c r="LQ269" s="47"/>
      <c r="LR269" s="47"/>
      <c r="LS269" s="47"/>
      <c r="LT269" s="47"/>
      <c r="LU269" s="47"/>
      <c r="LV269" s="47"/>
      <c r="LW269" s="47"/>
      <c r="LX269" s="47"/>
      <c r="LY269" s="47"/>
      <c r="LZ269" s="47"/>
      <c r="MA269" s="47"/>
      <c r="MB269" s="47"/>
      <c r="MC269" s="47"/>
      <c r="MD269" s="47"/>
      <c r="ME269" s="47"/>
      <c r="MF269" s="47"/>
      <c r="MG269" s="47"/>
      <c r="MH269" s="47"/>
      <c r="MI269" s="47"/>
      <c r="MJ269" s="47"/>
      <c r="MK269" s="47"/>
      <c r="ML269" s="47"/>
      <c r="MM269" s="47"/>
      <c r="MN269" s="47"/>
      <c r="MO269" s="47"/>
      <c r="MP269" s="47"/>
      <c r="MQ269" s="47"/>
      <c r="MR269" s="47"/>
      <c r="MS269" s="47"/>
      <c r="MT269" s="47"/>
      <c r="MU269" s="47"/>
      <c r="MV269" s="47"/>
      <c r="MW269" s="47"/>
      <c r="MX269" s="47"/>
      <c r="MY269" s="47"/>
      <c r="MZ269" s="47"/>
      <c r="NA269" s="47"/>
      <c r="NB269" s="47"/>
      <c r="NC269" s="47"/>
      <c r="ND269" s="47"/>
      <c r="NE269" s="47"/>
      <c r="NF269" s="47"/>
      <c r="NG269" s="47"/>
      <c r="NH269" s="47"/>
      <c r="NI269" s="47"/>
      <c r="NJ269" s="47"/>
      <c r="NK269" s="47"/>
      <c r="NL269" s="47"/>
      <c r="NM269" s="47"/>
      <c r="NN269" s="47"/>
      <c r="NO269" s="47"/>
      <c r="NP269" s="47"/>
      <c r="NQ269" s="47"/>
      <c r="NR269" s="47"/>
      <c r="NS269" s="47"/>
      <c r="NT269" s="47"/>
      <c r="NU269" s="47"/>
      <c r="NV269" s="47"/>
      <c r="NW269" s="47"/>
      <c r="NX269" s="47"/>
      <c r="NY269" s="47"/>
      <c r="NZ269" s="47"/>
      <c r="OA269" s="47"/>
      <c r="OB269" s="47"/>
      <c r="OC269" s="47"/>
      <c r="OD269" s="47"/>
      <c r="OE269" s="47"/>
      <c r="OF269" s="47"/>
      <c r="OG269" s="47"/>
      <c r="OH269" s="47"/>
      <c r="OI269" s="47"/>
      <c r="OJ269" s="47"/>
      <c r="OK269" s="47"/>
      <c r="OL269" s="47"/>
      <c r="OM269" s="47"/>
      <c r="ON269" s="47"/>
      <c r="OO269" s="47"/>
      <c r="OP269" s="47"/>
      <c r="OQ269" s="47"/>
      <c r="OR269" s="47"/>
      <c r="OS269" s="47"/>
      <c r="OT269" s="47"/>
      <c r="OU269" s="47"/>
      <c r="OV269" s="47"/>
      <c r="OW269" s="47"/>
      <c r="OX269" s="47"/>
      <c r="OY269" s="47"/>
      <c r="OZ269" s="47"/>
      <c r="PA269" s="47"/>
      <c r="PB269" s="47"/>
      <c r="PC269" s="47"/>
      <c r="PD269" s="47"/>
      <c r="PE269" s="47"/>
      <c r="PF269" s="47"/>
      <c r="PG269" s="47"/>
      <c r="PH269" s="47"/>
      <c r="PI269" s="47"/>
      <c r="PJ269" s="47"/>
      <c r="PK269" s="47"/>
      <c r="PL269" s="47"/>
      <c r="PM269" s="47"/>
      <c r="PN269" s="47"/>
      <c r="PO269" s="47"/>
      <c r="PP269" s="47"/>
      <c r="PQ269" s="47"/>
      <c r="PR269" s="47"/>
      <c r="PS269" s="47"/>
      <c r="PT269" s="47"/>
      <c r="PU269" s="47"/>
      <c r="PV269" s="47"/>
      <c r="PW269" s="47"/>
      <c r="PX269" s="47"/>
      <c r="PY269" s="47"/>
      <c r="PZ269" s="47"/>
      <c r="QA269" s="47"/>
      <c r="QB269" s="47"/>
      <c r="QC269" s="47"/>
      <c r="QD269" s="47"/>
      <c r="QE269" s="47"/>
      <c r="QF269" s="47"/>
      <c r="QG269" s="47"/>
      <c r="QH269" s="47"/>
      <c r="QI269" s="47"/>
      <c r="QJ269" s="47"/>
      <c r="QK269" s="47"/>
      <c r="QL269" s="47"/>
      <c r="QM269" s="47"/>
      <c r="QN269" s="47"/>
      <c r="QO269" s="47"/>
      <c r="QP269" s="47"/>
      <c r="QQ269" s="47"/>
      <c r="QR269" s="47"/>
      <c r="QS269" s="47"/>
      <c r="QT269" s="47"/>
      <c r="QU269" s="47"/>
      <c r="QV269" s="47"/>
      <c r="QW269" s="47"/>
      <c r="QX269" s="47"/>
      <c r="QY269" s="47"/>
      <c r="QZ269" s="47"/>
      <c r="RA269" s="47"/>
      <c r="RB269" s="47"/>
      <c r="RC269" s="47"/>
      <c r="RD269" s="47"/>
      <c r="RE269" s="47"/>
      <c r="RF269" s="47"/>
      <c r="RG269" s="47"/>
      <c r="RH269" s="47"/>
      <c r="RI269" s="47"/>
      <c r="RJ269" s="47"/>
      <c r="RK269" s="47"/>
      <c r="RL269" s="47"/>
      <c r="RM269" s="47"/>
      <c r="RN269" s="47"/>
      <c r="RO269" s="47"/>
      <c r="RP269" s="47"/>
      <c r="RQ269" s="47"/>
      <c r="RR269" s="47"/>
      <c r="RS269" s="47"/>
      <c r="RT269" s="47"/>
      <c r="RU269" s="47"/>
      <c r="RV269" s="47"/>
      <c r="RW269" s="47"/>
      <c r="RX269" s="47"/>
      <c r="RY269" s="47"/>
      <c r="RZ269" s="47"/>
      <c r="SA269" s="47"/>
      <c r="SB269" s="47"/>
      <c r="SC269" s="47"/>
      <c r="SD269" s="47"/>
      <c r="SE269" s="47"/>
      <c r="SF269" s="47"/>
      <c r="SG269" s="47"/>
      <c r="SH269" s="47"/>
      <c r="SI269" s="47"/>
      <c r="SJ269" s="47"/>
      <c r="SK269" s="47"/>
      <c r="SL269" s="47"/>
      <c r="SM269" s="47"/>
      <c r="SN269" s="47"/>
      <c r="SO269" s="47"/>
      <c r="SP269" s="47"/>
      <c r="SQ269" s="47"/>
      <c r="SR269" s="47"/>
      <c r="SS269" s="47"/>
      <c r="ST269" s="47"/>
      <c r="SU269" s="47"/>
      <c r="SV269" s="47"/>
      <c r="SW269" s="47"/>
      <c r="SX269" s="47"/>
      <c r="SY269" s="47"/>
      <c r="SZ269" s="47"/>
      <c r="TA269" s="47"/>
      <c r="TB269" s="47"/>
      <c r="TC269" s="47"/>
      <c r="TD269" s="47"/>
      <c r="TE269" s="47"/>
      <c r="TF269" s="47"/>
      <c r="TG269" s="47"/>
      <c r="TH269" s="47"/>
      <c r="TI269" s="47"/>
      <c r="TJ269" s="47"/>
      <c r="TK269" s="47"/>
      <c r="TL269" s="47"/>
      <c r="TM269" s="47"/>
      <c r="TN269" s="47"/>
      <c r="TO269" s="47"/>
      <c r="TP269" s="47"/>
      <c r="TQ269" s="47"/>
      <c r="TR269" s="47"/>
      <c r="TS269" s="47"/>
      <c r="TT269" s="47"/>
      <c r="TU269" s="47"/>
      <c r="TV269" s="47"/>
      <c r="TW269" s="47"/>
      <c r="TX269" s="47"/>
      <c r="TY269" s="47"/>
      <c r="TZ269" s="47"/>
      <c r="UA269" s="47"/>
      <c r="UB269" s="47"/>
      <c r="UC269" s="47"/>
      <c r="UD269" s="47"/>
      <c r="UE269" s="47"/>
      <c r="UF269" s="47"/>
      <c r="UG269" s="47"/>
      <c r="UH269" s="47"/>
      <c r="UI269" s="47"/>
      <c r="UJ269" s="47"/>
      <c r="UK269" s="47"/>
      <c r="UL269" s="47"/>
      <c r="UM269" s="47"/>
      <c r="UN269" s="47"/>
      <c r="UO269" s="47"/>
      <c r="UP269" s="47"/>
      <c r="UQ269" s="47"/>
      <c r="UR269" s="47"/>
      <c r="US269" s="47"/>
      <c r="UT269" s="47"/>
      <c r="UU269" s="47"/>
      <c r="UV269" s="47"/>
      <c r="UW269" s="47"/>
      <c r="UX269" s="47"/>
      <c r="UY269" s="47"/>
      <c r="UZ269" s="47"/>
      <c r="VA269" s="47"/>
      <c r="VB269" s="47"/>
      <c r="VC269" s="47"/>
      <c r="VD269" s="47"/>
      <c r="VE269" s="47"/>
      <c r="VF269" s="47"/>
      <c r="VG269" s="47"/>
      <c r="VH269" s="47"/>
      <c r="VI269" s="47"/>
      <c r="VJ269" s="47"/>
      <c r="VK269" s="47"/>
      <c r="VL269" s="47"/>
      <c r="VM269" s="47"/>
      <c r="VN269" s="47"/>
      <c r="VO269" s="47"/>
      <c r="VP269" s="47"/>
      <c r="VQ269" s="47"/>
      <c r="VR269" s="47"/>
      <c r="VS269" s="47"/>
      <c r="VT269" s="47"/>
      <c r="VU269" s="47"/>
      <c r="VV269" s="47"/>
      <c r="VW269" s="47"/>
      <c r="VX269" s="47"/>
      <c r="VY269" s="47"/>
      <c r="VZ269" s="47"/>
      <c r="WA269" s="47"/>
      <c r="WB269" s="47"/>
      <c r="WC269" s="47"/>
      <c r="WD269" s="47"/>
      <c r="WE269" s="47"/>
      <c r="WF269" s="47"/>
      <c r="WG269" s="47"/>
      <c r="WH269" s="47"/>
      <c r="WI269" s="47"/>
      <c r="WJ269" s="47"/>
      <c r="WK269" s="47"/>
      <c r="WL269" s="47"/>
      <c r="WM269" s="47"/>
      <c r="WN269" s="47"/>
      <c r="WO269" s="47"/>
      <c r="WP269" s="47"/>
      <c r="WQ269" s="47"/>
      <c r="WR269" s="47"/>
      <c r="WS269" s="47"/>
      <c r="WT269" s="47"/>
      <c r="WU269" s="47"/>
      <c r="WV269" s="47"/>
      <c r="WW269" s="47"/>
      <c r="WX269" s="47"/>
      <c r="WY269" s="47"/>
      <c r="WZ269" s="47"/>
      <c r="XA269" s="47"/>
      <c r="XB269" s="47"/>
      <c r="XC269" s="47"/>
      <c r="XD269" s="47"/>
      <c r="XE269" s="47"/>
      <c r="XF269" s="47"/>
      <c r="XG269" s="47"/>
      <c r="XH269" s="47"/>
      <c r="XI269" s="47"/>
      <c r="XJ269" s="47"/>
      <c r="XK269" s="47"/>
      <c r="XL269" s="47"/>
      <c r="XM269" s="47"/>
      <c r="XN269" s="47"/>
      <c r="XO269" s="47"/>
      <c r="XP269" s="47"/>
      <c r="XQ269" s="47"/>
      <c r="XR269" s="47"/>
      <c r="XS269" s="47"/>
      <c r="XT269" s="47"/>
      <c r="XU269" s="47"/>
      <c r="XV269" s="47"/>
      <c r="XW269" s="47"/>
      <c r="XX269" s="47"/>
      <c r="XY269" s="47"/>
      <c r="XZ269" s="47"/>
      <c r="YA269" s="47"/>
      <c r="YB269" s="47"/>
      <c r="YC269" s="47"/>
      <c r="YD269" s="47"/>
      <c r="YE269" s="47"/>
      <c r="YF269" s="47"/>
      <c r="YG269" s="47"/>
      <c r="YH269" s="47"/>
      <c r="YI269" s="47"/>
      <c r="YJ269" s="47"/>
      <c r="YK269" s="47"/>
      <c r="YL269" s="47"/>
      <c r="YM269" s="47"/>
      <c r="YN269" s="47"/>
      <c r="YO269" s="47"/>
      <c r="YP269" s="47"/>
      <c r="YQ269" s="47"/>
      <c r="YR269" s="47"/>
      <c r="YS269" s="47"/>
      <c r="YT269" s="47"/>
      <c r="YU269" s="47"/>
      <c r="YV269" s="47"/>
      <c r="YW269" s="47"/>
      <c r="YX269" s="47"/>
      <c r="YY269" s="47"/>
      <c r="YZ269" s="47"/>
      <c r="ZA269" s="47"/>
      <c r="ZB269" s="47"/>
      <c r="ZC269" s="47"/>
      <c r="ZD269" s="47"/>
      <c r="ZE269" s="47"/>
      <c r="ZF269" s="47"/>
      <c r="ZG269" s="47"/>
      <c r="ZH269" s="47"/>
      <c r="ZI269" s="47"/>
      <c r="ZJ269" s="47"/>
      <c r="ZK269" s="47"/>
      <c r="ZL269" s="47"/>
      <c r="ZM269" s="47"/>
      <c r="ZN269" s="47"/>
      <c r="ZO269" s="47"/>
      <c r="ZP269" s="47"/>
      <c r="ZQ269" s="47"/>
      <c r="ZR269" s="47"/>
      <c r="ZS269" s="47"/>
      <c r="ZT269" s="47"/>
      <c r="ZU269" s="47"/>
      <c r="ZV269" s="47"/>
      <c r="ZW269" s="47"/>
      <c r="ZX269" s="47"/>
      <c r="ZY269" s="47"/>
      <c r="ZZ269" s="47"/>
      <c r="AAA269" s="47"/>
      <c r="AAB269" s="47"/>
      <c r="AAC269" s="47"/>
      <c r="AAD269" s="47"/>
      <c r="AAE269" s="47"/>
      <c r="AAF269" s="47"/>
      <c r="AAG269" s="47"/>
      <c r="AAH269" s="47"/>
      <c r="AAI269" s="47"/>
      <c r="AAJ269" s="47"/>
      <c r="AAK269" s="47"/>
      <c r="AAL269" s="47"/>
      <c r="AAM269" s="47"/>
      <c r="AAN269" s="47"/>
      <c r="AAO269" s="47"/>
      <c r="AAP269" s="47"/>
      <c r="AAQ269" s="47"/>
      <c r="AAR269" s="47"/>
      <c r="AAS269" s="47"/>
      <c r="AAT269" s="47"/>
      <c r="AAU269" s="47"/>
      <c r="AAV269" s="47"/>
      <c r="AAW269" s="47"/>
      <c r="AAX269" s="47"/>
      <c r="AAY269" s="47"/>
      <c r="AAZ269" s="47"/>
      <c r="ABA269" s="47"/>
      <c r="ABB269" s="47"/>
      <c r="ABC269" s="47"/>
      <c r="ABD269" s="47"/>
      <c r="ABE269" s="47"/>
      <c r="ABF269" s="47"/>
      <c r="ABG269" s="47"/>
      <c r="ABH269" s="47"/>
      <c r="ABI269" s="47"/>
      <c r="ABJ269" s="47"/>
      <c r="ABK269" s="47"/>
      <c r="ABL269" s="47"/>
      <c r="ABM269" s="47"/>
      <c r="ABN269" s="47"/>
      <c r="ABO269" s="47"/>
      <c r="ABP269" s="47"/>
      <c r="ABQ269" s="47"/>
      <c r="ABR269" s="47"/>
      <c r="ABS269" s="47"/>
      <c r="ABT269" s="47"/>
      <c r="ABU269" s="47"/>
      <c r="ABV269" s="47"/>
      <c r="ABW269" s="47"/>
      <c r="ABX269" s="47"/>
      <c r="ABY269" s="47"/>
      <c r="ABZ269" s="47"/>
      <c r="ACA269" s="47"/>
      <c r="ACB269" s="47"/>
      <c r="ACC269" s="47"/>
      <c r="ACD269" s="47"/>
      <c r="ACE269" s="47"/>
      <c r="ACF269" s="47"/>
      <c r="ACG269" s="47"/>
      <c r="ACH269" s="47"/>
      <c r="ACI269" s="47"/>
      <c r="ACJ269" s="47"/>
      <c r="ACK269" s="47"/>
      <c r="ACL269" s="47"/>
      <c r="ACM269" s="47"/>
      <c r="ACN269" s="47"/>
      <c r="ACO269" s="47"/>
      <c r="ACP269" s="47"/>
      <c r="ACQ269" s="47"/>
      <c r="ACR269" s="47"/>
      <c r="ACS269" s="47"/>
      <c r="ACT269" s="47"/>
      <c r="ACU269" s="47"/>
      <c r="ACV269" s="47"/>
      <c r="ACW269" s="47"/>
      <c r="ACX269" s="47"/>
      <c r="ACY269" s="47"/>
      <c r="ACZ269" s="47"/>
      <c r="ADA269" s="47"/>
      <c r="ADB269" s="47"/>
      <c r="ADC269" s="47"/>
      <c r="ADD269" s="47"/>
      <c r="ADE269" s="47"/>
      <c r="ADF269" s="47"/>
      <c r="ADG269" s="47"/>
      <c r="ADH269" s="47"/>
      <c r="ADI269" s="47"/>
      <c r="ADJ269" s="47"/>
      <c r="ADK269" s="47"/>
      <c r="ADL269" s="47"/>
      <c r="ADM269" s="47"/>
      <c r="ADN269" s="47"/>
      <c r="ADO269" s="47"/>
      <c r="ADP269" s="47"/>
      <c r="ADQ269" s="47"/>
      <c r="ADR269" s="47"/>
      <c r="ADS269" s="47"/>
      <c r="ADT269" s="47"/>
      <c r="ADU269" s="47"/>
      <c r="ADV269" s="47"/>
      <c r="ADW269" s="47"/>
      <c r="ADX269" s="47"/>
      <c r="ADY269" s="47"/>
      <c r="ADZ269" s="47"/>
      <c r="AEA269" s="47"/>
      <c r="AEB269" s="47"/>
      <c r="AEC269" s="47"/>
      <c r="AED269" s="47"/>
      <c r="AEE269" s="47"/>
      <c r="AEF269" s="47"/>
      <c r="AEG269" s="47"/>
      <c r="AEH269" s="47"/>
      <c r="AEI269" s="47"/>
      <c r="AEJ269" s="47"/>
      <c r="AEK269" s="47"/>
      <c r="AEL269" s="47"/>
      <c r="AEM269" s="47"/>
      <c r="AEN269" s="47"/>
      <c r="AEO269" s="47"/>
      <c r="AEP269" s="47"/>
      <c r="AEQ269" s="47"/>
      <c r="AER269" s="47"/>
      <c r="AES269" s="47"/>
      <c r="AET269" s="47"/>
      <c r="AEU269" s="47"/>
      <c r="AEV269" s="47"/>
      <c r="AEW269" s="47"/>
      <c r="AEX269" s="47"/>
      <c r="AEY269" s="47"/>
      <c r="AEZ269" s="47"/>
      <c r="AFA269" s="47"/>
      <c r="AFB269" s="47"/>
      <c r="AFC269" s="47"/>
      <c r="AFD269" s="47"/>
      <c r="AFE269" s="47"/>
      <c r="AFF269" s="47"/>
      <c r="AFG269" s="47"/>
      <c r="AFH269" s="47"/>
      <c r="AFI269" s="47"/>
      <c r="AFJ269" s="47"/>
      <c r="AFK269" s="47"/>
      <c r="AFL269" s="47"/>
      <c r="AFM269" s="47"/>
      <c r="AFN269" s="47"/>
      <c r="AFO269" s="47"/>
      <c r="AFP269" s="47"/>
      <c r="AFQ269" s="47"/>
      <c r="AFR269" s="47"/>
      <c r="AFS269" s="47"/>
      <c r="AFT269" s="47"/>
      <c r="AFU269" s="47"/>
      <c r="AFV269" s="47"/>
      <c r="AFW269" s="47"/>
      <c r="AFX269" s="47"/>
      <c r="AFY269" s="47"/>
      <c r="AFZ269" s="47"/>
      <c r="AGA269" s="47"/>
      <c r="AGB269" s="47"/>
      <c r="AGC269" s="47"/>
      <c r="AGD269" s="47"/>
      <c r="AGE269" s="47"/>
      <c r="AGF269" s="47"/>
      <c r="AGG269" s="47"/>
      <c r="AGH269" s="47"/>
      <c r="AGI269" s="47"/>
      <c r="AGJ269" s="47"/>
      <c r="AGK269" s="47"/>
      <c r="AGL269" s="47"/>
      <c r="AGM269" s="47"/>
      <c r="AGN269" s="47"/>
      <c r="AGO269" s="47"/>
      <c r="AGP269" s="47"/>
      <c r="AGQ269" s="47"/>
      <c r="AGR269" s="47"/>
      <c r="AGS269" s="47"/>
      <c r="AGT269" s="47"/>
      <c r="AGU269" s="47"/>
      <c r="AGV269" s="47"/>
      <c r="AGW269" s="47"/>
      <c r="AGX269" s="47"/>
      <c r="AGY269" s="47"/>
      <c r="AGZ269" s="47"/>
      <c r="AHA269" s="47"/>
      <c r="AHB269" s="47"/>
      <c r="AHC269" s="47"/>
      <c r="AHD269" s="47"/>
      <c r="AHE269" s="47"/>
      <c r="AHF269" s="47"/>
      <c r="AHG269" s="47"/>
      <c r="AHH269" s="47"/>
      <c r="AHI269" s="47"/>
      <c r="AHJ269" s="47"/>
      <c r="AHK269" s="47"/>
      <c r="AHL269" s="47"/>
      <c r="AHM269" s="47"/>
      <c r="AHN269" s="47"/>
      <c r="AHO269" s="47"/>
      <c r="AHP269" s="47"/>
      <c r="AHQ269" s="47"/>
      <c r="AHR269" s="47"/>
      <c r="AHS269" s="47"/>
      <c r="AHT269" s="47"/>
      <c r="AHU269" s="47"/>
      <c r="AHV269" s="47"/>
      <c r="AHW269" s="47"/>
      <c r="AHX269" s="47"/>
      <c r="AHY269" s="47"/>
      <c r="AHZ269" s="47"/>
      <c r="AIA269" s="47"/>
      <c r="AIB269" s="47"/>
      <c r="AIC269" s="47"/>
      <c r="AID269" s="47"/>
      <c r="AIE269" s="47"/>
      <c r="AIF269" s="47"/>
      <c r="AIG269" s="47"/>
      <c r="AIH269" s="47"/>
      <c r="AII269" s="47"/>
      <c r="AIJ269" s="47"/>
      <c r="AIK269" s="47"/>
      <c r="AIL269" s="47"/>
      <c r="AIM269" s="47"/>
      <c r="AIN269" s="47"/>
      <c r="AIO269" s="47"/>
      <c r="AIP269" s="47"/>
      <c r="AIQ269" s="47"/>
      <c r="AIR269" s="47"/>
      <c r="AIS269" s="47"/>
      <c r="AIT269" s="47"/>
      <c r="AIU269" s="47"/>
      <c r="AIV269" s="47"/>
      <c r="AIW269" s="47"/>
      <c r="AIX269" s="47"/>
      <c r="AIY269" s="47"/>
      <c r="AIZ269" s="47"/>
      <c r="AJA269" s="47"/>
      <c r="AJB269" s="47"/>
      <c r="AJC269" s="47"/>
      <c r="AJD269" s="47"/>
      <c r="AJE269" s="47"/>
      <c r="AJF269" s="47"/>
      <c r="AJG269" s="47"/>
      <c r="AJH269" s="47"/>
      <c r="AJI269" s="47"/>
      <c r="AJJ269" s="47"/>
      <c r="AJK269" s="47"/>
      <c r="AJL269" s="47"/>
      <c r="AJM269" s="47"/>
      <c r="AJN269" s="47"/>
      <c r="AJO269" s="47"/>
      <c r="AJP269" s="47"/>
      <c r="AJQ269" s="47"/>
      <c r="AJR269" s="47"/>
      <c r="AJS269" s="47"/>
      <c r="AJT269" s="47"/>
      <c r="AJU269" s="47"/>
      <c r="AJV269" s="47"/>
      <c r="AJW269" s="47"/>
      <c r="AJX269" s="47"/>
      <c r="AJY269" s="47"/>
      <c r="AJZ269" s="47"/>
      <c r="AKA269" s="47"/>
      <c r="AKB269" s="47"/>
      <c r="AKC269" s="47"/>
      <c r="AKD269" s="47"/>
      <c r="AKE269" s="47"/>
      <c r="AKF269" s="47"/>
      <c r="AKG269" s="47"/>
      <c r="AKH269" s="47"/>
      <c r="AKI269" s="47"/>
      <c r="AKJ269" s="47"/>
      <c r="AKK269" s="47"/>
      <c r="AKL269" s="47"/>
      <c r="AKM269" s="47"/>
      <c r="AKN269" s="47"/>
      <c r="AKO269" s="47"/>
      <c r="AKP269" s="47"/>
      <c r="AKQ269" s="47"/>
      <c r="AKR269" s="47"/>
      <c r="AKS269" s="47"/>
      <c r="AKT269" s="47"/>
      <c r="AKU269" s="47"/>
      <c r="AKV269" s="47"/>
      <c r="AKW269" s="47"/>
      <c r="AKX269" s="47"/>
      <c r="AKY269" s="47"/>
      <c r="AKZ269" s="47"/>
      <c r="ALA269" s="47"/>
      <c r="ALB269" s="47"/>
      <c r="ALC269" s="47"/>
      <c r="ALD269" s="47"/>
      <c r="ALE269" s="47"/>
      <c r="ALF269" s="47"/>
      <c r="ALG269" s="47"/>
      <c r="ALH269" s="47"/>
      <c r="ALI269" s="47"/>
      <c r="ALJ269" s="47"/>
      <c r="ALK269" s="47"/>
      <c r="ALL269" s="47"/>
      <c r="ALM269" s="47"/>
      <c r="ALN269" s="47"/>
      <c r="ALO269" s="47"/>
      <c r="ALP269" s="47"/>
      <c r="ALQ269" s="47"/>
      <c r="ALR269" s="47"/>
      <c r="ALS269" s="47"/>
      <c r="ALT269" s="47"/>
      <c r="ALU269" s="47"/>
      <c r="ALV269" s="47"/>
      <c r="ALW269" s="47"/>
      <c r="ALX269" s="47"/>
      <c r="ALY269" s="47"/>
      <c r="ALZ269" s="47"/>
      <c r="AMA269" s="47"/>
      <c r="AMB269" s="47"/>
      <c r="AMC269" s="47"/>
      <c r="AMD269" s="47"/>
      <c r="AME269" s="47"/>
      <c r="AMF269" s="47"/>
      <c r="AMG269" s="47"/>
      <c r="AMH269" s="47"/>
      <c r="AMI269" s="47"/>
      <c r="AMJ269" s="48"/>
      <c r="AMK269" s="48"/>
    </row>
    <row r="270" customFormat="false" ht="48.5" hidden="false" customHeight="false" outlineLevel="0" collapsed="false">
      <c r="A270" s="67" t="s">
        <v>249</v>
      </c>
      <c r="B270" s="67" t="s">
        <v>250</v>
      </c>
      <c r="C270" s="66" t="n">
        <v>6500000000</v>
      </c>
      <c r="D270" s="84"/>
      <c r="E270" s="73" t="n">
        <f aca="false">E275+E284+E289+E281+E271+E307</f>
        <v>143089977.52</v>
      </c>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c r="CT270" s="71"/>
      <c r="CU270" s="71"/>
      <c r="CV270" s="71"/>
      <c r="CW270" s="71"/>
      <c r="CX270" s="71"/>
      <c r="CY270" s="71"/>
      <c r="CZ270" s="71"/>
      <c r="DA270" s="71"/>
      <c r="DB270" s="71"/>
      <c r="DC270" s="71"/>
      <c r="DD270" s="71"/>
      <c r="DE270" s="71"/>
      <c r="DF270" s="71"/>
      <c r="DG270" s="71"/>
      <c r="DH270" s="71"/>
      <c r="DI270" s="71"/>
      <c r="DJ270" s="71"/>
      <c r="DK270" s="71"/>
      <c r="DL270" s="71"/>
      <c r="DM270" s="71"/>
      <c r="DN270" s="71"/>
      <c r="DO270" s="71"/>
      <c r="DP270" s="71"/>
      <c r="DQ270" s="71"/>
      <c r="DR270" s="71"/>
      <c r="DS270" s="71"/>
      <c r="DT270" s="71"/>
      <c r="DU270" s="71"/>
      <c r="DV270" s="71"/>
      <c r="DW270" s="71"/>
      <c r="DX270" s="71"/>
      <c r="DY270" s="71"/>
      <c r="DZ270" s="71"/>
      <c r="EA270" s="71"/>
      <c r="EB270" s="71"/>
      <c r="EC270" s="71"/>
      <c r="ED270" s="71"/>
      <c r="EE270" s="71"/>
      <c r="EF270" s="71"/>
      <c r="EG270" s="71"/>
      <c r="EH270" s="71"/>
      <c r="EI270" s="71"/>
      <c r="EJ270" s="71"/>
      <c r="EK270" s="71"/>
      <c r="EL270" s="71"/>
      <c r="EM270" s="71"/>
      <c r="EN270" s="71"/>
      <c r="EO270" s="71"/>
      <c r="EP270" s="71"/>
      <c r="EQ270" s="71"/>
      <c r="ER270" s="71"/>
      <c r="ES270" s="71"/>
      <c r="ET270" s="71"/>
      <c r="EU270" s="71"/>
      <c r="EV270" s="71"/>
      <c r="EW270" s="71"/>
      <c r="EX270" s="71"/>
      <c r="EY270" s="71"/>
      <c r="EZ270" s="71"/>
      <c r="FA270" s="71"/>
      <c r="FB270" s="71"/>
      <c r="FC270" s="71"/>
      <c r="FD270" s="71"/>
      <c r="FE270" s="71"/>
      <c r="FF270" s="71"/>
      <c r="FG270" s="71"/>
      <c r="FH270" s="71"/>
      <c r="FI270" s="71"/>
      <c r="FJ270" s="71"/>
      <c r="FK270" s="71"/>
      <c r="FL270" s="71"/>
      <c r="FM270" s="71"/>
      <c r="FN270" s="71"/>
      <c r="FO270" s="71"/>
      <c r="FP270" s="71"/>
      <c r="FQ270" s="71"/>
      <c r="FR270" s="71"/>
      <c r="FS270" s="71"/>
      <c r="FT270" s="71"/>
      <c r="FU270" s="71"/>
      <c r="FV270" s="71"/>
      <c r="FW270" s="71"/>
      <c r="FX270" s="71"/>
      <c r="FY270" s="71"/>
      <c r="FZ270" s="71"/>
      <c r="GA270" s="71"/>
      <c r="GB270" s="71"/>
      <c r="GC270" s="71"/>
      <c r="GD270" s="71"/>
      <c r="GE270" s="71"/>
      <c r="GF270" s="71"/>
      <c r="GG270" s="71"/>
      <c r="GH270" s="71"/>
      <c r="GI270" s="71"/>
      <c r="GJ270" s="71"/>
      <c r="GK270" s="71"/>
      <c r="GL270" s="71"/>
      <c r="GM270" s="71"/>
      <c r="GN270" s="71"/>
      <c r="GO270" s="71"/>
      <c r="GP270" s="71"/>
      <c r="GQ270" s="71"/>
      <c r="GR270" s="71"/>
      <c r="GS270" s="71"/>
      <c r="GT270" s="71"/>
      <c r="GU270" s="71"/>
      <c r="GV270" s="71"/>
      <c r="GW270" s="71"/>
      <c r="GX270" s="71"/>
      <c r="GY270" s="71"/>
      <c r="GZ270" s="71"/>
      <c r="HA270" s="71"/>
      <c r="HB270" s="71"/>
      <c r="HC270" s="71"/>
      <c r="HD270" s="71"/>
      <c r="HE270" s="71"/>
      <c r="HF270" s="71"/>
      <c r="HG270" s="71"/>
      <c r="HH270" s="71"/>
      <c r="HI270" s="71"/>
      <c r="HJ270" s="71"/>
      <c r="HK270" s="71"/>
      <c r="HL270" s="71"/>
      <c r="HM270" s="71"/>
      <c r="HN270" s="71"/>
      <c r="HO270" s="71"/>
      <c r="HP270" s="71"/>
      <c r="HQ270" s="71"/>
      <c r="HR270" s="71"/>
      <c r="HS270" s="71"/>
      <c r="HT270" s="71"/>
      <c r="HU270" s="71"/>
      <c r="HV270" s="71"/>
      <c r="HW270" s="71"/>
      <c r="HX270" s="71"/>
      <c r="HY270" s="71"/>
      <c r="HZ270" s="71"/>
      <c r="IA270" s="71"/>
      <c r="IB270" s="71"/>
      <c r="IC270" s="71"/>
      <c r="ID270" s="71"/>
      <c r="IE270" s="71"/>
      <c r="IF270" s="71"/>
      <c r="IG270" s="71"/>
      <c r="IH270" s="71"/>
      <c r="II270" s="71"/>
      <c r="IJ270" s="71"/>
      <c r="IK270" s="71"/>
      <c r="IL270" s="71"/>
      <c r="IM270" s="71"/>
      <c r="IN270" s="71"/>
      <c r="IO270" s="71"/>
      <c r="IP270" s="71"/>
      <c r="IQ270" s="71"/>
      <c r="IR270" s="71"/>
      <c r="IS270" s="71"/>
      <c r="IT270" s="71"/>
      <c r="IU270" s="71"/>
      <c r="IV270" s="71"/>
      <c r="IW270" s="71"/>
      <c r="IX270" s="71"/>
      <c r="IY270" s="71"/>
      <c r="IZ270" s="71"/>
      <c r="JA270" s="71"/>
      <c r="JB270" s="71"/>
      <c r="JC270" s="71"/>
      <c r="JD270" s="71"/>
      <c r="JE270" s="71"/>
      <c r="JF270" s="71"/>
      <c r="JG270" s="71"/>
      <c r="JH270" s="71"/>
      <c r="JI270" s="71"/>
      <c r="JJ270" s="71"/>
      <c r="JK270" s="71"/>
      <c r="JL270" s="71"/>
      <c r="JM270" s="71"/>
      <c r="JN270" s="71"/>
      <c r="JO270" s="71"/>
      <c r="JP270" s="71"/>
      <c r="JQ270" s="71"/>
      <c r="JR270" s="71"/>
      <c r="JS270" s="71"/>
      <c r="JT270" s="71"/>
      <c r="JU270" s="71"/>
      <c r="JV270" s="71"/>
      <c r="JW270" s="71"/>
      <c r="JX270" s="71"/>
      <c r="JY270" s="71"/>
      <c r="JZ270" s="71"/>
      <c r="KA270" s="71"/>
      <c r="KB270" s="71"/>
      <c r="KC270" s="71"/>
      <c r="KD270" s="71"/>
      <c r="KE270" s="71"/>
      <c r="KF270" s="71"/>
      <c r="KG270" s="71"/>
      <c r="KH270" s="71"/>
      <c r="KI270" s="71"/>
      <c r="KJ270" s="71"/>
      <c r="KK270" s="71"/>
      <c r="KL270" s="71"/>
      <c r="KM270" s="71"/>
      <c r="KN270" s="71"/>
      <c r="KO270" s="71"/>
      <c r="KP270" s="71"/>
      <c r="KQ270" s="71"/>
      <c r="KR270" s="71"/>
      <c r="KS270" s="71"/>
      <c r="KT270" s="71"/>
      <c r="KU270" s="71"/>
      <c r="KV270" s="71"/>
      <c r="KW270" s="71"/>
      <c r="KX270" s="71"/>
      <c r="KY270" s="71"/>
      <c r="KZ270" s="71"/>
      <c r="LA270" s="71"/>
      <c r="LB270" s="71"/>
      <c r="LC270" s="71"/>
      <c r="LD270" s="71"/>
      <c r="LE270" s="71"/>
      <c r="LF270" s="71"/>
      <c r="LG270" s="71"/>
      <c r="LH270" s="71"/>
      <c r="LI270" s="71"/>
      <c r="LJ270" s="71"/>
      <c r="LK270" s="71"/>
      <c r="LL270" s="71"/>
      <c r="LM270" s="71"/>
      <c r="LN270" s="71"/>
      <c r="LO270" s="71"/>
      <c r="LP270" s="71"/>
      <c r="LQ270" s="71"/>
      <c r="LR270" s="71"/>
      <c r="LS270" s="71"/>
      <c r="LT270" s="71"/>
      <c r="LU270" s="71"/>
      <c r="LV270" s="71"/>
      <c r="LW270" s="71"/>
      <c r="LX270" s="71"/>
      <c r="LY270" s="71"/>
      <c r="LZ270" s="71"/>
      <c r="MA270" s="71"/>
      <c r="MB270" s="71"/>
      <c r="MC270" s="71"/>
      <c r="MD270" s="71"/>
      <c r="ME270" s="71"/>
      <c r="MF270" s="71"/>
      <c r="MG270" s="71"/>
      <c r="MH270" s="71"/>
      <c r="MI270" s="71"/>
      <c r="MJ270" s="71"/>
      <c r="MK270" s="71"/>
      <c r="ML270" s="71"/>
      <c r="MM270" s="71"/>
      <c r="MN270" s="71"/>
      <c r="MO270" s="71"/>
      <c r="MP270" s="71"/>
      <c r="MQ270" s="71"/>
      <c r="MR270" s="71"/>
      <c r="MS270" s="71"/>
      <c r="MT270" s="71"/>
      <c r="MU270" s="71"/>
      <c r="MV270" s="71"/>
      <c r="MW270" s="71"/>
      <c r="MX270" s="71"/>
      <c r="MY270" s="71"/>
      <c r="MZ270" s="71"/>
      <c r="NA270" s="71"/>
      <c r="NB270" s="71"/>
      <c r="NC270" s="71"/>
      <c r="ND270" s="71"/>
      <c r="NE270" s="71"/>
      <c r="NF270" s="71"/>
      <c r="NG270" s="71"/>
      <c r="NH270" s="71"/>
      <c r="NI270" s="71"/>
      <c r="NJ270" s="71"/>
      <c r="NK270" s="71"/>
      <c r="NL270" s="71"/>
      <c r="NM270" s="71"/>
      <c r="NN270" s="71"/>
      <c r="NO270" s="71"/>
      <c r="NP270" s="71"/>
      <c r="NQ270" s="71"/>
      <c r="NR270" s="71"/>
      <c r="NS270" s="71"/>
      <c r="NT270" s="71"/>
      <c r="NU270" s="71"/>
      <c r="NV270" s="71"/>
      <c r="NW270" s="71"/>
      <c r="NX270" s="71"/>
      <c r="NY270" s="71"/>
      <c r="NZ270" s="71"/>
      <c r="OA270" s="71"/>
      <c r="OB270" s="71"/>
      <c r="OC270" s="71"/>
      <c r="OD270" s="71"/>
      <c r="OE270" s="71"/>
      <c r="OF270" s="71"/>
      <c r="OG270" s="71"/>
      <c r="OH270" s="71"/>
      <c r="OI270" s="71"/>
      <c r="OJ270" s="71"/>
      <c r="OK270" s="71"/>
      <c r="OL270" s="71"/>
      <c r="OM270" s="71"/>
      <c r="ON270" s="71"/>
      <c r="OO270" s="71"/>
      <c r="OP270" s="71"/>
      <c r="OQ270" s="71"/>
      <c r="OR270" s="71"/>
      <c r="OS270" s="71"/>
      <c r="OT270" s="71"/>
      <c r="OU270" s="71"/>
      <c r="OV270" s="71"/>
      <c r="OW270" s="71"/>
      <c r="OX270" s="71"/>
      <c r="OY270" s="71"/>
      <c r="OZ270" s="71"/>
      <c r="PA270" s="71"/>
      <c r="PB270" s="71"/>
      <c r="PC270" s="71"/>
      <c r="PD270" s="71"/>
      <c r="PE270" s="71"/>
      <c r="PF270" s="71"/>
      <c r="PG270" s="71"/>
      <c r="PH270" s="71"/>
      <c r="PI270" s="71"/>
      <c r="PJ270" s="71"/>
      <c r="PK270" s="71"/>
      <c r="PL270" s="71"/>
      <c r="PM270" s="71"/>
      <c r="PN270" s="71"/>
      <c r="PO270" s="71"/>
      <c r="PP270" s="71"/>
      <c r="PQ270" s="71"/>
      <c r="PR270" s="71"/>
      <c r="PS270" s="71"/>
      <c r="PT270" s="71"/>
      <c r="PU270" s="71"/>
      <c r="PV270" s="71"/>
      <c r="PW270" s="71"/>
      <c r="PX270" s="71"/>
      <c r="PY270" s="71"/>
      <c r="PZ270" s="71"/>
      <c r="QA270" s="71"/>
      <c r="QB270" s="71"/>
      <c r="QC270" s="71"/>
      <c r="QD270" s="71"/>
      <c r="QE270" s="71"/>
      <c r="QF270" s="71"/>
      <c r="QG270" s="71"/>
      <c r="QH270" s="71"/>
      <c r="QI270" s="71"/>
      <c r="QJ270" s="71"/>
      <c r="QK270" s="71"/>
      <c r="QL270" s="71"/>
      <c r="QM270" s="71"/>
      <c r="QN270" s="71"/>
      <c r="QO270" s="71"/>
      <c r="QP270" s="71"/>
      <c r="QQ270" s="71"/>
      <c r="QR270" s="71"/>
      <c r="QS270" s="71"/>
      <c r="QT270" s="71"/>
      <c r="QU270" s="71"/>
      <c r="QV270" s="71"/>
      <c r="QW270" s="71"/>
      <c r="QX270" s="71"/>
      <c r="QY270" s="71"/>
      <c r="QZ270" s="71"/>
      <c r="RA270" s="71"/>
      <c r="RB270" s="71"/>
      <c r="RC270" s="71"/>
      <c r="RD270" s="71"/>
      <c r="RE270" s="71"/>
      <c r="RF270" s="71"/>
      <c r="RG270" s="71"/>
      <c r="RH270" s="71"/>
      <c r="RI270" s="71"/>
      <c r="RJ270" s="71"/>
      <c r="RK270" s="71"/>
      <c r="RL270" s="71"/>
      <c r="RM270" s="71"/>
      <c r="RN270" s="71"/>
      <c r="RO270" s="71"/>
      <c r="RP270" s="71"/>
      <c r="RQ270" s="71"/>
      <c r="RR270" s="71"/>
      <c r="RS270" s="71"/>
      <c r="RT270" s="71"/>
      <c r="RU270" s="71"/>
      <c r="RV270" s="71"/>
      <c r="RW270" s="71"/>
      <c r="RX270" s="71"/>
      <c r="RY270" s="71"/>
      <c r="RZ270" s="71"/>
      <c r="SA270" s="71"/>
      <c r="SB270" s="71"/>
      <c r="SC270" s="71"/>
      <c r="SD270" s="71"/>
      <c r="SE270" s="71"/>
      <c r="SF270" s="71"/>
      <c r="SG270" s="71"/>
      <c r="SH270" s="71"/>
      <c r="SI270" s="71"/>
      <c r="SJ270" s="71"/>
      <c r="SK270" s="71"/>
      <c r="SL270" s="71"/>
      <c r="SM270" s="71"/>
      <c r="SN270" s="71"/>
      <c r="SO270" s="71"/>
      <c r="SP270" s="71"/>
      <c r="SQ270" s="71"/>
      <c r="SR270" s="71"/>
      <c r="SS270" s="71"/>
      <c r="ST270" s="71"/>
      <c r="SU270" s="71"/>
      <c r="SV270" s="71"/>
      <c r="SW270" s="71"/>
      <c r="SX270" s="71"/>
      <c r="SY270" s="71"/>
      <c r="SZ270" s="71"/>
      <c r="TA270" s="71"/>
      <c r="TB270" s="71"/>
      <c r="TC270" s="71"/>
      <c r="TD270" s="71"/>
      <c r="TE270" s="71"/>
      <c r="TF270" s="71"/>
      <c r="TG270" s="71"/>
      <c r="TH270" s="71"/>
      <c r="TI270" s="71"/>
      <c r="TJ270" s="71"/>
      <c r="TK270" s="71"/>
      <c r="TL270" s="71"/>
      <c r="TM270" s="71"/>
      <c r="TN270" s="71"/>
      <c r="TO270" s="71"/>
      <c r="TP270" s="71"/>
      <c r="TQ270" s="71"/>
      <c r="TR270" s="71"/>
      <c r="TS270" s="71"/>
      <c r="TT270" s="71"/>
      <c r="TU270" s="71"/>
      <c r="TV270" s="71"/>
      <c r="TW270" s="71"/>
      <c r="TX270" s="71"/>
      <c r="TY270" s="71"/>
      <c r="TZ270" s="71"/>
      <c r="UA270" s="71"/>
      <c r="UB270" s="71"/>
      <c r="UC270" s="71"/>
      <c r="UD270" s="71"/>
      <c r="UE270" s="71"/>
      <c r="UF270" s="71"/>
      <c r="UG270" s="71"/>
      <c r="UH270" s="71"/>
      <c r="UI270" s="71"/>
      <c r="UJ270" s="71"/>
      <c r="UK270" s="71"/>
      <c r="UL270" s="71"/>
      <c r="UM270" s="71"/>
      <c r="UN270" s="71"/>
      <c r="UO270" s="71"/>
      <c r="UP270" s="71"/>
      <c r="UQ270" s="71"/>
      <c r="UR270" s="71"/>
      <c r="US270" s="71"/>
      <c r="UT270" s="71"/>
      <c r="UU270" s="71"/>
      <c r="UV270" s="71"/>
      <c r="UW270" s="71"/>
      <c r="UX270" s="71"/>
      <c r="UY270" s="71"/>
      <c r="UZ270" s="71"/>
      <c r="VA270" s="71"/>
      <c r="VB270" s="71"/>
      <c r="VC270" s="71"/>
      <c r="VD270" s="71"/>
      <c r="VE270" s="71"/>
      <c r="VF270" s="71"/>
      <c r="VG270" s="71"/>
      <c r="VH270" s="71"/>
      <c r="VI270" s="71"/>
      <c r="VJ270" s="71"/>
      <c r="VK270" s="71"/>
      <c r="VL270" s="71"/>
      <c r="VM270" s="71"/>
      <c r="VN270" s="71"/>
      <c r="VO270" s="71"/>
      <c r="VP270" s="71"/>
      <c r="VQ270" s="71"/>
      <c r="VR270" s="71"/>
      <c r="VS270" s="71"/>
      <c r="VT270" s="71"/>
      <c r="VU270" s="71"/>
      <c r="VV270" s="71"/>
      <c r="VW270" s="71"/>
      <c r="VX270" s="71"/>
      <c r="VY270" s="71"/>
      <c r="VZ270" s="71"/>
      <c r="WA270" s="71"/>
      <c r="WB270" s="71"/>
      <c r="WC270" s="71"/>
      <c r="WD270" s="71"/>
      <c r="WE270" s="71"/>
      <c r="WF270" s="71"/>
      <c r="WG270" s="71"/>
      <c r="WH270" s="71"/>
      <c r="WI270" s="71"/>
      <c r="WJ270" s="71"/>
      <c r="WK270" s="71"/>
      <c r="WL270" s="71"/>
      <c r="WM270" s="71"/>
      <c r="WN270" s="71"/>
      <c r="WO270" s="71"/>
      <c r="WP270" s="71"/>
      <c r="WQ270" s="71"/>
      <c r="WR270" s="71"/>
      <c r="WS270" s="71"/>
      <c r="WT270" s="71"/>
      <c r="WU270" s="71"/>
      <c r="WV270" s="71"/>
      <c r="WW270" s="71"/>
      <c r="WX270" s="71"/>
      <c r="WY270" s="71"/>
      <c r="WZ270" s="71"/>
      <c r="XA270" s="71"/>
      <c r="XB270" s="71"/>
      <c r="XC270" s="71"/>
      <c r="XD270" s="71"/>
      <c r="XE270" s="71"/>
      <c r="XF270" s="71"/>
      <c r="XG270" s="71"/>
      <c r="XH270" s="71"/>
      <c r="XI270" s="71"/>
      <c r="XJ270" s="71"/>
      <c r="XK270" s="71"/>
      <c r="XL270" s="71"/>
      <c r="XM270" s="71"/>
      <c r="XN270" s="71"/>
      <c r="XO270" s="71"/>
      <c r="XP270" s="71"/>
      <c r="XQ270" s="71"/>
      <c r="XR270" s="71"/>
      <c r="XS270" s="71"/>
      <c r="XT270" s="71"/>
      <c r="XU270" s="71"/>
      <c r="XV270" s="71"/>
      <c r="XW270" s="71"/>
      <c r="XX270" s="71"/>
      <c r="XY270" s="71"/>
      <c r="XZ270" s="71"/>
      <c r="YA270" s="71"/>
      <c r="YB270" s="71"/>
      <c r="YC270" s="71"/>
      <c r="YD270" s="71"/>
      <c r="YE270" s="71"/>
      <c r="YF270" s="71"/>
      <c r="YG270" s="71"/>
      <c r="YH270" s="71"/>
      <c r="YI270" s="71"/>
      <c r="YJ270" s="71"/>
      <c r="YK270" s="71"/>
      <c r="YL270" s="71"/>
      <c r="YM270" s="71"/>
      <c r="YN270" s="71"/>
      <c r="YO270" s="71"/>
      <c r="YP270" s="71"/>
      <c r="YQ270" s="71"/>
      <c r="YR270" s="71"/>
      <c r="YS270" s="71"/>
      <c r="YT270" s="71"/>
      <c r="YU270" s="71"/>
      <c r="YV270" s="71"/>
      <c r="YW270" s="71"/>
      <c r="YX270" s="71"/>
      <c r="YY270" s="71"/>
      <c r="YZ270" s="71"/>
      <c r="ZA270" s="71"/>
      <c r="ZB270" s="71"/>
      <c r="ZC270" s="71"/>
      <c r="ZD270" s="71"/>
      <c r="ZE270" s="71"/>
      <c r="ZF270" s="71"/>
      <c r="ZG270" s="71"/>
      <c r="ZH270" s="71"/>
      <c r="ZI270" s="71"/>
      <c r="ZJ270" s="71"/>
      <c r="ZK270" s="71"/>
      <c r="ZL270" s="71"/>
      <c r="ZM270" s="71"/>
      <c r="ZN270" s="71"/>
      <c r="ZO270" s="71"/>
      <c r="ZP270" s="71"/>
      <c r="ZQ270" s="71"/>
      <c r="ZR270" s="71"/>
      <c r="ZS270" s="71"/>
      <c r="ZT270" s="71"/>
      <c r="ZU270" s="71"/>
      <c r="ZV270" s="71"/>
      <c r="ZW270" s="71"/>
      <c r="ZX270" s="71"/>
      <c r="ZY270" s="71"/>
      <c r="ZZ270" s="71"/>
      <c r="AAA270" s="71"/>
      <c r="AAB270" s="71"/>
      <c r="AAC270" s="71"/>
      <c r="AAD270" s="71"/>
      <c r="AAE270" s="71"/>
      <c r="AAF270" s="71"/>
      <c r="AAG270" s="71"/>
      <c r="AAH270" s="71"/>
      <c r="AAI270" s="71"/>
      <c r="AAJ270" s="71"/>
      <c r="AAK270" s="71"/>
      <c r="AAL270" s="71"/>
      <c r="AAM270" s="71"/>
      <c r="AAN270" s="71"/>
      <c r="AAO270" s="71"/>
      <c r="AAP270" s="71"/>
      <c r="AAQ270" s="71"/>
      <c r="AAR270" s="71"/>
      <c r="AAS270" s="71"/>
      <c r="AAT270" s="71"/>
      <c r="AAU270" s="71"/>
      <c r="AAV270" s="71"/>
      <c r="AAW270" s="71"/>
      <c r="AAX270" s="71"/>
      <c r="AAY270" s="71"/>
      <c r="AAZ270" s="71"/>
      <c r="ABA270" s="71"/>
      <c r="ABB270" s="71"/>
      <c r="ABC270" s="71"/>
      <c r="ABD270" s="71"/>
      <c r="ABE270" s="71"/>
      <c r="ABF270" s="71"/>
      <c r="ABG270" s="71"/>
      <c r="ABH270" s="71"/>
      <c r="ABI270" s="71"/>
      <c r="ABJ270" s="71"/>
      <c r="ABK270" s="71"/>
      <c r="ABL270" s="71"/>
      <c r="ABM270" s="71"/>
      <c r="ABN270" s="71"/>
      <c r="ABO270" s="71"/>
      <c r="ABP270" s="71"/>
      <c r="ABQ270" s="71"/>
      <c r="ABR270" s="71"/>
      <c r="ABS270" s="71"/>
      <c r="ABT270" s="71"/>
      <c r="ABU270" s="71"/>
      <c r="ABV270" s="71"/>
      <c r="ABW270" s="71"/>
      <c r="ABX270" s="71"/>
      <c r="ABY270" s="71"/>
      <c r="ABZ270" s="71"/>
      <c r="ACA270" s="71"/>
      <c r="ACB270" s="71"/>
      <c r="ACC270" s="71"/>
      <c r="ACD270" s="71"/>
      <c r="ACE270" s="71"/>
      <c r="ACF270" s="71"/>
      <c r="ACG270" s="71"/>
      <c r="ACH270" s="71"/>
      <c r="ACI270" s="71"/>
      <c r="ACJ270" s="71"/>
      <c r="ACK270" s="71"/>
      <c r="ACL270" s="71"/>
      <c r="ACM270" s="71"/>
      <c r="ACN270" s="71"/>
      <c r="ACO270" s="71"/>
      <c r="ACP270" s="71"/>
      <c r="ACQ270" s="71"/>
      <c r="ACR270" s="71"/>
      <c r="ACS270" s="71"/>
      <c r="ACT270" s="71"/>
      <c r="ACU270" s="71"/>
      <c r="ACV270" s="71"/>
      <c r="ACW270" s="71"/>
      <c r="ACX270" s="71"/>
      <c r="ACY270" s="71"/>
      <c r="ACZ270" s="71"/>
      <c r="ADA270" s="71"/>
      <c r="ADB270" s="71"/>
      <c r="ADC270" s="71"/>
      <c r="ADD270" s="71"/>
      <c r="ADE270" s="71"/>
      <c r="ADF270" s="71"/>
      <c r="ADG270" s="71"/>
      <c r="ADH270" s="71"/>
      <c r="ADI270" s="71"/>
      <c r="ADJ270" s="71"/>
      <c r="ADK270" s="71"/>
      <c r="ADL270" s="71"/>
      <c r="ADM270" s="71"/>
      <c r="ADN270" s="71"/>
      <c r="ADO270" s="71"/>
      <c r="ADP270" s="71"/>
      <c r="ADQ270" s="71"/>
      <c r="ADR270" s="71"/>
      <c r="ADS270" s="71"/>
      <c r="ADT270" s="71"/>
      <c r="ADU270" s="71"/>
      <c r="ADV270" s="71"/>
      <c r="ADW270" s="71"/>
      <c r="ADX270" s="71"/>
      <c r="ADY270" s="71"/>
      <c r="ADZ270" s="71"/>
      <c r="AEA270" s="71"/>
      <c r="AEB270" s="71"/>
      <c r="AEC270" s="71"/>
      <c r="AED270" s="71"/>
      <c r="AEE270" s="71"/>
      <c r="AEF270" s="71"/>
      <c r="AEG270" s="71"/>
      <c r="AEH270" s="71"/>
      <c r="AEI270" s="71"/>
      <c r="AEJ270" s="71"/>
      <c r="AEK270" s="71"/>
      <c r="AEL270" s="71"/>
      <c r="AEM270" s="71"/>
      <c r="AEN270" s="71"/>
      <c r="AEO270" s="71"/>
      <c r="AEP270" s="71"/>
      <c r="AEQ270" s="71"/>
      <c r="AER270" s="71"/>
      <c r="AES270" s="71"/>
      <c r="AET270" s="71"/>
      <c r="AEU270" s="71"/>
      <c r="AEV270" s="71"/>
      <c r="AEW270" s="71"/>
      <c r="AEX270" s="71"/>
      <c r="AEY270" s="71"/>
      <c r="AEZ270" s="71"/>
      <c r="AFA270" s="71"/>
      <c r="AFB270" s="71"/>
      <c r="AFC270" s="71"/>
      <c r="AFD270" s="71"/>
      <c r="AFE270" s="71"/>
      <c r="AFF270" s="71"/>
      <c r="AFG270" s="71"/>
      <c r="AFH270" s="71"/>
      <c r="AFI270" s="71"/>
      <c r="AFJ270" s="71"/>
      <c r="AFK270" s="71"/>
      <c r="AFL270" s="71"/>
      <c r="AFM270" s="71"/>
      <c r="AFN270" s="71"/>
      <c r="AFO270" s="71"/>
      <c r="AFP270" s="71"/>
      <c r="AFQ270" s="71"/>
      <c r="AFR270" s="71"/>
      <c r="AFS270" s="71"/>
      <c r="AFT270" s="71"/>
      <c r="AFU270" s="71"/>
      <c r="AFV270" s="71"/>
      <c r="AFW270" s="71"/>
      <c r="AFX270" s="71"/>
      <c r="AFY270" s="71"/>
      <c r="AFZ270" s="71"/>
      <c r="AGA270" s="71"/>
      <c r="AGB270" s="71"/>
      <c r="AGC270" s="71"/>
      <c r="AGD270" s="71"/>
      <c r="AGE270" s="71"/>
      <c r="AGF270" s="71"/>
      <c r="AGG270" s="71"/>
      <c r="AGH270" s="71"/>
      <c r="AGI270" s="71"/>
      <c r="AGJ270" s="71"/>
      <c r="AGK270" s="71"/>
      <c r="AGL270" s="71"/>
      <c r="AGM270" s="71"/>
      <c r="AGN270" s="71"/>
      <c r="AGO270" s="71"/>
      <c r="AGP270" s="71"/>
      <c r="AGQ270" s="71"/>
      <c r="AGR270" s="71"/>
      <c r="AGS270" s="71"/>
      <c r="AGT270" s="71"/>
      <c r="AGU270" s="71"/>
      <c r="AGV270" s="71"/>
      <c r="AGW270" s="71"/>
      <c r="AGX270" s="71"/>
      <c r="AGY270" s="71"/>
      <c r="AGZ270" s="71"/>
      <c r="AHA270" s="71"/>
      <c r="AHB270" s="71"/>
      <c r="AHC270" s="71"/>
      <c r="AHD270" s="71"/>
      <c r="AHE270" s="71"/>
      <c r="AHF270" s="71"/>
      <c r="AHG270" s="71"/>
      <c r="AHH270" s="71"/>
      <c r="AHI270" s="71"/>
      <c r="AHJ270" s="71"/>
      <c r="AHK270" s="71"/>
      <c r="AHL270" s="71"/>
      <c r="AHM270" s="71"/>
      <c r="AHN270" s="71"/>
      <c r="AHO270" s="71"/>
      <c r="AHP270" s="71"/>
      <c r="AHQ270" s="71"/>
      <c r="AHR270" s="71"/>
      <c r="AHS270" s="71"/>
      <c r="AHT270" s="71"/>
      <c r="AHU270" s="71"/>
      <c r="AHV270" s="71"/>
      <c r="AHW270" s="71"/>
      <c r="AHX270" s="71"/>
      <c r="AHY270" s="71"/>
      <c r="AHZ270" s="71"/>
      <c r="AIA270" s="71"/>
      <c r="AIB270" s="71"/>
      <c r="AIC270" s="71"/>
      <c r="AID270" s="71"/>
      <c r="AIE270" s="71"/>
      <c r="AIF270" s="71"/>
      <c r="AIG270" s="71"/>
      <c r="AIH270" s="71"/>
      <c r="AII270" s="71"/>
      <c r="AIJ270" s="71"/>
      <c r="AIK270" s="71"/>
      <c r="AIL270" s="71"/>
      <c r="AIM270" s="71"/>
      <c r="AIN270" s="71"/>
      <c r="AIO270" s="71"/>
      <c r="AIP270" s="71"/>
      <c r="AIQ270" s="71"/>
      <c r="AIR270" s="71"/>
      <c r="AIS270" s="71"/>
      <c r="AIT270" s="71"/>
      <c r="AIU270" s="71"/>
      <c r="AIV270" s="71"/>
      <c r="AIW270" s="71"/>
      <c r="AIX270" s="71"/>
      <c r="AIY270" s="71"/>
      <c r="AIZ270" s="71"/>
      <c r="AJA270" s="71"/>
      <c r="AJB270" s="71"/>
      <c r="AJC270" s="71"/>
      <c r="AJD270" s="71"/>
      <c r="AJE270" s="71"/>
      <c r="AJF270" s="71"/>
      <c r="AJG270" s="71"/>
      <c r="AJH270" s="71"/>
      <c r="AJI270" s="71"/>
      <c r="AJJ270" s="71"/>
      <c r="AJK270" s="71"/>
      <c r="AJL270" s="71"/>
      <c r="AJM270" s="71"/>
      <c r="AJN270" s="71"/>
      <c r="AJO270" s="71"/>
      <c r="AJP270" s="71"/>
      <c r="AJQ270" s="71"/>
      <c r="AJR270" s="71"/>
      <c r="AJS270" s="71"/>
      <c r="AJT270" s="71"/>
      <c r="AJU270" s="71"/>
      <c r="AJV270" s="71"/>
      <c r="AJW270" s="71"/>
      <c r="AJX270" s="71"/>
      <c r="AJY270" s="71"/>
      <c r="AJZ270" s="71"/>
      <c r="AKA270" s="71"/>
      <c r="AKB270" s="71"/>
      <c r="AKC270" s="71"/>
      <c r="AKD270" s="71"/>
      <c r="AKE270" s="71"/>
      <c r="AKF270" s="71"/>
      <c r="AKG270" s="71"/>
      <c r="AKH270" s="71"/>
      <c r="AKI270" s="71"/>
      <c r="AKJ270" s="71"/>
      <c r="AKK270" s="71"/>
      <c r="AKL270" s="71"/>
      <c r="AKM270" s="71"/>
      <c r="AKN270" s="71"/>
      <c r="AKO270" s="71"/>
      <c r="AKP270" s="71"/>
      <c r="AKQ270" s="71"/>
      <c r="AKR270" s="71"/>
      <c r="AKS270" s="71"/>
      <c r="AKT270" s="71"/>
      <c r="AKU270" s="71"/>
      <c r="AKV270" s="71"/>
      <c r="AKW270" s="71"/>
      <c r="AKX270" s="71"/>
      <c r="AKY270" s="71"/>
      <c r="AKZ270" s="71"/>
      <c r="ALA270" s="71"/>
      <c r="ALB270" s="71"/>
      <c r="ALC270" s="71"/>
      <c r="ALD270" s="71"/>
      <c r="ALE270" s="71"/>
      <c r="ALF270" s="71"/>
      <c r="ALG270" s="71"/>
      <c r="ALH270" s="71"/>
      <c r="ALI270" s="71"/>
      <c r="ALJ270" s="71"/>
      <c r="ALK270" s="71"/>
      <c r="ALL270" s="71"/>
      <c r="ALM270" s="71"/>
      <c r="ALN270" s="71"/>
      <c r="ALO270" s="71"/>
      <c r="ALP270" s="71"/>
      <c r="ALQ270" s="71"/>
      <c r="ALR270" s="71"/>
      <c r="ALS270" s="71"/>
      <c r="ALT270" s="71"/>
      <c r="ALU270" s="71"/>
      <c r="ALV270" s="71"/>
      <c r="ALW270" s="71"/>
      <c r="ALX270" s="71"/>
      <c r="ALY270" s="71"/>
      <c r="ALZ270" s="71"/>
      <c r="AMA270" s="71"/>
      <c r="AMB270" s="71"/>
      <c r="AMC270" s="71"/>
      <c r="AMD270" s="71"/>
      <c r="AME270" s="71"/>
      <c r="AMF270" s="71"/>
      <c r="AMG270" s="71"/>
      <c r="AMH270" s="71"/>
      <c r="AMI270" s="71"/>
      <c r="AMK270" s="71"/>
    </row>
    <row r="271" customFormat="false" ht="32.8" hidden="false" customHeight="false" outlineLevel="0" collapsed="false">
      <c r="A271" s="66"/>
      <c r="B271" s="81" t="s">
        <v>251</v>
      </c>
      <c r="C271" s="82" t="n">
        <v>6510000000</v>
      </c>
      <c r="D271" s="86"/>
      <c r="E271" s="76" t="n">
        <f aca="false">E272</f>
        <v>850000</v>
      </c>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c r="CT271" s="71"/>
      <c r="CU271" s="71"/>
      <c r="CV271" s="71"/>
      <c r="CW271" s="71"/>
      <c r="CX271" s="71"/>
      <c r="CY271" s="71"/>
      <c r="CZ271" s="71"/>
      <c r="DA271" s="71"/>
      <c r="DB271" s="71"/>
      <c r="DC271" s="71"/>
      <c r="DD271" s="71"/>
      <c r="DE271" s="71"/>
      <c r="DF271" s="71"/>
      <c r="DG271" s="71"/>
      <c r="DH271" s="71"/>
      <c r="DI271" s="71"/>
      <c r="DJ271" s="71"/>
      <c r="DK271" s="71"/>
      <c r="DL271" s="71"/>
      <c r="DM271" s="71"/>
      <c r="DN271" s="71"/>
      <c r="DO271" s="71"/>
      <c r="DP271" s="71"/>
      <c r="DQ271" s="71"/>
      <c r="DR271" s="71"/>
      <c r="DS271" s="71"/>
      <c r="DT271" s="71"/>
      <c r="DU271" s="71"/>
      <c r="DV271" s="71"/>
      <c r="DW271" s="71"/>
      <c r="DX271" s="71"/>
      <c r="DY271" s="71"/>
      <c r="DZ271" s="71"/>
      <c r="EA271" s="71"/>
      <c r="EB271" s="71"/>
      <c r="EC271" s="71"/>
      <c r="ED271" s="71"/>
      <c r="EE271" s="71"/>
      <c r="EF271" s="71"/>
      <c r="EG271" s="71"/>
      <c r="EH271" s="71"/>
      <c r="EI271" s="71"/>
      <c r="EJ271" s="71"/>
      <c r="EK271" s="71"/>
      <c r="EL271" s="71"/>
      <c r="EM271" s="71"/>
      <c r="EN271" s="71"/>
      <c r="EO271" s="71"/>
      <c r="EP271" s="71"/>
      <c r="EQ271" s="71"/>
      <c r="ER271" s="71"/>
      <c r="ES271" s="71"/>
      <c r="ET271" s="71"/>
      <c r="EU271" s="71"/>
      <c r="EV271" s="71"/>
      <c r="EW271" s="71"/>
      <c r="EX271" s="71"/>
      <c r="EY271" s="71"/>
      <c r="EZ271" s="71"/>
      <c r="FA271" s="71"/>
      <c r="FB271" s="71"/>
      <c r="FC271" s="71"/>
      <c r="FD271" s="71"/>
      <c r="FE271" s="71"/>
      <c r="FF271" s="71"/>
      <c r="FG271" s="71"/>
      <c r="FH271" s="71"/>
      <c r="FI271" s="71"/>
      <c r="FJ271" s="71"/>
      <c r="FK271" s="71"/>
      <c r="FL271" s="71"/>
      <c r="FM271" s="71"/>
      <c r="FN271" s="71"/>
      <c r="FO271" s="71"/>
      <c r="FP271" s="71"/>
      <c r="FQ271" s="71"/>
      <c r="FR271" s="71"/>
      <c r="FS271" s="71"/>
      <c r="FT271" s="71"/>
      <c r="FU271" s="71"/>
      <c r="FV271" s="71"/>
      <c r="FW271" s="71"/>
      <c r="FX271" s="71"/>
      <c r="FY271" s="71"/>
      <c r="FZ271" s="71"/>
      <c r="GA271" s="71"/>
      <c r="GB271" s="71"/>
      <c r="GC271" s="71"/>
      <c r="GD271" s="71"/>
      <c r="GE271" s="71"/>
      <c r="GF271" s="71"/>
      <c r="GG271" s="71"/>
      <c r="GH271" s="71"/>
      <c r="GI271" s="71"/>
      <c r="GJ271" s="71"/>
      <c r="GK271" s="71"/>
      <c r="GL271" s="71"/>
      <c r="GM271" s="71"/>
      <c r="GN271" s="71"/>
      <c r="GO271" s="71"/>
      <c r="GP271" s="71"/>
      <c r="GQ271" s="71"/>
      <c r="GR271" s="71"/>
      <c r="GS271" s="71"/>
      <c r="GT271" s="71"/>
      <c r="GU271" s="71"/>
      <c r="GV271" s="71"/>
      <c r="GW271" s="71"/>
      <c r="GX271" s="71"/>
      <c r="GY271" s="71"/>
      <c r="GZ271" s="71"/>
      <c r="HA271" s="71"/>
      <c r="HB271" s="71"/>
      <c r="HC271" s="71"/>
      <c r="HD271" s="71"/>
      <c r="HE271" s="71"/>
      <c r="HF271" s="71"/>
      <c r="HG271" s="71"/>
      <c r="HH271" s="71"/>
      <c r="HI271" s="71"/>
      <c r="HJ271" s="71"/>
      <c r="HK271" s="71"/>
      <c r="HL271" s="71"/>
      <c r="HM271" s="71"/>
      <c r="HN271" s="71"/>
      <c r="HO271" s="71"/>
      <c r="HP271" s="71"/>
      <c r="HQ271" s="71"/>
      <c r="HR271" s="71"/>
      <c r="HS271" s="71"/>
      <c r="HT271" s="71"/>
      <c r="HU271" s="71"/>
      <c r="HV271" s="71"/>
      <c r="HW271" s="71"/>
      <c r="HX271" s="71"/>
      <c r="HY271" s="71"/>
      <c r="HZ271" s="71"/>
      <c r="IA271" s="71"/>
      <c r="IB271" s="71"/>
      <c r="IC271" s="71"/>
      <c r="ID271" s="71"/>
      <c r="IE271" s="71"/>
      <c r="IF271" s="71"/>
      <c r="IG271" s="71"/>
      <c r="IH271" s="71"/>
      <c r="II271" s="71"/>
      <c r="IJ271" s="71"/>
      <c r="IK271" s="71"/>
      <c r="IL271" s="71"/>
      <c r="IM271" s="71"/>
      <c r="IN271" s="71"/>
      <c r="IO271" s="71"/>
      <c r="IP271" s="71"/>
      <c r="IQ271" s="71"/>
      <c r="IR271" s="71"/>
      <c r="IS271" s="71"/>
      <c r="IT271" s="71"/>
      <c r="IU271" s="71"/>
      <c r="IV271" s="71"/>
      <c r="IW271" s="71"/>
      <c r="IX271" s="71"/>
      <c r="IY271" s="71"/>
      <c r="IZ271" s="71"/>
      <c r="JA271" s="71"/>
      <c r="JB271" s="71"/>
      <c r="JC271" s="71"/>
      <c r="JD271" s="71"/>
      <c r="JE271" s="71"/>
      <c r="JF271" s="71"/>
      <c r="JG271" s="71"/>
      <c r="JH271" s="71"/>
      <c r="JI271" s="71"/>
      <c r="JJ271" s="71"/>
      <c r="JK271" s="71"/>
      <c r="JL271" s="71"/>
      <c r="JM271" s="71"/>
      <c r="JN271" s="71"/>
      <c r="JO271" s="71"/>
      <c r="JP271" s="71"/>
      <c r="JQ271" s="71"/>
      <c r="JR271" s="71"/>
      <c r="JS271" s="71"/>
      <c r="JT271" s="71"/>
      <c r="JU271" s="71"/>
      <c r="JV271" s="71"/>
      <c r="JW271" s="71"/>
      <c r="JX271" s="71"/>
      <c r="JY271" s="71"/>
      <c r="JZ271" s="71"/>
      <c r="KA271" s="71"/>
      <c r="KB271" s="71"/>
      <c r="KC271" s="71"/>
      <c r="KD271" s="71"/>
      <c r="KE271" s="71"/>
      <c r="KF271" s="71"/>
      <c r="KG271" s="71"/>
      <c r="KH271" s="71"/>
      <c r="KI271" s="71"/>
      <c r="KJ271" s="71"/>
      <c r="KK271" s="71"/>
      <c r="KL271" s="71"/>
      <c r="KM271" s="71"/>
      <c r="KN271" s="71"/>
      <c r="KO271" s="71"/>
      <c r="KP271" s="71"/>
      <c r="KQ271" s="71"/>
      <c r="KR271" s="71"/>
      <c r="KS271" s="71"/>
      <c r="KT271" s="71"/>
      <c r="KU271" s="71"/>
      <c r="KV271" s="71"/>
      <c r="KW271" s="71"/>
      <c r="KX271" s="71"/>
      <c r="KY271" s="71"/>
      <c r="KZ271" s="71"/>
      <c r="LA271" s="71"/>
      <c r="LB271" s="71"/>
      <c r="LC271" s="71"/>
      <c r="LD271" s="71"/>
      <c r="LE271" s="71"/>
      <c r="LF271" s="71"/>
      <c r="LG271" s="71"/>
      <c r="LH271" s="71"/>
      <c r="LI271" s="71"/>
      <c r="LJ271" s="71"/>
      <c r="LK271" s="71"/>
      <c r="LL271" s="71"/>
      <c r="LM271" s="71"/>
      <c r="LN271" s="71"/>
      <c r="LO271" s="71"/>
      <c r="LP271" s="71"/>
      <c r="LQ271" s="71"/>
      <c r="LR271" s="71"/>
      <c r="LS271" s="71"/>
      <c r="LT271" s="71"/>
      <c r="LU271" s="71"/>
      <c r="LV271" s="71"/>
      <c r="LW271" s="71"/>
      <c r="LX271" s="71"/>
      <c r="LY271" s="71"/>
      <c r="LZ271" s="71"/>
      <c r="MA271" s="71"/>
      <c r="MB271" s="71"/>
      <c r="MC271" s="71"/>
      <c r="MD271" s="71"/>
      <c r="ME271" s="71"/>
      <c r="MF271" s="71"/>
      <c r="MG271" s="71"/>
      <c r="MH271" s="71"/>
      <c r="MI271" s="71"/>
      <c r="MJ271" s="71"/>
      <c r="MK271" s="71"/>
      <c r="ML271" s="71"/>
      <c r="MM271" s="71"/>
      <c r="MN271" s="71"/>
      <c r="MO271" s="71"/>
      <c r="MP271" s="71"/>
      <c r="MQ271" s="71"/>
      <c r="MR271" s="71"/>
      <c r="MS271" s="71"/>
      <c r="MT271" s="71"/>
      <c r="MU271" s="71"/>
      <c r="MV271" s="71"/>
      <c r="MW271" s="71"/>
      <c r="MX271" s="71"/>
      <c r="MY271" s="71"/>
      <c r="MZ271" s="71"/>
      <c r="NA271" s="71"/>
      <c r="NB271" s="71"/>
      <c r="NC271" s="71"/>
      <c r="ND271" s="71"/>
      <c r="NE271" s="71"/>
      <c r="NF271" s="71"/>
      <c r="NG271" s="71"/>
      <c r="NH271" s="71"/>
      <c r="NI271" s="71"/>
      <c r="NJ271" s="71"/>
      <c r="NK271" s="71"/>
      <c r="NL271" s="71"/>
      <c r="NM271" s="71"/>
      <c r="NN271" s="71"/>
      <c r="NO271" s="71"/>
      <c r="NP271" s="71"/>
      <c r="NQ271" s="71"/>
      <c r="NR271" s="71"/>
      <c r="NS271" s="71"/>
      <c r="NT271" s="71"/>
      <c r="NU271" s="71"/>
      <c r="NV271" s="71"/>
      <c r="NW271" s="71"/>
      <c r="NX271" s="71"/>
      <c r="NY271" s="71"/>
      <c r="NZ271" s="71"/>
      <c r="OA271" s="71"/>
      <c r="OB271" s="71"/>
      <c r="OC271" s="71"/>
      <c r="OD271" s="71"/>
      <c r="OE271" s="71"/>
      <c r="OF271" s="71"/>
      <c r="OG271" s="71"/>
      <c r="OH271" s="71"/>
      <c r="OI271" s="71"/>
      <c r="OJ271" s="71"/>
      <c r="OK271" s="71"/>
      <c r="OL271" s="71"/>
      <c r="OM271" s="71"/>
      <c r="ON271" s="71"/>
      <c r="OO271" s="71"/>
      <c r="OP271" s="71"/>
      <c r="OQ271" s="71"/>
      <c r="OR271" s="71"/>
      <c r="OS271" s="71"/>
      <c r="OT271" s="71"/>
      <c r="OU271" s="71"/>
      <c r="OV271" s="71"/>
      <c r="OW271" s="71"/>
      <c r="OX271" s="71"/>
      <c r="OY271" s="71"/>
      <c r="OZ271" s="71"/>
      <c r="PA271" s="71"/>
      <c r="PB271" s="71"/>
      <c r="PC271" s="71"/>
      <c r="PD271" s="71"/>
      <c r="PE271" s="71"/>
      <c r="PF271" s="71"/>
      <c r="PG271" s="71"/>
      <c r="PH271" s="71"/>
      <c r="PI271" s="71"/>
      <c r="PJ271" s="71"/>
      <c r="PK271" s="71"/>
      <c r="PL271" s="71"/>
      <c r="PM271" s="71"/>
      <c r="PN271" s="71"/>
      <c r="PO271" s="71"/>
      <c r="PP271" s="71"/>
      <c r="PQ271" s="71"/>
      <c r="PR271" s="71"/>
      <c r="PS271" s="71"/>
      <c r="PT271" s="71"/>
      <c r="PU271" s="71"/>
      <c r="PV271" s="71"/>
      <c r="PW271" s="71"/>
      <c r="PX271" s="71"/>
      <c r="PY271" s="71"/>
      <c r="PZ271" s="71"/>
      <c r="QA271" s="71"/>
      <c r="QB271" s="71"/>
      <c r="QC271" s="71"/>
      <c r="QD271" s="71"/>
      <c r="QE271" s="71"/>
      <c r="QF271" s="71"/>
      <c r="QG271" s="71"/>
      <c r="QH271" s="71"/>
      <c r="QI271" s="71"/>
      <c r="QJ271" s="71"/>
      <c r="QK271" s="71"/>
      <c r="QL271" s="71"/>
      <c r="QM271" s="71"/>
      <c r="QN271" s="71"/>
      <c r="QO271" s="71"/>
      <c r="QP271" s="71"/>
      <c r="QQ271" s="71"/>
      <c r="QR271" s="71"/>
      <c r="QS271" s="71"/>
      <c r="QT271" s="71"/>
      <c r="QU271" s="71"/>
      <c r="QV271" s="71"/>
      <c r="QW271" s="71"/>
      <c r="QX271" s="71"/>
      <c r="QY271" s="71"/>
      <c r="QZ271" s="71"/>
      <c r="RA271" s="71"/>
      <c r="RB271" s="71"/>
      <c r="RC271" s="71"/>
      <c r="RD271" s="71"/>
      <c r="RE271" s="71"/>
      <c r="RF271" s="71"/>
      <c r="RG271" s="71"/>
      <c r="RH271" s="71"/>
      <c r="RI271" s="71"/>
      <c r="RJ271" s="71"/>
      <c r="RK271" s="71"/>
      <c r="RL271" s="71"/>
      <c r="RM271" s="71"/>
      <c r="RN271" s="71"/>
      <c r="RO271" s="71"/>
      <c r="RP271" s="71"/>
      <c r="RQ271" s="71"/>
      <c r="RR271" s="71"/>
      <c r="RS271" s="71"/>
      <c r="RT271" s="71"/>
      <c r="RU271" s="71"/>
      <c r="RV271" s="71"/>
      <c r="RW271" s="71"/>
      <c r="RX271" s="71"/>
      <c r="RY271" s="71"/>
      <c r="RZ271" s="71"/>
      <c r="SA271" s="71"/>
      <c r="SB271" s="71"/>
      <c r="SC271" s="71"/>
      <c r="SD271" s="71"/>
      <c r="SE271" s="71"/>
      <c r="SF271" s="71"/>
      <c r="SG271" s="71"/>
      <c r="SH271" s="71"/>
      <c r="SI271" s="71"/>
      <c r="SJ271" s="71"/>
      <c r="SK271" s="71"/>
      <c r="SL271" s="71"/>
      <c r="SM271" s="71"/>
      <c r="SN271" s="71"/>
      <c r="SO271" s="71"/>
      <c r="SP271" s="71"/>
      <c r="SQ271" s="71"/>
      <c r="SR271" s="71"/>
      <c r="SS271" s="71"/>
      <c r="ST271" s="71"/>
      <c r="SU271" s="71"/>
      <c r="SV271" s="71"/>
      <c r="SW271" s="71"/>
      <c r="SX271" s="71"/>
      <c r="SY271" s="71"/>
      <c r="SZ271" s="71"/>
      <c r="TA271" s="71"/>
      <c r="TB271" s="71"/>
      <c r="TC271" s="71"/>
      <c r="TD271" s="71"/>
      <c r="TE271" s="71"/>
      <c r="TF271" s="71"/>
      <c r="TG271" s="71"/>
      <c r="TH271" s="71"/>
      <c r="TI271" s="71"/>
      <c r="TJ271" s="71"/>
      <c r="TK271" s="71"/>
      <c r="TL271" s="71"/>
      <c r="TM271" s="71"/>
      <c r="TN271" s="71"/>
      <c r="TO271" s="71"/>
      <c r="TP271" s="71"/>
      <c r="TQ271" s="71"/>
      <c r="TR271" s="71"/>
      <c r="TS271" s="71"/>
      <c r="TT271" s="71"/>
      <c r="TU271" s="71"/>
      <c r="TV271" s="71"/>
      <c r="TW271" s="71"/>
      <c r="TX271" s="71"/>
      <c r="TY271" s="71"/>
      <c r="TZ271" s="71"/>
      <c r="UA271" s="71"/>
      <c r="UB271" s="71"/>
      <c r="UC271" s="71"/>
      <c r="UD271" s="71"/>
      <c r="UE271" s="71"/>
      <c r="UF271" s="71"/>
      <c r="UG271" s="71"/>
      <c r="UH271" s="71"/>
      <c r="UI271" s="71"/>
      <c r="UJ271" s="71"/>
      <c r="UK271" s="71"/>
      <c r="UL271" s="71"/>
      <c r="UM271" s="71"/>
      <c r="UN271" s="71"/>
      <c r="UO271" s="71"/>
      <c r="UP271" s="71"/>
      <c r="UQ271" s="71"/>
      <c r="UR271" s="71"/>
      <c r="US271" s="71"/>
      <c r="UT271" s="71"/>
      <c r="UU271" s="71"/>
      <c r="UV271" s="71"/>
      <c r="UW271" s="71"/>
      <c r="UX271" s="71"/>
      <c r="UY271" s="71"/>
      <c r="UZ271" s="71"/>
      <c r="VA271" s="71"/>
      <c r="VB271" s="71"/>
      <c r="VC271" s="71"/>
      <c r="VD271" s="71"/>
      <c r="VE271" s="71"/>
      <c r="VF271" s="71"/>
      <c r="VG271" s="71"/>
      <c r="VH271" s="71"/>
      <c r="VI271" s="71"/>
      <c r="VJ271" s="71"/>
      <c r="VK271" s="71"/>
      <c r="VL271" s="71"/>
      <c r="VM271" s="71"/>
      <c r="VN271" s="71"/>
      <c r="VO271" s="71"/>
      <c r="VP271" s="71"/>
      <c r="VQ271" s="71"/>
      <c r="VR271" s="71"/>
      <c r="VS271" s="71"/>
      <c r="VT271" s="71"/>
      <c r="VU271" s="71"/>
      <c r="VV271" s="71"/>
      <c r="VW271" s="71"/>
      <c r="VX271" s="71"/>
      <c r="VY271" s="71"/>
      <c r="VZ271" s="71"/>
      <c r="WA271" s="71"/>
      <c r="WB271" s="71"/>
      <c r="WC271" s="71"/>
      <c r="WD271" s="71"/>
      <c r="WE271" s="71"/>
      <c r="WF271" s="71"/>
      <c r="WG271" s="71"/>
      <c r="WH271" s="71"/>
      <c r="WI271" s="71"/>
      <c r="WJ271" s="71"/>
      <c r="WK271" s="71"/>
      <c r="WL271" s="71"/>
      <c r="WM271" s="71"/>
      <c r="WN271" s="71"/>
      <c r="WO271" s="71"/>
      <c r="WP271" s="71"/>
      <c r="WQ271" s="71"/>
      <c r="WR271" s="71"/>
      <c r="WS271" s="71"/>
      <c r="WT271" s="71"/>
      <c r="WU271" s="71"/>
      <c r="WV271" s="71"/>
      <c r="WW271" s="71"/>
      <c r="WX271" s="71"/>
      <c r="WY271" s="71"/>
      <c r="WZ271" s="71"/>
      <c r="XA271" s="71"/>
      <c r="XB271" s="71"/>
      <c r="XC271" s="71"/>
      <c r="XD271" s="71"/>
      <c r="XE271" s="71"/>
      <c r="XF271" s="71"/>
      <c r="XG271" s="71"/>
      <c r="XH271" s="71"/>
      <c r="XI271" s="71"/>
      <c r="XJ271" s="71"/>
      <c r="XK271" s="71"/>
      <c r="XL271" s="71"/>
      <c r="XM271" s="71"/>
      <c r="XN271" s="71"/>
      <c r="XO271" s="71"/>
      <c r="XP271" s="71"/>
      <c r="XQ271" s="71"/>
      <c r="XR271" s="71"/>
      <c r="XS271" s="71"/>
      <c r="XT271" s="71"/>
      <c r="XU271" s="71"/>
      <c r="XV271" s="71"/>
      <c r="XW271" s="71"/>
      <c r="XX271" s="71"/>
      <c r="XY271" s="71"/>
      <c r="XZ271" s="71"/>
      <c r="YA271" s="71"/>
      <c r="YB271" s="71"/>
      <c r="YC271" s="71"/>
      <c r="YD271" s="71"/>
      <c r="YE271" s="71"/>
      <c r="YF271" s="71"/>
      <c r="YG271" s="71"/>
      <c r="YH271" s="71"/>
      <c r="YI271" s="71"/>
      <c r="YJ271" s="71"/>
      <c r="YK271" s="71"/>
      <c r="YL271" s="71"/>
      <c r="YM271" s="71"/>
      <c r="YN271" s="71"/>
      <c r="YO271" s="71"/>
      <c r="YP271" s="71"/>
      <c r="YQ271" s="71"/>
      <c r="YR271" s="71"/>
      <c r="YS271" s="71"/>
      <c r="YT271" s="71"/>
      <c r="YU271" s="71"/>
      <c r="YV271" s="71"/>
      <c r="YW271" s="71"/>
      <c r="YX271" s="71"/>
      <c r="YY271" s="71"/>
      <c r="YZ271" s="71"/>
      <c r="ZA271" s="71"/>
      <c r="ZB271" s="71"/>
      <c r="ZC271" s="71"/>
      <c r="ZD271" s="71"/>
      <c r="ZE271" s="71"/>
      <c r="ZF271" s="71"/>
      <c r="ZG271" s="71"/>
      <c r="ZH271" s="71"/>
      <c r="ZI271" s="71"/>
      <c r="ZJ271" s="71"/>
      <c r="ZK271" s="71"/>
      <c r="ZL271" s="71"/>
      <c r="ZM271" s="71"/>
      <c r="ZN271" s="71"/>
      <c r="ZO271" s="71"/>
      <c r="ZP271" s="71"/>
      <c r="ZQ271" s="71"/>
      <c r="ZR271" s="71"/>
      <c r="ZS271" s="71"/>
      <c r="ZT271" s="71"/>
      <c r="ZU271" s="71"/>
      <c r="ZV271" s="71"/>
      <c r="ZW271" s="71"/>
      <c r="ZX271" s="71"/>
      <c r="ZY271" s="71"/>
      <c r="ZZ271" s="71"/>
      <c r="AAA271" s="71"/>
      <c r="AAB271" s="71"/>
      <c r="AAC271" s="71"/>
      <c r="AAD271" s="71"/>
      <c r="AAE271" s="71"/>
      <c r="AAF271" s="71"/>
      <c r="AAG271" s="71"/>
      <c r="AAH271" s="71"/>
      <c r="AAI271" s="71"/>
      <c r="AAJ271" s="71"/>
      <c r="AAK271" s="71"/>
      <c r="AAL271" s="71"/>
      <c r="AAM271" s="71"/>
      <c r="AAN271" s="71"/>
      <c r="AAO271" s="71"/>
      <c r="AAP271" s="71"/>
      <c r="AAQ271" s="71"/>
      <c r="AAR271" s="71"/>
      <c r="AAS271" s="71"/>
      <c r="AAT271" s="71"/>
      <c r="AAU271" s="71"/>
      <c r="AAV271" s="71"/>
      <c r="AAW271" s="71"/>
      <c r="AAX271" s="71"/>
      <c r="AAY271" s="71"/>
      <c r="AAZ271" s="71"/>
      <c r="ABA271" s="71"/>
      <c r="ABB271" s="71"/>
      <c r="ABC271" s="71"/>
      <c r="ABD271" s="71"/>
      <c r="ABE271" s="71"/>
      <c r="ABF271" s="71"/>
      <c r="ABG271" s="71"/>
      <c r="ABH271" s="71"/>
      <c r="ABI271" s="71"/>
      <c r="ABJ271" s="71"/>
      <c r="ABK271" s="71"/>
      <c r="ABL271" s="71"/>
      <c r="ABM271" s="71"/>
      <c r="ABN271" s="71"/>
      <c r="ABO271" s="71"/>
      <c r="ABP271" s="71"/>
      <c r="ABQ271" s="71"/>
      <c r="ABR271" s="71"/>
      <c r="ABS271" s="71"/>
      <c r="ABT271" s="71"/>
      <c r="ABU271" s="71"/>
      <c r="ABV271" s="71"/>
      <c r="ABW271" s="71"/>
      <c r="ABX271" s="71"/>
      <c r="ABY271" s="71"/>
      <c r="ABZ271" s="71"/>
      <c r="ACA271" s="71"/>
      <c r="ACB271" s="71"/>
      <c r="ACC271" s="71"/>
      <c r="ACD271" s="71"/>
      <c r="ACE271" s="71"/>
      <c r="ACF271" s="71"/>
      <c r="ACG271" s="71"/>
      <c r="ACH271" s="71"/>
      <c r="ACI271" s="71"/>
      <c r="ACJ271" s="71"/>
      <c r="ACK271" s="71"/>
      <c r="ACL271" s="71"/>
      <c r="ACM271" s="71"/>
      <c r="ACN271" s="71"/>
      <c r="ACO271" s="71"/>
      <c r="ACP271" s="71"/>
      <c r="ACQ271" s="71"/>
      <c r="ACR271" s="71"/>
      <c r="ACS271" s="71"/>
      <c r="ACT271" s="71"/>
      <c r="ACU271" s="71"/>
      <c r="ACV271" s="71"/>
      <c r="ACW271" s="71"/>
      <c r="ACX271" s="71"/>
      <c r="ACY271" s="71"/>
      <c r="ACZ271" s="71"/>
      <c r="ADA271" s="71"/>
      <c r="ADB271" s="71"/>
      <c r="ADC271" s="71"/>
      <c r="ADD271" s="71"/>
      <c r="ADE271" s="71"/>
      <c r="ADF271" s="71"/>
      <c r="ADG271" s="71"/>
      <c r="ADH271" s="71"/>
      <c r="ADI271" s="71"/>
      <c r="ADJ271" s="71"/>
      <c r="ADK271" s="71"/>
      <c r="ADL271" s="71"/>
      <c r="ADM271" s="71"/>
      <c r="ADN271" s="71"/>
      <c r="ADO271" s="71"/>
      <c r="ADP271" s="71"/>
      <c r="ADQ271" s="71"/>
      <c r="ADR271" s="71"/>
      <c r="ADS271" s="71"/>
      <c r="ADT271" s="71"/>
      <c r="ADU271" s="71"/>
      <c r="ADV271" s="71"/>
      <c r="ADW271" s="71"/>
      <c r="ADX271" s="71"/>
      <c r="ADY271" s="71"/>
      <c r="ADZ271" s="71"/>
      <c r="AEA271" s="71"/>
      <c r="AEB271" s="71"/>
      <c r="AEC271" s="71"/>
      <c r="AED271" s="71"/>
      <c r="AEE271" s="71"/>
      <c r="AEF271" s="71"/>
      <c r="AEG271" s="71"/>
      <c r="AEH271" s="71"/>
      <c r="AEI271" s="71"/>
      <c r="AEJ271" s="71"/>
      <c r="AEK271" s="71"/>
      <c r="AEL271" s="71"/>
      <c r="AEM271" s="71"/>
      <c r="AEN271" s="71"/>
      <c r="AEO271" s="71"/>
      <c r="AEP271" s="71"/>
      <c r="AEQ271" s="71"/>
      <c r="AER271" s="71"/>
      <c r="AES271" s="71"/>
      <c r="AET271" s="71"/>
      <c r="AEU271" s="71"/>
      <c r="AEV271" s="71"/>
      <c r="AEW271" s="71"/>
      <c r="AEX271" s="71"/>
      <c r="AEY271" s="71"/>
      <c r="AEZ271" s="71"/>
      <c r="AFA271" s="71"/>
      <c r="AFB271" s="71"/>
      <c r="AFC271" s="71"/>
      <c r="AFD271" s="71"/>
      <c r="AFE271" s="71"/>
      <c r="AFF271" s="71"/>
      <c r="AFG271" s="71"/>
      <c r="AFH271" s="71"/>
      <c r="AFI271" s="71"/>
      <c r="AFJ271" s="71"/>
      <c r="AFK271" s="71"/>
      <c r="AFL271" s="71"/>
      <c r="AFM271" s="71"/>
      <c r="AFN271" s="71"/>
      <c r="AFO271" s="71"/>
      <c r="AFP271" s="71"/>
      <c r="AFQ271" s="71"/>
      <c r="AFR271" s="71"/>
      <c r="AFS271" s="71"/>
      <c r="AFT271" s="71"/>
      <c r="AFU271" s="71"/>
      <c r="AFV271" s="71"/>
      <c r="AFW271" s="71"/>
      <c r="AFX271" s="71"/>
      <c r="AFY271" s="71"/>
      <c r="AFZ271" s="71"/>
      <c r="AGA271" s="71"/>
      <c r="AGB271" s="71"/>
      <c r="AGC271" s="71"/>
      <c r="AGD271" s="71"/>
      <c r="AGE271" s="71"/>
      <c r="AGF271" s="71"/>
      <c r="AGG271" s="71"/>
      <c r="AGH271" s="71"/>
      <c r="AGI271" s="71"/>
      <c r="AGJ271" s="71"/>
      <c r="AGK271" s="71"/>
      <c r="AGL271" s="71"/>
      <c r="AGM271" s="71"/>
      <c r="AGN271" s="71"/>
      <c r="AGO271" s="71"/>
      <c r="AGP271" s="71"/>
      <c r="AGQ271" s="71"/>
      <c r="AGR271" s="71"/>
      <c r="AGS271" s="71"/>
      <c r="AGT271" s="71"/>
      <c r="AGU271" s="71"/>
      <c r="AGV271" s="71"/>
      <c r="AGW271" s="71"/>
      <c r="AGX271" s="71"/>
      <c r="AGY271" s="71"/>
      <c r="AGZ271" s="71"/>
      <c r="AHA271" s="71"/>
      <c r="AHB271" s="71"/>
      <c r="AHC271" s="71"/>
      <c r="AHD271" s="71"/>
      <c r="AHE271" s="71"/>
      <c r="AHF271" s="71"/>
      <c r="AHG271" s="71"/>
      <c r="AHH271" s="71"/>
      <c r="AHI271" s="71"/>
      <c r="AHJ271" s="71"/>
      <c r="AHK271" s="71"/>
      <c r="AHL271" s="71"/>
      <c r="AHM271" s="71"/>
      <c r="AHN271" s="71"/>
      <c r="AHO271" s="71"/>
      <c r="AHP271" s="71"/>
      <c r="AHQ271" s="71"/>
      <c r="AHR271" s="71"/>
      <c r="AHS271" s="71"/>
      <c r="AHT271" s="71"/>
      <c r="AHU271" s="71"/>
      <c r="AHV271" s="71"/>
      <c r="AHW271" s="71"/>
      <c r="AHX271" s="71"/>
      <c r="AHY271" s="71"/>
      <c r="AHZ271" s="71"/>
      <c r="AIA271" s="71"/>
      <c r="AIB271" s="71"/>
      <c r="AIC271" s="71"/>
      <c r="AID271" s="71"/>
      <c r="AIE271" s="71"/>
      <c r="AIF271" s="71"/>
      <c r="AIG271" s="71"/>
      <c r="AIH271" s="71"/>
      <c r="AII271" s="71"/>
      <c r="AIJ271" s="71"/>
      <c r="AIK271" s="71"/>
      <c r="AIL271" s="71"/>
      <c r="AIM271" s="71"/>
      <c r="AIN271" s="71"/>
      <c r="AIO271" s="71"/>
      <c r="AIP271" s="71"/>
      <c r="AIQ271" s="71"/>
      <c r="AIR271" s="71"/>
      <c r="AIS271" s="71"/>
      <c r="AIT271" s="71"/>
      <c r="AIU271" s="71"/>
      <c r="AIV271" s="71"/>
      <c r="AIW271" s="71"/>
      <c r="AIX271" s="71"/>
      <c r="AIY271" s="71"/>
      <c r="AIZ271" s="71"/>
      <c r="AJA271" s="71"/>
      <c r="AJB271" s="71"/>
      <c r="AJC271" s="71"/>
      <c r="AJD271" s="71"/>
      <c r="AJE271" s="71"/>
      <c r="AJF271" s="71"/>
      <c r="AJG271" s="71"/>
      <c r="AJH271" s="71"/>
      <c r="AJI271" s="71"/>
      <c r="AJJ271" s="71"/>
      <c r="AJK271" s="71"/>
      <c r="AJL271" s="71"/>
      <c r="AJM271" s="71"/>
      <c r="AJN271" s="71"/>
      <c r="AJO271" s="71"/>
      <c r="AJP271" s="71"/>
      <c r="AJQ271" s="71"/>
      <c r="AJR271" s="71"/>
      <c r="AJS271" s="71"/>
      <c r="AJT271" s="71"/>
      <c r="AJU271" s="71"/>
      <c r="AJV271" s="71"/>
      <c r="AJW271" s="71"/>
      <c r="AJX271" s="71"/>
      <c r="AJY271" s="71"/>
      <c r="AJZ271" s="71"/>
      <c r="AKA271" s="71"/>
      <c r="AKB271" s="71"/>
      <c r="AKC271" s="71"/>
      <c r="AKD271" s="71"/>
      <c r="AKE271" s="71"/>
      <c r="AKF271" s="71"/>
      <c r="AKG271" s="71"/>
      <c r="AKH271" s="71"/>
      <c r="AKI271" s="71"/>
      <c r="AKJ271" s="71"/>
      <c r="AKK271" s="71"/>
      <c r="AKL271" s="71"/>
      <c r="AKM271" s="71"/>
      <c r="AKN271" s="71"/>
      <c r="AKO271" s="71"/>
      <c r="AKP271" s="71"/>
      <c r="AKQ271" s="71"/>
      <c r="AKR271" s="71"/>
      <c r="AKS271" s="71"/>
      <c r="AKT271" s="71"/>
      <c r="AKU271" s="71"/>
      <c r="AKV271" s="71"/>
      <c r="AKW271" s="71"/>
      <c r="AKX271" s="71"/>
      <c r="AKY271" s="71"/>
      <c r="AKZ271" s="71"/>
      <c r="ALA271" s="71"/>
      <c r="ALB271" s="71"/>
      <c r="ALC271" s="71"/>
      <c r="ALD271" s="71"/>
      <c r="ALE271" s="71"/>
      <c r="ALF271" s="71"/>
      <c r="ALG271" s="71"/>
      <c r="ALH271" s="71"/>
      <c r="ALI271" s="71"/>
      <c r="ALJ271" s="71"/>
      <c r="ALK271" s="71"/>
      <c r="ALL271" s="71"/>
      <c r="ALM271" s="71"/>
      <c r="ALN271" s="71"/>
      <c r="ALO271" s="71"/>
      <c r="ALP271" s="71"/>
      <c r="ALQ271" s="71"/>
      <c r="ALR271" s="71"/>
      <c r="ALS271" s="71"/>
      <c r="ALT271" s="71"/>
      <c r="ALU271" s="71"/>
      <c r="ALV271" s="71"/>
      <c r="ALW271" s="71"/>
      <c r="ALX271" s="71"/>
      <c r="ALY271" s="71"/>
      <c r="ALZ271" s="71"/>
      <c r="AMA271" s="71"/>
      <c r="AMB271" s="71"/>
      <c r="AMC271" s="71"/>
      <c r="AMD271" s="71"/>
      <c r="AME271" s="71"/>
      <c r="AMF271" s="71"/>
      <c r="AMG271" s="71"/>
      <c r="AMH271" s="71"/>
      <c r="AMI271" s="71"/>
      <c r="AMK271" s="71"/>
    </row>
    <row r="272" customFormat="false" ht="32.8" hidden="false" customHeight="false" outlineLevel="0" collapsed="false">
      <c r="A272" s="66"/>
      <c r="B272" s="81" t="s">
        <v>252</v>
      </c>
      <c r="C272" s="82" t="s">
        <v>253</v>
      </c>
      <c r="D272" s="86"/>
      <c r="E272" s="76" t="n">
        <f aca="false">E273</f>
        <v>850000</v>
      </c>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c r="CT272" s="71"/>
      <c r="CU272" s="71"/>
      <c r="CV272" s="71"/>
      <c r="CW272" s="71"/>
      <c r="CX272" s="71"/>
      <c r="CY272" s="71"/>
      <c r="CZ272" s="71"/>
      <c r="DA272" s="71"/>
      <c r="DB272" s="71"/>
      <c r="DC272" s="71"/>
      <c r="DD272" s="71"/>
      <c r="DE272" s="71"/>
      <c r="DF272" s="71"/>
      <c r="DG272" s="71"/>
      <c r="DH272" s="71"/>
      <c r="DI272" s="71"/>
      <c r="DJ272" s="71"/>
      <c r="DK272" s="71"/>
      <c r="DL272" s="71"/>
      <c r="DM272" s="71"/>
      <c r="DN272" s="71"/>
      <c r="DO272" s="71"/>
      <c r="DP272" s="71"/>
      <c r="DQ272" s="71"/>
      <c r="DR272" s="71"/>
      <c r="DS272" s="71"/>
      <c r="DT272" s="71"/>
      <c r="DU272" s="71"/>
      <c r="DV272" s="71"/>
      <c r="DW272" s="71"/>
      <c r="DX272" s="71"/>
      <c r="DY272" s="71"/>
      <c r="DZ272" s="71"/>
      <c r="EA272" s="71"/>
      <c r="EB272" s="71"/>
      <c r="EC272" s="71"/>
      <c r="ED272" s="71"/>
      <c r="EE272" s="71"/>
      <c r="EF272" s="71"/>
      <c r="EG272" s="71"/>
      <c r="EH272" s="71"/>
      <c r="EI272" s="71"/>
      <c r="EJ272" s="71"/>
      <c r="EK272" s="71"/>
      <c r="EL272" s="71"/>
      <c r="EM272" s="71"/>
      <c r="EN272" s="71"/>
      <c r="EO272" s="71"/>
      <c r="EP272" s="71"/>
      <c r="EQ272" s="71"/>
      <c r="ER272" s="71"/>
      <c r="ES272" s="71"/>
      <c r="ET272" s="71"/>
      <c r="EU272" s="71"/>
      <c r="EV272" s="71"/>
      <c r="EW272" s="71"/>
      <c r="EX272" s="71"/>
      <c r="EY272" s="71"/>
      <c r="EZ272" s="71"/>
      <c r="FA272" s="71"/>
      <c r="FB272" s="71"/>
      <c r="FC272" s="71"/>
      <c r="FD272" s="71"/>
      <c r="FE272" s="71"/>
      <c r="FF272" s="71"/>
      <c r="FG272" s="71"/>
      <c r="FH272" s="71"/>
      <c r="FI272" s="71"/>
      <c r="FJ272" s="71"/>
      <c r="FK272" s="71"/>
      <c r="FL272" s="71"/>
      <c r="FM272" s="71"/>
      <c r="FN272" s="71"/>
      <c r="FO272" s="71"/>
      <c r="FP272" s="71"/>
      <c r="FQ272" s="71"/>
      <c r="FR272" s="71"/>
      <c r="FS272" s="71"/>
      <c r="FT272" s="71"/>
      <c r="FU272" s="71"/>
      <c r="FV272" s="71"/>
      <c r="FW272" s="71"/>
      <c r="FX272" s="71"/>
      <c r="FY272" s="71"/>
      <c r="FZ272" s="71"/>
      <c r="GA272" s="71"/>
      <c r="GB272" s="71"/>
      <c r="GC272" s="71"/>
      <c r="GD272" s="71"/>
      <c r="GE272" s="71"/>
      <c r="GF272" s="71"/>
      <c r="GG272" s="71"/>
      <c r="GH272" s="71"/>
      <c r="GI272" s="71"/>
      <c r="GJ272" s="71"/>
      <c r="GK272" s="71"/>
      <c r="GL272" s="71"/>
      <c r="GM272" s="71"/>
      <c r="GN272" s="71"/>
      <c r="GO272" s="71"/>
      <c r="GP272" s="71"/>
      <c r="GQ272" s="71"/>
      <c r="GR272" s="71"/>
      <c r="GS272" s="71"/>
      <c r="GT272" s="71"/>
      <c r="GU272" s="71"/>
      <c r="GV272" s="71"/>
      <c r="GW272" s="71"/>
      <c r="GX272" s="71"/>
      <c r="GY272" s="71"/>
      <c r="GZ272" s="71"/>
      <c r="HA272" s="71"/>
      <c r="HB272" s="71"/>
      <c r="HC272" s="71"/>
      <c r="HD272" s="71"/>
      <c r="HE272" s="71"/>
      <c r="HF272" s="71"/>
      <c r="HG272" s="71"/>
      <c r="HH272" s="71"/>
      <c r="HI272" s="71"/>
      <c r="HJ272" s="71"/>
      <c r="HK272" s="71"/>
      <c r="HL272" s="71"/>
      <c r="HM272" s="71"/>
      <c r="HN272" s="71"/>
      <c r="HO272" s="71"/>
      <c r="HP272" s="71"/>
      <c r="HQ272" s="71"/>
      <c r="HR272" s="71"/>
      <c r="HS272" s="71"/>
      <c r="HT272" s="71"/>
      <c r="HU272" s="71"/>
      <c r="HV272" s="71"/>
      <c r="HW272" s="71"/>
      <c r="HX272" s="71"/>
      <c r="HY272" s="71"/>
      <c r="HZ272" s="71"/>
      <c r="IA272" s="71"/>
      <c r="IB272" s="71"/>
      <c r="IC272" s="71"/>
      <c r="ID272" s="71"/>
      <c r="IE272" s="71"/>
      <c r="IF272" s="71"/>
      <c r="IG272" s="71"/>
      <c r="IH272" s="71"/>
      <c r="II272" s="71"/>
      <c r="IJ272" s="71"/>
      <c r="IK272" s="71"/>
      <c r="IL272" s="71"/>
      <c r="IM272" s="71"/>
      <c r="IN272" s="71"/>
      <c r="IO272" s="71"/>
      <c r="IP272" s="71"/>
      <c r="IQ272" s="71"/>
      <c r="IR272" s="71"/>
      <c r="IS272" s="71"/>
      <c r="IT272" s="71"/>
      <c r="IU272" s="71"/>
      <c r="IV272" s="71"/>
      <c r="IW272" s="71"/>
      <c r="IX272" s="71"/>
      <c r="IY272" s="71"/>
      <c r="IZ272" s="71"/>
      <c r="JA272" s="71"/>
      <c r="JB272" s="71"/>
      <c r="JC272" s="71"/>
      <c r="JD272" s="71"/>
      <c r="JE272" s="71"/>
      <c r="JF272" s="71"/>
      <c r="JG272" s="71"/>
      <c r="JH272" s="71"/>
      <c r="JI272" s="71"/>
      <c r="JJ272" s="71"/>
      <c r="JK272" s="71"/>
      <c r="JL272" s="71"/>
      <c r="JM272" s="71"/>
      <c r="JN272" s="71"/>
      <c r="JO272" s="71"/>
      <c r="JP272" s="71"/>
      <c r="JQ272" s="71"/>
      <c r="JR272" s="71"/>
      <c r="JS272" s="71"/>
      <c r="JT272" s="71"/>
      <c r="JU272" s="71"/>
      <c r="JV272" s="71"/>
      <c r="JW272" s="71"/>
      <c r="JX272" s="71"/>
      <c r="JY272" s="71"/>
      <c r="JZ272" s="71"/>
      <c r="KA272" s="71"/>
      <c r="KB272" s="71"/>
      <c r="KC272" s="71"/>
      <c r="KD272" s="71"/>
      <c r="KE272" s="71"/>
      <c r="KF272" s="71"/>
      <c r="KG272" s="71"/>
      <c r="KH272" s="71"/>
      <c r="KI272" s="71"/>
      <c r="KJ272" s="71"/>
      <c r="KK272" s="71"/>
      <c r="KL272" s="71"/>
      <c r="KM272" s="71"/>
      <c r="KN272" s="71"/>
      <c r="KO272" s="71"/>
      <c r="KP272" s="71"/>
      <c r="KQ272" s="71"/>
      <c r="KR272" s="71"/>
      <c r="KS272" s="71"/>
      <c r="KT272" s="71"/>
      <c r="KU272" s="71"/>
      <c r="KV272" s="71"/>
      <c r="KW272" s="71"/>
      <c r="KX272" s="71"/>
      <c r="KY272" s="71"/>
      <c r="KZ272" s="71"/>
      <c r="LA272" s="71"/>
      <c r="LB272" s="71"/>
      <c r="LC272" s="71"/>
      <c r="LD272" s="71"/>
      <c r="LE272" s="71"/>
      <c r="LF272" s="71"/>
      <c r="LG272" s="71"/>
      <c r="LH272" s="71"/>
      <c r="LI272" s="71"/>
      <c r="LJ272" s="71"/>
      <c r="LK272" s="71"/>
      <c r="LL272" s="71"/>
      <c r="LM272" s="71"/>
      <c r="LN272" s="71"/>
      <c r="LO272" s="71"/>
      <c r="LP272" s="71"/>
      <c r="LQ272" s="71"/>
      <c r="LR272" s="71"/>
      <c r="LS272" s="71"/>
      <c r="LT272" s="71"/>
      <c r="LU272" s="71"/>
      <c r="LV272" s="71"/>
      <c r="LW272" s="71"/>
      <c r="LX272" s="71"/>
      <c r="LY272" s="71"/>
      <c r="LZ272" s="71"/>
      <c r="MA272" s="71"/>
      <c r="MB272" s="71"/>
      <c r="MC272" s="71"/>
      <c r="MD272" s="71"/>
      <c r="ME272" s="71"/>
      <c r="MF272" s="71"/>
      <c r="MG272" s="71"/>
      <c r="MH272" s="71"/>
      <c r="MI272" s="71"/>
      <c r="MJ272" s="71"/>
      <c r="MK272" s="71"/>
      <c r="ML272" s="71"/>
      <c r="MM272" s="71"/>
      <c r="MN272" s="71"/>
      <c r="MO272" s="71"/>
      <c r="MP272" s="71"/>
      <c r="MQ272" s="71"/>
      <c r="MR272" s="71"/>
      <c r="MS272" s="71"/>
      <c r="MT272" s="71"/>
      <c r="MU272" s="71"/>
      <c r="MV272" s="71"/>
      <c r="MW272" s="71"/>
      <c r="MX272" s="71"/>
      <c r="MY272" s="71"/>
      <c r="MZ272" s="71"/>
      <c r="NA272" s="71"/>
      <c r="NB272" s="71"/>
      <c r="NC272" s="71"/>
      <c r="ND272" s="71"/>
      <c r="NE272" s="71"/>
      <c r="NF272" s="71"/>
      <c r="NG272" s="71"/>
      <c r="NH272" s="71"/>
      <c r="NI272" s="71"/>
      <c r="NJ272" s="71"/>
      <c r="NK272" s="71"/>
      <c r="NL272" s="71"/>
      <c r="NM272" s="71"/>
      <c r="NN272" s="71"/>
      <c r="NO272" s="71"/>
      <c r="NP272" s="71"/>
      <c r="NQ272" s="71"/>
      <c r="NR272" s="71"/>
      <c r="NS272" s="71"/>
      <c r="NT272" s="71"/>
      <c r="NU272" s="71"/>
      <c r="NV272" s="71"/>
      <c r="NW272" s="71"/>
      <c r="NX272" s="71"/>
      <c r="NY272" s="71"/>
      <c r="NZ272" s="71"/>
      <c r="OA272" s="71"/>
      <c r="OB272" s="71"/>
      <c r="OC272" s="71"/>
      <c r="OD272" s="71"/>
      <c r="OE272" s="71"/>
      <c r="OF272" s="71"/>
      <c r="OG272" s="71"/>
      <c r="OH272" s="71"/>
      <c r="OI272" s="71"/>
      <c r="OJ272" s="71"/>
      <c r="OK272" s="71"/>
      <c r="OL272" s="71"/>
      <c r="OM272" s="71"/>
      <c r="ON272" s="71"/>
      <c r="OO272" s="71"/>
      <c r="OP272" s="71"/>
      <c r="OQ272" s="71"/>
      <c r="OR272" s="71"/>
      <c r="OS272" s="71"/>
      <c r="OT272" s="71"/>
      <c r="OU272" s="71"/>
      <c r="OV272" s="71"/>
      <c r="OW272" s="71"/>
      <c r="OX272" s="71"/>
      <c r="OY272" s="71"/>
      <c r="OZ272" s="71"/>
      <c r="PA272" s="71"/>
      <c r="PB272" s="71"/>
      <c r="PC272" s="71"/>
      <c r="PD272" s="71"/>
      <c r="PE272" s="71"/>
      <c r="PF272" s="71"/>
      <c r="PG272" s="71"/>
      <c r="PH272" s="71"/>
      <c r="PI272" s="71"/>
      <c r="PJ272" s="71"/>
      <c r="PK272" s="71"/>
      <c r="PL272" s="71"/>
      <c r="PM272" s="71"/>
      <c r="PN272" s="71"/>
      <c r="PO272" s="71"/>
      <c r="PP272" s="71"/>
      <c r="PQ272" s="71"/>
      <c r="PR272" s="71"/>
      <c r="PS272" s="71"/>
      <c r="PT272" s="71"/>
      <c r="PU272" s="71"/>
      <c r="PV272" s="71"/>
      <c r="PW272" s="71"/>
      <c r="PX272" s="71"/>
      <c r="PY272" s="71"/>
      <c r="PZ272" s="71"/>
      <c r="QA272" s="71"/>
      <c r="QB272" s="71"/>
      <c r="QC272" s="71"/>
      <c r="QD272" s="71"/>
      <c r="QE272" s="71"/>
      <c r="QF272" s="71"/>
      <c r="QG272" s="71"/>
      <c r="QH272" s="71"/>
      <c r="QI272" s="71"/>
      <c r="QJ272" s="71"/>
      <c r="QK272" s="71"/>
      <c r="QL272" s="71"/>
      <c r="QM272" s="71"/>
      <c r="QN272" s="71"/>
      <c r="QO272" s="71"/>
      <c r="QP272" s="71"/>
      <c r="QQ272" s="71"/>
      <c r="QR272" s="71"/>
      <c r="QS272" s="71"/>
      <c r="QT272" s="71"/>
      <c r="QU272" s="71"/>
      <c r="QV272" s="71"/>
      <c r="QW272" s="71"/>
      <c r="QX272" s="71"/>
      <c r="QY272" s="71"/>
      <c r="QZ272" s="71"/>
      <c r="RA272" s="71"/>
      <c r="RB272" s="71"/>
      <c r="RC272" s="71"/>
      <c r="RD272" s="71"/>
      <c r="RE272" s="71"/>
      <c r="RF272" s="71"/>
      <c r="RG272" s="71"/>
      <c r="RH272" s="71"/>
      <c r="RI272" s="71"/>
      <c r="RJ272" s="71"/>
      <c r="RK272" s="71"/>
      <c r="RL272" s="71"/>
      <c r="RM272" s="71"/>
      <c r="RN272" s="71"/>
      <c r="RO272" s="71"/>
      <c r="RP272" s="71"/>
      <c r="RQ272" s="71"/>
      <c r="RR272" s="71"/>
      <c r="RS272" s="71"/>
      <c r="RT272" s="71"/>
      <c r="RU272" s="71"/>
      <c r="RV272" s="71"/>
      <c r="RW272" s="71"/>
      <c r="RX272" s="71"/>
      <c r="RY272" s="71"/>
      <c r="RZ272" s="71"/>
      <c r="SA272" s="71"/>
      <c r="SB272" s="71"/>
      <c r="SC272" s="71"/>
      <c r="SD272" s="71"/>
      <c r="SE272" s="71"/>
      <c r="SF272" s="71"/>
      <c r="SG272" s="71"/>
      <c r="SH272" s="71"/>
      <c r="SI272" s="71"/>
      <c r="SJ272" s="71"/>
      <c r="SK272" s="71"/>
      <c r="SL272" s="71"/>
      <c r="SM272" s="71"/>
      <c r="SN272" s="71"/>
      <c r="SO272" s="71"/>
      <c r="SP272" s="71"/>
      <c r="SQ272" s="71"/>
      <c r="SR272" s="71"/>
      <c r="SS272" s="71"/>
      <c r="ST272" s="71"/>
      <c r="SU272" s="71"/>
      <c r="SV272" s="71"/>
      <c r="SW272" s="71"/>
      <c r="SX272" s="71"/>
      <c r="SY272" s="71"/>
      <c r="SZ272" s="71"/>
      <c r="TA272" s="71"/>
      <c r="TB272" s="71"/>
      <c r="TC272" s="71"/>
      <c r="TD272" s="71"/>
      <c r="TE272" s="71"/>
      <c r="TF272" s="71"/>
      <c r="TG272" s="71"/>
      <c r="TH272" s="71"/>
      <c r="TI272" s="71"/>
      <c r="TJ272" s="71"/>
      <c r="TK272" s="71"/>
      <c r="TL272" s="71"/>
      <c r="TM272" s="71"/>
      <c r="TN272" s="71"/>
      <c r="TO272" s="71"/>
      <c r="TP272" s="71"/>
      <c r="TQ272" s="71"/>
      <c r="TR272" s="71"/>
      <c r="TS272" s="71"/>
      <c r="TT272" s="71"/>
      <c r="TU272" s="71"/>
      <c r="TV272" s="71"/>
      <c r="TW272" s="71"/>
      <c r="TX272" s="71"/>
      <c r="TY272" s="71"/>
      <c r="TZ272" s="71"/>
      <c r="UA272" s="71"/>
      <c r="UB272" s="71"/>
      <c r="UC272" s="71"/>
      <c r="UD272" s="71"/>
      <c r="UE272" s="71"/>
      <c r="UF272" s="71"/>
      <c r="UG272" s="71"/>
      <c r="UH272" s="71"/>
      <c r="UI272" s="71"/>
      <c r="UJ272" s="71"/>
      <c r="UK272" s="71"/>
      <c r="UL272" s="71"/>
      <c r="UM272" s="71"/>
      <c r="UN272" s="71"/>
      <c r="UO272" s="71"/>
      <c r="UP272" s="71"/>
      <c r="UQ272" s="71"/>
      <c r="UR272" s="71"/>
      <c r="US272" s="71"/>
      <c r="UT272" s="71"/>
      <c r="UU272" s="71"/>
      <c r="UV272" s="71"/>
      <c r="UW272" s="71"/>
      <c r="UX272" s="71"/>
      <c r="UY272" s="71"/>
      <c r="UZ272" s="71"/>
      <c r="VA272" s="71"/>
      <c r="VB272" s="71"/>
      <c r="VC272" s="71"/>
      <c r="VD272" s="71"/>
      <c r="VE272" s="71"/>
      <c r="VF272" s="71"/>
      <c r="VG272" s="71"/>
      <c r="VH272" s="71"/>
      <c r="VI272" s="71"/>
      <c r="VJ272" s="71"/>
      <c r="VK272" s="71"/>
      <c r="VL272" s="71"/>
      <c r="VM272" s="71"/>
      <c r="VN272" s="71"/>
      <c r="VO272" s="71"/>
      <c r="VP272" s="71"/>
      <c r="VQ272" s="71"/>
      <c r="VR272" s="71"/>
      <c r="VS272" s="71"/>
      <c r="VT272" s="71"/>
      <c r="VU272" s="71"/>
      <c r="VV272" s="71"/>
      <c r="VW272" s="71"/>
      <c r="VX272" s="71"/>
      <c r="VY272" s="71"/>
      <c r="VZ272" s="71"/>
      <c r="WA272" s="71"/>
      <c r="WB272" s="71"/>
      <c r="WC272" s="71"/>
      <c r="WD272" s="71"/>
      <c r="WE272" s="71"/>
      <c r="WF272" s="71"/>
      <c r="WG272" s="71"/>
      <c r="WH272" s="71"/>
      <c r="WI272" s="71"/>
      <c r="WJ272" s="71"/>
      <c r="WK272" s="71"/>
      <c r="WL272" s="71"/>
      <c r="WM272" s="71"/>
      <c r="WN272" s="71"/>
      <c r="WO272" s="71"/>
      <c r="WP272" s="71"/>
      <c r="WQ272" s="71"/>
      <c r="WR272" s="71"/>
      <c r="WS272" s="71"/>
      <c r="WT272" s="71"/>
      <c r="WU272" s="71"/>
      <c r="WV272" s="71"/>
      <c r="WW272" s="71"/>
      <c r="WX272" s="71"/>
      <c r="WY272" s="71"/>
      <c r="WZ272" s="71"/>
      <c r="XA272" s="71"/>
      <c r="XB272" s="71"/>
      <c r="XC272" s="71"/>
      <c r="XD272" s="71"/>
      <c r="XE272" s="71"/>
      <c r="XF272" s="71"/>
      <c r="XG272" s="71"/>
      <c r="XH272" s="71"/>
      <c r="XI272" s="71"/>
      <c r="XJ272" s="71"/>
      <c r="XK272" s="71"/>
      <c r="XL272" s="71"/>
      <c r="XM272" s="71"/>
      <c r="XN272" s="71"/>
      <c r="XO272" s="71"/>
      <c r="XP272" s="71"/>
      <c r="XQ272" s="71"/>
      <c r="XR272" s="71"/>
      <c r="XS272" s="71"/>
      <c r="XT272" s="71"/>
      <c r="XU272" s="71"/>
      <c r="XV272" s="71"/>
      <c r="XW272" s="71"/>
      <c r="XX272" s="71"/>
      <c r="XY272" s="71"/>
      <c r="XZ272" s="71"/>
      <c r="YA272" s="71"/>
      <c r="YB272" s="71"/>
      <c r="YC272" s="71"/>
      <c r="YD272" s="71"/>
      <c r="YE272" s="71"/>
      <c r="YF272" s="71"/>
      <c r="YG272" s="71"/>
      <c r="YH272" s="71"/>
      <c r="YI272" s="71"/>
      <c r="YJ272" s="71"/>
      <c r="YK272" s="71"/>
      <c r="YL272" s="71"/>
      <c r="YM272" s="71"/>
      <c r="YN272" s="71"/>
      <c r="YO272" s="71"/>
      <c r="YP272" s="71"/>
      <c r="YQ272" s="71"/>
      <c r="YR272" s="71"/>
      <c r="YS272" s="71"/>
      <c r="YT272" s="71"/>
      <c r="YU272" s="71"/>
      <c r="YV272" s="71"/>
      <c r="YW272" s="71"/>
      <c r="YX272" s="71"/>
      <c r="YY272" s="71"/>
      <c r="YZ272" s="71"/>
      <c r="ZA272" s="71"/>
      <c r="ZB272" s="71"/>
      <c r="ZC272" s="71"/>
      <c r="ZD272" s="71"/>
      <c r="ZE272" s="71"/>
      <c r="ZF272" s="71"/>
      <c r="ZG272" s="71"/>
      <c r="ZH272" s="71"/>
      <c r="ZI272" s="71"/>
      <c r="ZJ272" s="71"/>
      <c r="ZK272" s="71"/>
      <c r="ZL272" s="71"/>
      <c r="ZM272" s="71"/>
      <c r="ZN272" s="71"/>
      <c r="ZO272" s="71"/>
      <c r="ZP272" s="71"/>
      <c r="ZQ272" s="71"/>
      <c r="ZR272" s="71"/>
      <c r="ZS272" s="71"/>
      <c r="ZT272" s="71"/>
      <c r="ZU272" s="71"/>
      <c r="ZV272" s="71"/>
      <c r="ZW272" s="71"/>
      <c r="ZX272" s="71"/>
      <c r="ZY272" s="71"/>
      <c r="ZZ272" s="71"/>
      <c r="AAA272" s="71"/>
      <c r="AAB272" s="71"/>
      <c r="AAC272" s="71"/>
      <c r="AAD272" s="71"/>
      <c r="AAE272" s="71"/>
      <c r="AAF272" s="71"/>
      <c r="AAG272" s="71"/>
      <c r="AAH272" s="71"/>
      <c r="AAI272" s="71"/>
      <c r="AAJ272" s="71"/>
      <c r="AAK272" s="71"/>
      <c r="AAL272" s="71"/>
      <c r="AAM272" s="71"/>
      <c r="AAN272" s="71"/>
      <c r="AAO272" s="71"/>
      <c r="AAP272" s="71"/>
      <c r="AAQ272" s="71"/>
      <c r="AAR272" s="71"/>
      <c r="AAS272" s="71"/>
      <c r="AAT272" s="71"/>
      <c r="AAU272" s="71"/>
      <c r="AAV272" s="71"/>
      <c r="AAW272" s="71"/>
      <c r="AAX272" s="71"/>
      <c r="AAY272" s="71"/>
      <c r="AAZ272" s="71"/>
      <c r="ABA272" s="71"/>
      <c r="ABB272" s="71"/>
      <c r="ABC272" s="71"/>
      <c r="ABD272" s="71"/>
      <c r="ABE272" s="71"/>
      <c r="ABF272" s="71"/>
      <c r="ABG272" s="71"/>
      <c r="ABH272" s="71"/>
      <c r="ABI272" s="71"/>
      <c r="ABJ272" s="71"/>
      <c r="ABK272" s="71"/>
      <c r="ABL272" s="71"/>
      <c r="ABM272" s="71"/>
      <c r="ABN272" s="71"/>
      <c r="ABO272" s="71"/>
      <c r="ABP272" s="71"/>
      <c r="ABQ272" s="71"/>
      <c r="ABR272" s="71"/>
      <c r="ABS272" s="71"/>
      <c r="ABT272" s="71"/>
      <c r="ABU272" s="71"/>
      <c r="ABV272" s="71"/>
      <c r="ABW272" s="71"/>
      <c r="ABX272" s="71"/>
      <c r="ABY272" s="71"/>
      <c r="ABZ272" s="71"/>
      <c r="ACA272" s="71"/>
      <c r="ACB272" s="71"/>
      <c r="ACC272" s="71"/>
      <c r="ACD272" s="71"/>
      <c r="ACE272" s="71"/>
      <c r="ACF272" s="71"/>
      <c r="ACG272" s="71"/>
      <c r="ACH272" s="71"/>
      <c r="ACI272" s="71"/>
      <c r="ACJ272" s="71"/>
      <c r="ACK272" s="71"/>
      <c r="ACL272" s="71"/>
      <c r="ACM272" s="71"/>
      <c r="ACN272" s="71"/>
      <c r="ACO272" s="71"/>
      <c r="ACP272" s="71"/>
      <c r="ACQ272" s="71"/>
      <c r="ACR272" s="71"/>
      <c r="ACS272" s="71"/>
      <c r="ACT272" s="71"/>
      <c r="ACU272" s="71"/>
      <c r="ACV272" s="71"/>
      <c r="ACW272" s="71"/>
      <c r="ACX272" s="71"/>
      <c r="ACY272" s="71"/>
      <c r="ACZ272" s="71"/>
      <c r="ADA272" s="71"/>
      <c r="ADB272" s="71"/>
      <c r="ADC272" s="71"/>
      <c r="ADD272" s="71"/>
      <c r="ADE272" s="71"/>
      <c r="ADF272" s="71"/>
      <c r="ADG272" s="71"/>
      <c r="ADH272" s="71"/>
      <c r="ADI272" s="71"/>
      <c r="ADJ272" s="71"/>
      <c r="ADK272" s="71"/>
      <c r="ADL272" s="71"/>
      <c r="ADM272" s="71"/>
      <c r="ADN272" s="71"/>
      <c r="ADO272" s="71"/>
      <c r="ADP272" s="71"/>
      <c r="ADQ272" s="71"/>
      <c r="ADR272" s="71"/>
      <c r="ADS272" s="71"/>
      <c r="ADT272" s="71"/>
      <c r="ADU272" s="71"/>
      <c r="ADV272" s="71"/>
      <c r="ADW272" s="71"/>
      <c r="ADX272" s="71"/>
      <c r="ADY272" s="71"/>
      <c r="ADZ272" s="71"/>
      <c r="AEA272" s="71"/>
      <c r="AEB272" s="71"/>
      <c r="AEC272" s="71"/>
      <c r="AED272" s="71"/>
      <c r="AEE272" s="71"/>
      <c r="AEF272" s="71"/>
      <c r="AEG272" s="71"/>
      <c r="AEH272" s="71"/>
      <c r="AEI272" s="71"/>
      <c r="AEJ272" s="71"/>
      <c r="AEK272" s="71"/>
      <c r="AEL272" s="71"/>
      <c r="AEM272" s="71"/>
      <c r="AEN272" s="71"/>
      <c r="AEO272" s="71"/>
      <c r="AEP272" s="71"/>
      <c r="AEQ272" s="71"/>
      <c r="AER272" s="71"/>
      <c r="AES272" s="71"/>
      <c r="AET272" s="71"/>
      <c r="AEU272" s="71"/>
      <c r="AEV272" s="71"/>
      <c r="AEW272" s="71"/>
      <c r="AEX272" s="71"/>
      <c r="AEY272" s="71"/>
      <c r="AEZ272" s="71"/>
      <c r="AFA272" s="71"/>
      <c r="AFB272" s="71"/>
      <c r="AFC272" s="71"/>
      <c r="AFD272" s="71"/>
      <c r="AFE272" s="71"/>
      <c r="AFF272" s="71"/>
      <c r="AFG272" s="71"/>
      <c r="AFH272" s="71"/>
      <c r="AFI272" s="71"/>
      <c r="AFJ272" s="71"/>
      <c r="AFK272" s="71"/>
      <c r="AFL272" s="71"/>
      <c r="AFM272" s="71"/>
      <c r="AFN272" s="71"/>
      <c r="AFO272" s="71"/>
      <c r="AFP272" s="71"/>
      <c r="AFQ272" s="71"/>
      <c r="AFR272" s="71"/>
      <c r="AFS272" s="71"/>
      <c r="AFT272" s="71"/>
      <c r="AFU272" s="71"/>
      <c r="AFV272" s="71"/>
      <c r="AFW272" s="71"/>
      <c r="AFX272" s="71"/>
      <c r="AFY272" s="71"/>
      <c r="AFZ272" s="71"/>
      <c r="AGA272" s="71"/>
      <c r="AGB272" s="71"/>
      <c r="AGC272" s="71"/>
      <c r="AGD272" s="71"/>
      <c r="AGE272" s="71"/>
      <c r="AGF272" s="71"/>
      <c r="AGG272" s="71"/>
      <c r="AGH272" s="71"/>
      <c r="AGI272" s="71"/>
      <c r="AGJ272" s="71"/>
      <c r="AGK272" s="71"/>
      <c r="AGL272" s="71"/>
      <c r="AGM272" s="71"/>
      <c r="AGN272" s="71"/>
      <c r="AGO272" s="71"/>
      <c r="AGP272" s="71"/>
      <c r="AGQ272" s="71"/>
      <c r="AGR272" s="71"/>
      <c r="AGS272" s="71"/>
      <c r="AGT272" s="71"/>
      <c r="AGU272" s="71"/>
      <c r="AGV272" s="71"/>
      <c r="AGW272" s="71"/>
      <c r="AGX272" s="71"/>
      <c r="AGY272" s="71"/>
      <c r="AGZ272" s="71"/>
      <c r="AHA272" s="71"/>
      <c r="AHB272" s="71"/>
      <c r="AHC272" s="71"/>
      <c r="AHD272" s="71"/>
      <c r="AHE272" s="71"/>
      <c r="AHF272" s="71"/>
      <c r="AHG272" s="71"/>
      <c r="AHH272" s="71"/>
      <c r="AHI272" s="71"/>
      <c r="AHJ272" s="71"/>
      <c r="AHK272" s="71"/>
      <c r="AHL272" s="71"/>
      <c r="AHM272" s="71"/>
      <c r="AHN272" s="71"/>
      <c r="AHO272" s="71"/>
      <c r="AHP272" s="71"/>
      <c r="AHQ272" s="71"/>
      <c r="AHR272" s="71"/>
      <c r="AHS272" s="71"/>
      <c r="AHT272" s="71"/>
      <c r="AHU272" s="71"/>
      <c r="AHV272" s="71"/>
      <c r="AHW272" s="71"/>
      <c r="AHX272" s="71"/>
      <c r="AHY272" s="71"/>
      <c r="AHZ272" s="71"/>
      <c r="AIA272" s="71"/>
      <c r="AIB272" s="71"/>
      <c r="AIC272" s="71"/>
      <c r="AID272" s="71"/>
      <c r="AIE272" s="71"/>
      <c r="AIF272" s="71"/>
      <c r="AIG272" s="71"/>
      <c r="AIH272" s="71"/>
      <c r="AII272" s="71"/>
      <c r="AIJ272" s="71"/>
      <c r="AIK272" s="71"/>
      <c r="AIL272" s="71"/>
      <c r="AIM272" s="71"/>
      <c r="AIN272" s="71"/>
      <c r="AIO272" s="71"/>
      <c r="AIP272" s="71"/>
      <c r="AIQ272" s="71"/>
      <c r="AIR272" s="71"/>
      <c r="AIS272" s="71"/>
      <c r="AIT272" s="71"/>
      <c r="AIU272" s="71"/>
      <c r="AIV272" s="71"/>
      <c r="AIW272" s="71"/>
      <c r="AIX272" s="71"/>
      <c r="AIY272" s="71"/>
      <c r="AIZ272" s="71"/>
      <c r="AJA272" s="71"/>
      <c r="AJB272" s="71"/>
      <c r="AJC272" s="71"/>
      <c r="AJD272" s="71"/>
      <c r="AJE272" s="71"/>
      <c r="AJF272" s="71"/>
      <c r="AJG272" s="71"/>
      <c r="AJH272" s="71"/>
      <c r="AJI272" s="71"/>
      <c r="AJJ272" s="71"/>
      <c r="AJK272" s="71"/>
      <c r="AJL272" s="71"/>
      <c r="AJM272" s="71"/>
      <c r="AJN272" s="71"/>
      <c r="AJO272" s="71"/>
      <c r="AJP272" s="71"/>
      <c r="AJQ272" s="71"/>
      <c r="AJR272" s="71"/>
      <c r="AJS272" s="71"/>
      <c r="AJT272" s="71"/>
      <c r="AJU272" s="71"/>
      <c r="AJV272" s="71"/>
      <c r="AJW272" s="71"/>
      <c r="AJX272" s="71"/>
      <c r="AJY272" s="71"/>
      <c r="AJZ272" s="71"/>
      <c r="AKA272" s="71"/>
      <c r="AKB272" s="71"/>
      <c r="AKC272" s="71"/>
      <c r="AKD272" s="71"/>
      <c r="AKE272" s="71"/>
      <c r="AKF272" s="71"/>
      <c r="AKG272" s="71"/>
      <c r="AKH272" s="71"/>
      <c r="AKI272" s="71"/>
      <c r="AKJ272" s="71"/>
      <c r="AKK272" s="71"/>
      <c r="AKL272" s="71"/>
      <c r="AKM272" s="71"/>
      <c r="AKN272" s="71"/>
      <c r="AKO272" s="71"/>
      <c r="AKP272" s="71"/>
      <c r="AKQ272" s="71"/>
      <c r="AKR272" s="71"/>
      <c r="AKS272" s="71"/>
      <c r="AKT272" s="71"/>
      <c r="AKU272" s="71"/>
      <c r="AKV272" s="71"/>
      <c r="AKW272" s="71"/>
      <c r="AKX272" s="71"/>
      <c r="AKY272" s="71"/>
      <c r="AKZ272" s="71"/>
      <c r="ALA272" s="71"/>
      <c r="ALB272" s="71"/>
      <c r="ALC272" s="71"/>
      <c r="ALD272" s="71"/>
      <c r="ALE272" s="71"/>
      <c r="ALF272" s="71"/>
      <c r="ALG272" s="71"/>
      <c r="ALH272" s="71"/>
      <c r="ALI272" s="71"/>
      <c r="ALJ272" s="71"/>
      <c r="ALK272" s="71"/>
      <c r="ALL272" s="71"/>
      <c r="ALM272" s="71"/>
      <c r="ALN272" s="71"/>
      <c r="ALO272" s="71"/>
      <c r="ALP272" s="71"/>
      <c r="ALQ272" s="71"/>
      <c r="ALR272" s="71"/>
      <c r="ALS272" s="71"/>
      <c r="ALT272" s="71"/>
      <c r="ALU272" s="71"/>
      <c r="ALV272" s="71"/>
      <c r="ALW272" s="71"/>
      <c r="ALX272" s="71"/>
      <c r="ALY272" s="71"/>
      <c r="ALZ272" s="71"/>
      <c r="AMA272" s="71"/>
      <c r="AMB272" s="71"/>
      <c r="AMC272" s="71"/>
      <c r="AMD272" s="71"/>
      <c r="AME272" s="71"/>
      <c r="AMF272" s="71"/>
      <c r="AMG272" s="71"/>
      <c r="AMH272" s="71"/>
      <c r="AMI272" s="71"/>
      <c r="AMK272" s="71"/>
    </row>
    <row r="273" customFormat="false" ht="220.85" hidden="false" customHeight="false" outlineLevel="0" collapsed="false">
      <c r="A273" s="66"/>
      <c r="B273" s="81" t="s">
        <v>254</v>
      </c>
      <c r="C273" s="82" t="s">
        <v>255</v>
      </c>
      <c r="D273" s="86"/>
      <c r="E273" s="76" t="n">
        <f aca="false">E274</f>
        <v>850000</v>
      </c>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c r="CT273" s="71"/>
      <c r="CU273" s="71"/>
      <c r="CV273" s="71"/>
      <c r="CW273" s="71"/>
      <c r="CX273" s="71"/>
      <c r="CY273" s="71"/>
      <c r="CZ273" s="71"/>
      <c r="DA273" s="71"/>
      <c r="DB273" s="71"/>
      <c r="DC273" s="71"/>
      <c r="DD273" s="71"/>
      <c r="DE273" s="71"/>
      <c r="DF273" s="71"/>
      <c r="DG273" s="71"/>
      <c r="DH273" s="71"/>
      <c r="DI273" s="71"/>
      <c r="DJ273" s="71"/>
      <c r="DK273" s="71"/>
      <c r="DL273" s="71"/>
      <c r="DM273" s="71"/>
      <c r="DN273" s="71"/>
      <c r="DO273" s="71"/>
      <c r="DP273" s="71"/>
      <c r="DQ273" s="71"/>
      <c r="DR273" s="71"/>
      <c r="DS273" s="71"/>
      <c r="DT273" s="71"/>
      <c r="DU273" s="71"/>
      <c r="DV273" s="71"/>
      <c r="DW273" s="71"/>
      <c r="DX273" s="71"/>
      <c r="DY273" s="71"/>
      <c r="DZ273" s="71"/>
      <c r="EA273" s="71"/>
      <c r="EB273" s="71"/>
      <c r="EC273" s="71"/>
      <c r="ED273" s="71"/>
      <c r="EE273" s="71"/>
      <c r="EF273" s="71"/>
      <c r="EG273" s="71"/>
      <c r="EH273" s="71"/>
      <c r="EI273" s="71"/>
      <c r="EJ273" s="71"/>
      <c r="EK273" s="71"/>
      <c r="EL273" s="71"/>
      <c r="EM273" s="71"/>
      <c r="EN273" s="71"/>
      <c r="EO273" s="71"/>
      <c r="EP273" s="71"/>
      <c r="EQ273" s="71"/>
      <c r="ER273" s="71"/>
      <c r="ES273" s="71"/>
      <c r="ET273" s="71"/>
      <c r="EU273" s="71"/>
      <c r="EV273" s="71"/>
      <c r="EW273" s="71"/>
      <c r="EX273" s="71"/>
      <c r="EY273" s="71"/>
      <c r="EZ273" s="71"/>
      <c r="FA273" s="71"/>
      <c r="FB273" s="71"/>
      <c r="FC273" s="71"/>
      <c r="FD273" s="71"/>
      <c r="FE273" s="71"/>
      <c r="FF273" s="71"/>
      <c r="FG273" s="71"/>
      <c r="FH273" s="71"/>
      <c r="FI273" s="71"/>
      <c r="FJ273" s="71"/>
      <c r="FK273" s="71"/>
      <c r="FL273" s="71"/>
      <c r="FM273" s="71"/>
      <c r="FN273" s="71"/>
      <c r="FO273" s="71"/>
      <c r="FP273" s="71"/>
      <c r="FQ273" s="71"/>
      <c r="FR273" s="71"/>
      <c r="FS273" s="71"/>
      <c r="FT273" s="71"/>
      <c r="FU273" s="71"/>
      <c r="FV273" s="71"/>
      <c r="FW273" s="71"/>
      <c r="FX273" s="71"/>
      <c r="FY273" s="71"/>
      <c r="FZ273" s="71"/>
      <c r="GA273" s="71"/>
      <c r="GB273" s="71"/>
      <c r="GC273" s="71"/>
      <c r="GD273" s="71"/>
      <c r="GE273" s="71"/>
      <c r="GF273" s="71"/>
      <c r="GG273" s="71"/>
      <c r="GH273" s="71"/>
      <c r="GI273" s="71"/>
      <c r="GJ273" s="71"/>
      <c r="GK273" s="71"/>
      <c r="GL273" s="71"/>
      <c r="GM273" s="71"/>
      <c r="GN273" s="71"/>
      <c r="GO273" s="71"/>
      <c r="GP273" s="71"/>
      <c r="GQ273" s="71"/>
      <c r="GR273" s="71"/>
      <c r="GS273" s="71"/>
      <c r="GT273" s="71"/>
      <c r="GU273" s="71"/>
      <c r="GV273" s="71"/>
      <c r="GW273" s="71"/>
      <c r="GX273" s="71"/>
      <c r="GY273" s="71"/>
      <c r="GZ273" s="71"/>
      <c r="HA273" s="71"/>
      <c r="HB273" s="71"/>
      <c r="HC273" s="71"/>
      <c r="HD273" s="71"/>
      <c r="HE273" s="71"/>
      <c r="HF273" s="71"/>
      <c r="HG273" s="71"/>
      <c r="HH273" s="71"/>
      <c r="HI273" s="71"/>
      <c r="HJ273" s="71"/>
      <c r="HK273" s="71"/>
      <c r="HL273" s="71"/>
      <c r="HM273" s="71"/>
      <c r="HN273" s="71"/>
      <c r="HO273" s="71"/>
      <c r="HP273" s="71"/>
      <c r="HQ273" s="71"/>
      <c r="HR273" s="71"/>
      <c r="HS273" s="71"/>
      <c r="HT273" s="71"/>
      <c r="HU273" s="71"/>
      <c r="HV273" s="71"/>
      <c r="HW273" s="71"/>
      <c r="HX273" s="71"/>
      <c r="HY273" s="71"/>
      <c r="HZ273" s="71"/>
      <c r="IA273" s="71"/>
      <c r="IB273" s="71"/>
      <c r="IC273" s="71"/>
      <c r="ID273" s="71"/>
      <c r="IE273" s="71"/>
      <c r="IF273" s="71"/>
      <c r="IG273" s="71"/>
      <c r="IH273" s="71"/>
      <c r="II273" s="71"/>
      <c r="IJ273" s="71"/>
      <c r="IK273" s="71"/>
      <c r="IL273" s="71"/>
      <c r="IM273" s="71"/>
      <c r="IN273" s="71"/>
      <c r="IO273" s="71"/>
      <c r="IP273" s="71"/>
      <c r="IQ273" s="71"/>
      <c r="IR273" s="71"/>
      <c r="IS273" s="71"/>
      <c r="IT273" s="71"/>
      <c r="IU273" s="71"/>
      <c r="IV273" s="71"/>
      <c r="IW273" s="71"/>
      <c r="IX273" s="71"/>
      <c r="IY273" s="71"/>
      <c r="IZ273" s="71"/>
      <c r="JA273" s="71"/>
      <c r="JB273" s="71"/>
      <c r="JC273" s="71"/>
      <c r="JD273" s="71"/>
      <c r="JE273" s="71"/>
      <c r="JF273" s="71"/>
      <c r="JG273" s="71"/>
      <c r="JH273" s="71"/>
      <c r="JI273" s="71"/>
      <c r="JJ273" s="71"/>
      <c r="JK273" s="71"/>
      <c r="JL273" s="71"/>
      <c r="JM273" s="71"/>
      <c r="JN273" s="71"/>
      <c r="JO273" s="71"/>
      <c r="JP273" s="71"/>
      <c r="JQ273" s="71"/>
      <c r="JR273" s="71"/>
      <c r="JS273" s="71"/>
      <c r="JT273" s="71"/>
      <c r="JU273" s="71"/>
      <c r="JV273" s="71"/>
      <c r="JW273" s="71"/>
      <c r="JX273" s="71"/>
      <c r="JY273" s="71"/>
      <c r="JZ273" s="71"/>
      <c r="KA273" s="71"/>
      <c r="KB273" s="71"/>
      <c r="KC273" s="71"/>
      <c r="KD273" s="71"/>
      <c r="KE273" s="71"/>
      <c r="KF273" s="71"/>
      <c r="KG273" s="71"/>
      <c r="KH273" s="71"/>
      <c r="KI273" s="71"/>
      <c r="KJ273" s="71"/>
      <c r="KK273" s="71"/>
      <c r="KL273" s="71"/>
      <c r="KM273" s="71"/>
      <c r="KN273" s="71"/>
      <c r="KO273" s="71"/>
      <c r="KP273" s="71"/>
      <c r="KQ273" s="71"/>
      <c r="KR273" s="71"/>
      <c r="KS273" s="71"/>
      <c r="KT273" s="71"/>
      <c r="KU273" s="71"/>
      <c r="KV273" s="71"/>
      <c r="KW273" s="71"/>
      <c r="KX273" s="71"/>
      <c r="KY273" s="71"/>
      <c r="KZ273" s="71"/>
      <c r="LA273" s="71"/>
      <c r="LB273" s="71"/>
      <c r="LC273" s="71"/>
      <c r="LD273" s="71"/>
      <c r="LE273" s="71"/>
      <c r="LF273" s="71"/>
      <c r="LG273" s="71"/>
      <c r="LH273" s="71"/>
      <c r="LI273" s="71"/>
      <c r="LJ273" s="71"/>
      <c r="LK273" s="71"/>
      <c r="LL273" s="71"/>
      <c r="LM273" s="71"/>
      <c r="LN273" s="71"/>
      <c r="LO273" s="71"/>
      <c r="LP273" s="71"/>
      <c r="LQ273" s="71"/>
      <c r="LR273" s="71"/>
      <c r="LS273" s="71"/>
      <c r="LT273" s="71"/>
      <c r="LU273" s="71"/>
      <c r="LV273" s="71"/>
      <c r="LW273" s="71"/>
      <c r="LX273" s="71"/>
      <c r="LY273" s="71"/>
      <c r="LZ273" s="71"/>
      <c r="MA273" s="71"/>
      <c r="MB273" s="71"/>
      <c r="MC273" s="71"/>
      <c r="MD273" s="71"/>
      <c r="ME273" s="71"/>
      <c r="MF273" s="71"/>
      <c r="MG273" s="71"/>
      <c r="MH273" s="71"/>
      <c r="MI273" s="71"/>
      <c r="MJ273" s="71"/>
      <c r="MK273" s="71"/>
      <c r="ML273" s="71"/>
      <c r="MM273" s="71"/>
      <c r="MN273" s="71"/>
      <c r="MO273" s="71"/>
      <c r="MP273" s="71"/>
      <c r="MQ273" s="71"/>
      <c r="MR273" s="71"/>
      <c r="MS273" s="71"/>
      <c r="MT273" s="71"/>
      <c r="MU273" s="71"/>
      <c r="MV273" s="71"/>
      <c r="MW273" s="71"/>
      <c r="MX273" s="71"/>
      <c r="MY273" s="71"/>
      <c r="MZ273" s="71"/>
      <c r="NA273" s="71"/>
      <c r="NB273" s="71"/>
      <c r="NC273" s="71"/>
      <c r="ND273" s="71"/>
      <c r="NE273" s="71"/>
      <c r="NF273" s="71"/>
      <c r="NG273" s="71"/>
      <c r="NH273" s="71"/>
      <c r="NI273" s="71"/>
      <c r="NJ273" s="71"/>
      <c r="NK273" s="71"/>
      <c r="NL273" s="71"/>
      <c r="NM273" s="71"/>
      <c r="NN273" s="71"/>
      <c r="NO273" s="71"/>
      <c r="NP273" s="71"/>
      <c r="NQ273" s="71"/>
      <c r="NR273" s="71"/>
      <c r="NS273" s="71"/>
      <c r="NT273" s="71"/>
      <c r="NU273" s="71"/>
      <c r="NV273" s="71"/>
      <c r="NW273" s="71"/>
      <c r="NX273" s="71"/>
      <c r="NY273" s="71"/>
      <c r="NZ273" s="71"/>
      <c r="OA273" s="71"/>
      <c r="OB273" s="71"/>
      <c r="OC273" s="71"/>
      <c r="OD273" s="71"/>
      <c r="OE273" s="71"/>
      <c r="OF273" s="71"/>
      <c r="OG273" s="71"/>
      <c r="OH273" s="71"/>
      <c r="OI273" s="71"/>
      <c r="OJ273" s="71"/>
      <c r="OK273" s="71"/>
      <c r="OL273" s="71"/>
      <c r="OM273" s="71"/>
      <c r="ON273" s="71"/>
      <c r="OO273" s="71"/>
      <c r="OP273" s="71"/>
      <c r="OQ273" s="71"/>
      <c r="OR273" s="71"/>
      <c r="OS273" s="71"/>
      <c r="OT273" s="71"/>
      <c r="OU273" s="71"/>
      <c r="OV273" s="71"/>
      <c r="OW273" s="71"/>
      <c r="OX273" s="71"/>
      <c r="OY273" s="71"/>
      <c r="OZ273" s="71"/>
      <c r="PA273" s="71"/>
      <c r="PB273" s="71"/>
      <c r="PC273" s="71"/>
      <c r="PD273" s="71"/>
      <c r="PE273" s="71"/>
      <c r="PF273" s="71"/>
      <c r="PG273" s="71"/>
      <c r="PH273" s="71"/>
      <c r="PI273" s="71"/>
      <c r="PJ273" s="71"/>
      <c r="PK273" s="71"/>
      <c r="PL273" s="71"/>
      <c r="PM273" s="71"/>
      <c r="PN273" s="71"/>
      <c r="PO273" s="71"/>
      <c r="PP273" s="71"/>
      <c r="PQ273" s="71"/>
      <c r="PR273" s="71"/>
      <c r="PS273" s="71"/>
      <c r="PT273" s="71"/>
      <c r="PU273" s="71"/>
      <c r="PV273" s="71"/>
      <c r="PW273" s="71"/>
      <c r="PX273" s="71"/>
      <c r="PY273" s="71"/>
      <c r="PZ273" s="71"/>
      <c r="QA273" s="71"/>
      <c r="QB273" s="71"/>
      <c r="QC273" s="71"/>
      <c r="QD273" s="71"/>
      <c r="QE273" s="71"/>
      <c r="QF273" s="71"/>
      <c r="QG273" s="71"/>
      <c r="QH273" s="71"/>
      <c r="QI273" s="71"/>
      <c r="QJ273" s="71"/>
      <c r="QK273" s="71"/>
      <c r="QL273" s="71"/>
      <c r="QM273" s="71"/>
      <c r="QN273" s="71"/>
      <c r="QO273" s="71"/>
      <c r="QP273" s="71"/>
      <c r="QQ273" s="71"/>
      <c r="QR273" s="71"/>
      <c r="QS273" s="71"/>
      <c r="QT273" s="71"/>
      <c r="QU273" s="71"/>
      <c r="QV273" s="71"/>
      <c r="QW273" s="71"/>
      <c r="QX273" s="71"/>
      <c r="QY273" s="71"/>
      <c r="QZ273" s="71"/>
      <c r="RA273" s="71"/>
      <c r="RB273" s="71"/>
      <c r="RC273" s="71"/>
      <c r="RD273" s="71"/>
      <c r="RE273" s="71"/>
      <c r="RF273" s="71"/>
      <c r="RG273" s="71"/>
      <c r="RH273" s="71"/>
      <c r="RI273" s="71"/>
      <c r="RJ273" s="71"/>
      <c r="RK273" s="71"/>
      <c r="RL273" s="71"/>
      <c r="RM273" s="71"/>
      <c r="RN273" s="71"/>
      <c r="RO273" s="71"/>
      <c r="RP273" s="71"/>
      <c r="RQ273" s="71"/>
      <c r="RR273" s="71"/>
      <c r="RS273" s="71"/>
      <c r="RT273" s="71"/>
      <c r="RU273" s="71"/>
      <c r="RV273" s="71"/>
      <c r="RW273" s="71"/>
      <c r="RX273" s="71"/>
      <c r="RY273" s="71"/>
      <c r="RZ273" s="71"/>
      <c r="SA273" s="71"/>
      <c r="SB273" s="71"/>
      <c r="SC273" s="71"/>
      <c r="SD273" s="71"/>
      <c r="SE273" s="71"/>
      <c r="SF273" s="71"/>
      <c r="SG273" s="71"/>
      <c r="SH273" s="71"/>
      <c r="SI273" s="71"/>
      <c r="SJ273" s="71"/>
      <c r="SK273" s="71"/>
      <c r="SL273" s="71"/>
      <c r="SM273" s="71"/>
      <c r="SN273" s="71"/>
      <c r="SO273" s="71"/>
      <c r="SP273" s="71"/>
      <c r="SQ273" s="71"/>
      <c r="SR273" s="71"/>
      <c r="SS273" s="71"/>
      <c r="ST273" s="71"/>
      <c r="SU273" s="71"/>
      <c r="SV273" s="71"/>
      <c r="SW273" s="71"/>
      <c r="SX273" s="71"/>
      <c r="SY273" s="71"/>
      <c r="SZ273" s="71"/>
      <c r="TA273" s="71"/>
      <c r="TB273" s="71"/>
      <c r="TC273" s="71"/>
      <c r="TD273" s="71"/>
      <c r="TE273" s="71"/>
      <c r="TF273" s="71"/>
      <c r="TG273" s="71"/>
      <c r="TH273" s="71"/>
      <c r="TI273" s="71"/>
      <c r="TJ273" s="71"/>
      <c r="TK273" s="71"/>
      <c r="TL273" s="71"/>
      <c r="TM273" s="71"/>
      <c r="TN273" s="71"/>
      <c r="TO273" s="71"/>
      <c r="TP273" s="71"/>
      <c r="TQ273" s="71"/>
      <c r="TR273" s="71"/>
      <c r="TS273" s="71"/>
      <c r="TT273" s="71"/>
      <c r="TU273" s="71"/>
      <c r="TV273" s="71"/>
      <c r="TW273" s="71"/>
      <c r="TX273" s="71"/>
      <c r="TY273" s="71"/>
      <c r="TZ273" s="71"/>
      <c r="UA273" s="71"/>
      <c r="UB273" s="71"/>
      <c r="UC273" s="71"/>
      <c r="UD273" s="71"/>
      <c r="UE273" s="71"/>
      <c r="UF273" s="71"/>
      <c r="UG273" s="71"/>
      <c r="UH273" s="71"/>
      <c r="UI273" s="71"/>
      <c r="UJ273" s="71"/>
      <c r="UK273" s="71"/>
      <c r="UL273" s="71"/>
      <c r="UM273" s="71"/>
      <c r="UN273" s="71"/>
      <c r="UO273" s="71"/>
      <c r="UP273" s="71"/>
      <c r="UQ273" s="71"/>
      <c r="UR273" s="71"/>
      <c r="US273" s="71"/>
      <c r="UT273" s="71"/>
      <c r="UU273" s="71"/>
      <c r="UV273" s="71"/>
      <c r="UW273" s="71"/>
      <c r="UX273" s="71"/>
      <c r="UY273" s="71"/>
      <c r="UZ273" s="71"/>
      <c r="VA273" s="71"/>
      <c r="VB273" s="71"/>
      <c r="VC273" s="71"/>
      <c r="VD273" s="71"/>
      <c r="VE273" s="71"/>
      <c r="VF273" s="71"/>
      <c r="VG273" s="71"/>
      <c r="VH273" s="71"/>
      <c r="VI273" s="71"/>
      <c r="VJ273" s="71"/>
      <c r="VK273" s="71"/>
      <c r="VL273" s="71"/>
      <c r="VM273" s="71"/>
      <c r="VN273" s="71"/>
      <c r="VO273" s="71"/>
      <c r="VP273" s="71"/>
      <c r="VQ273" s="71"/>
      <c r="VR273" s="71"/>
      <c r="VS273" s="71"/>
      <c r="VT273" s="71"/>
      <c r="VU273" s="71"/>
      <c r="VV273" s="71"/>
      <c r="VW273" s="71"/>
      <c r="VX273" s="71"/>
      <c r="VY273" s="71"/>
      <c r="VZ273" s="71"/>
      <c r="WA273" s="71"/>
      <c r="WB273" s="71"/>
      <c r="WC273" s="71"/>
      <c r="WD273" s="71"/>
      <c r="WE273" s="71"/>
      <c r="WF273" s="71"/>
      <c r="WG273" s="71"/>
      <c r="WH273" s="71"/>
      <c r="WI273" s="71"/>
      <c r="WJ273" s="71"/>
      <c r="WK273" s="71"/>
      <c r="WL273" s="71"/>
      <c r="WM273" s="71"/>
      <c r="WN273" s="71"/>
      <c r="WO273" s="71"/>
      <c r="WP273" s="71"/>
      <c r="WQ273" s="71"/>
      <c r="WR273" s="71"/>
      <c r="WS273" s="71"/>
      <c r="WT273" s="71"/>
      <c r="WU273" s="71"/>
      <c r="WV273" s="71"/>
      <c r="WW273" s="71"/>
      <c r="WX273" s="71"/>
      <c r="WY273" s="71"/>
      <c r="WZ273" s="71"/>
      <c r="XA273" s="71"/>
      <c r="XB273" s="71"/>
      <c r="XC273" s="71"/>
      <c r="XD273" s="71"/>
      <c r="XE273" s="71"/>
      <c r="XF273" s="71"/>
      <c r="XG273" s="71"/>
      <c r="XH273" s="71"/>
      <c r="XI273" s="71"/>
      <c r="XJ273" s="71"/>
      <c r="XK273" s="71"/>
      <c r="XL273" s="71"/>
      <c r="XM273" s="71"/>
      <c r="XN273" s="71"/>
      <c r="XO273" s="71"/>
      <c r="XP273" s="71"/>
      <c r="XQ273" s="71"/>
      <c r="XR273" s="71"/>
      <c r="XS273" s="71"/>
      <c r="XT273" s="71"/>
      <c r="XU273" s="71"/>
      <c r="XV273" s="71"/>
      <c r="XW273" s="71"/>
      <c r="XX273" s="71"/>
      <c r="XY273" s="71"/>
      <c r="XZ273" s="71"/>
      <c r="YA273" s="71"/>
      <c r="YB273" s="71"/>
      <c r="YC273" s="71"/>
      <c r="YD273" s="71"/>
      <c r="YE273" s="71"/>
      <c r="YF273" s="71"/>
      <c r="YG273" s="71"/>
      <c r="YH273" s="71"/>
      <c r="YI273" s="71"/>
      <c r="YJ273" s="71"/>
      <c r="YK273" s="71"/>
      <c r="YL273" s="71"/>
      <c r="YM273" s="71"/>
      <c r="YN273" s="71"/>
      <c r="YO273" s="71"/>
      <c r="YP273" s="71"/>
      <c r="YQ273" s="71"/>
      <c r="YR273" s="71"/>
      <c r="YS273" s="71"/>
      <c r="YT273" s="71"/>
      <c r="YU273" s="71"/>
      <c r="YV273" s="71"/>
      <c r="YW273" s="71"/>
      <c r="YX273" s="71"/>
      <c r="YY273" s="71"/>
      <c r="YZ273" s="71"/>
      <c r="ZA273" s="71"/>
      <c r="ZB273" s="71"/>
      <c r="ZC273" s="71"/>
      <c r="ZD273" s="71"/>
      <c r="ZE273" s="71"/>
      <c r="ZF273" s="71"/>
      <c r="ZG273" s="71"/>
      <c r="ZH273" s="71"/>
      <c r="ZI273" s="71"/>
      <c r="ZJ273" s="71"/>
      <c r="ZK273" s="71"/>
      <c r="ZL273" s="71"/>
      <c r="ZM273" s="71"/>
      <c r="ZN273" s="71"/>
      <c r="ZO273" s="71"/>
      <c r="ZP273" s="71"/>
      <c r="ZQ273" s="71"/>
      <c r="ZR273" s="71"/>
      <c r="ZS273" s="71"/>
      <c r="ZT273" s="71"/>
      <c r="ZU273" s="71"/>
      <c r="ZV273" s="71"/>
      <c r="ZW273" s="71"/>
      <c r="ZX273" s="71"/>
      <c r="ZY273" s="71"/>
      <c r="ZZ273" s="71"/>
      <c r="AAA273" s="71"/>
      <c r="AAB273" s="71"/>
      <c r="AAC273" s="71"/>
      <c r="AAD273" s="71"/>
      <c r="AAE273" s="71"/>
      <c r="AAF273" s="71"/>
      <c r="AAG273" s="71"/>
      <c r="AAH273" s="71"/>
      <c r="AAI273" s="71"/>
      <c r="AAJ273" s="71"/>
      <c r="AAK273" s="71"/>
      <c r="AAL273" s="71"/>
      <c r="AAM273" s="71"/>
      <c r="AAN273" s="71"/>
      <c r="AAO273" s="71"/>
      <c r="AAP273" s="71"/>
      <c r="AAQ273" s="71"/>
      <c r="AAR273" s="71"/>
      <c r="AAS273" s="71"/>
      <c r="AAT273" s="71"/>
      <c r="AAU273" s="71"/>
      <c r="AAV273" s="71"/>
      <c r="AAW273" s="71"/>
      <c r="AAX273" s="71"/>
      <c r="AAY273" s="71"/>
      <c r="AAZ273" s="71"/>
      <c r="ABA273" s="71"/>
      <c r="ABB273" s="71"/>
      <c r="ABC273" s="71"/>
      <c r="ABD273" s="71"/>
      <c r="ABE273" s="71"/>
      <c r="ABF273" s="71"/>
      <c r="ABG273" s="71"/>
      <c r="ABH273" s="71"/>
      <c r="ABI273" s="71"/>
      <c r="ABJ273" s="71"/>
      <c r="ABK273" s="71"/>
      <c r="ABL273" s="71"/>
      <c r="ABM273" s="71"/>
      <c r="ABN273" s="71"/>
      <c r="ABO273" s="71"/>
      <c r="ABP273" s="71"/>
      <c r="ABQ273" s="71"/>
      <c r="ABR273" s="71"/>
      <c r="ABS273" s="71"/>
      <c r="ABT273" s="71"/>
      <c r="ABU273" s="71"/>
      <c r="ABV273" s="71"/>
      <c r="ABW273" s="71"/>
      <c r="ABX273" s="71"/>
      <c r="ABY273" s="71"/>
      <c r="ABZ273" s="71"/>
      <c r="ACA273" s="71"/>
      <c r="ACB273" s="71"/>
      <c r="ACC273" s="71"/>
      <c r="ACD273" s="71"/>
      <c r="ACE273" s="71"/>
      <c r="ACF273" s="71"/>
      <c r="ACG273" s="71"/>
      <c r="ACH273" s="71"/>
      <c r="ACI273" s="71"/>
      <c r="ACJ273" s="71"/>
      <c r="ACK273" s="71"/>
      <c r="ACL273" s="71"/>
      <c r="ACM273" s="71"/>
      <c r="ACN273" s="71"/>
      <c r="ACO273" s="71"/>
      <c r="ACP273" s="71"/>
      <c r="ACQ273" s="71"/>
      <c r="ACR273" s="71"/>
      <c r="ACS273" s="71"/>
      <c r="ACT273" s="71"/>
      <c r="ACU273" s="71"/>
      <c r="ACV273" s="71"/>
      <c r="ACW273" s="71"/>
      <c r="ACX273" s="71"/>
      <c r="ACY273" s="71"/>
      <c r="ACZ273" s="71"/>
      <c r="ADA273" s="71"/>
      <c r="ADB273" s="71"/>
      <c r="ADC273" s="71"/>
      <c r="ADD273" s="71"/>
      <c r="ADE273" s="71"/>
      <c r="ADF273" s="71"/>
      <c r="ADG273" s="71"/>
      <c r="ADH273" s="71"/>
      <c r="ADI273" s="71"/>
      <c r="ADJ273" s="71"/>
      <c r="ADK273" s="71"/>
      <c r="ADL273" s="71"/>
      <c r="ADM273" s="71"/>
      <c r="ADN273" s="71"/>
      <c r="ADO273" s="71"/>
      <c r="ADP273" s="71"/>
      <c r="ADQ273" s="71"/>
      <c r="ADR273" s="71"/>
      <c r="ADS273" s="71"/>
      <c r="ADT273" s="71"/>
      <c r="ADU273" s="71"/>
      <c r="ADV273" s="71"/>
      <c r="ADW273" s="71"/>
      <c r="ADX273" s="71"/>
      <c r="ADY273" s="71"/>
      <c r="ADZ273" s="71"/>
      <c r="AEA273" s="71"/>
      <c r="AEB273" s="71"/>
      <c r="AEC273" s="71"/>
      <c r="AED273" s="71"/>
      <c r="AEE273" s="71"/>
      <c r="AEF273" s="71"/>
      <c r="AEG273" s="71"/>
      <c r="AEH273" s="71"/>
      <c r="AEI273" s="71"/>
      <c r="AEJ273" s="71"/>
      <c r="AEK273" s="71"/>
      <c r="AEL273" s="71"/>
      <c r="AEM273" s="71"/>
      <c r="AEN273" s="71"/>
      <c r="AEO273" s="71"/>
      <c r="AEP273" s="71"/>
      <c r="AEQ273" s="71"/>
      <c r="AER273" s="71"/>
      <c r="AES273" s="71"/>
      <c r="AET273" s="71"/>
      <c r="AEU273" s="71"/>
      <c r="AEV273" s="71"/>
      <c r="AEW273" s="71"/>
      <c r="AEX273" s="71"/>
      <c r="AEY273" s="71"/>
      <c r="AEZ273" s="71"/>
      <c r="AFA273" s="71"/>
      <c r="AFB273" s="71"/>
      <c r="AFC273" s="71"/>
      <c r="AFD273" s="71"/>
      <c r="AFE273" s="71"/>
      <c r="AFF273" s="71"/>
      <c r="AFG273" s="71"/>
      <c r="AFH273" s="71"/>
      <c r="AFI273" s="71"/>
      <c r="AFJ273" s="71"/>
      <c r="AFK273" s="71"/>
      <c r="AFL273" s="71"/>
      <c r="AFM273" s="71"/>
      <c r="AFN273" s="71"/>
      <c r="AFO273" s="71"/>
      <c r="AFP273" s="71"/>
      <c r="AFQ273" s="71"/>
      <c r="AFR273" s="71"/>
      <c r="AFS273" s="71"/>
      <c r="AFT273" s="71"/>
      <c r="AFU273" s="71"/>
      <c r="AFV273" s="71"/>
      <c r="AFW273" s="71"/>
      <c r="AFX273" s="71"/>
      <c r="AFY273" s="71"/>
      <c r="AFZ273" s="71"/>
      <c r="AGA273" s="71"/>
      <c r="AGB273" s="71"/>
      <c r="AGC273" s="71"/>
      <c r="AGD273" s="71"/>
      <c r="AGE273" s="71"/>
      <c r="AGF273" s="71"/>
      <c r="AGG273" s="71"/>
      <c r="AGH273" s="71"/>
      <c r="AGI273" s="71"/>
      <c r="AGJ273" s="71"/>
      <c r="AGK273" s="71"/>
      <c r="AGL273" s="71"/>
      <c r="AGM273" s="71"/>
      <c r="AGN273" s="71"/>
      <c r="AGO273" s="71"/>
      <c r="AGP273" s="71"/>
      <c r="AGQ273" s="71"/>
      <c r="AGR273" s="71"/>
      <c r="AGS273" s="71"/>
      <c r="AGT273" s="71"/>
      <c r="AGU273" s="71"/>
      <c r="AGV273" s="71"/>
      <c r="AGW273" s="71"/>
      <c r="AGX273" s="71"/>
      <c r="AGY273" s="71"/>
      <c r="AGZ273" s="71"/>
      <c r="AHA273" s="71"/>
      <c r="AHB273" s="71"/>
      <c r="AHC273" s="71"/>
      <c r="AHD273" s="71"/>
      <c r="AHE273" s="71"/>
      <c r="AHF273" s="71"/>
      <c r="AHG273" s="71"/>
      <c r="AHH273" s="71"/>
      <c r="AHI273" s="71"/>
      <c r="AHJ273" s="71"/>
      <c r="AHK273" s="71"/>
      <c r="AHL273" s="71"/>
      <c r="AHM273" s="71"/>
      <c r="AHN273" s="71"/>
      <c r="AHO273" s="71"/>
      <c r="AHP273" s="71"/>
      <c r="AHQ273" s="71"/>
      <c r="AHR273" s="71"/>
      <c r="AHS273" s="71"/>
      <c r="AHT273" s="71"/>
      <c r="AHU273" s="71"/>
      <c r="AHV273" s="71"/>
      <c r="AHW273" s="71"/>
      <c r="AHX273" s="71"/>
      <c r="AHY273" s="71"/>
      <c r="AHZ273" s="71"/>
      <c r="AIA273" s="71"/>
      <c r="AIB273" s="71"/>
      <c r="AIC273" s="71"/>
      <c r="AID273" s="71"/>
      <c r="AIE273" s="71"/>
      <c r="AIF273" s="71"/>
      <c r="AIG273" s="71"/>
      <c r="AIH273" s="71"/>
      <c r="AII273" s="71"/>
      <c r="AIJ273" s="71"/>
      <c r="AIK273" s="71"/>
      <c r="AIL273" s="71"/>
      <c r="AIM273" s="71"/>
      <c r="AIN273" s="71"/>
      <c r="AIO273" s="71"/>
      <c r="AIP273" s="71"/>
      <c r="AIQ273" s="71"/>
      <c r="AIR273" s="71"/>
      <c r="AIS273" s="71"/>
      <c r="AIT273" s="71"/>
      <c r="AIU273" s="71"/>
      <c r="AIV273" s="71"/>
      <c r="AIW273" s="71"/>
      <c r="AIX273" s="71"/>
      <c r="AIY273" s="71"/>
      <c r="AIZ273" s="71"/>
      <c r="AJA273" s="71"/>
      <c r="AJB273" s="71"/>
      <c r="AJC273" s="71"/>
      <c r="AJD273" s="71"/>
      <c r="AJE273" s="71"/>
      <c r="AJF273" s="71"/>
      <c r="AJG273" s="71"/>
      <c r="AJH273" s="71"/>
      <c r="AJI273" s="71"/>
      <c r="AJJ273" s="71"/>
      <c r="AJK273" s="71"/>
      <c r="AJL273" s="71"/>
      <c r="AJM273" s="71"/>
      <c r="AJN273" s="71"/>
      <c r="AJO273" s="71"/>
      <c r="AJP273" s="71"/>
      <c r="AJQ273" s="71"/>
      <c r="AJR273" s="71"/>
      <c r="AJS273" s="71"/>
      <c r="AJT273" s="71"/>
      <c r="AJU273" s="71"/>
      <c r="AJV273" s="71"/>
      <c r="AJW273" s="71"/>
      <c r="AJX273" s="71"/>
      <c r="AJY273" s="71"/>
      <c r="AJZ273" s="71"/>
      <c r="AKA273" s="71"/>
      <c r="AKB273" s="71"/>
      <c r="AKC273" s="71"/>
      <c r="AKD273" s="71"/>
      <c r="AKE273" s="71"/>
      <c r="AKF273" s="71"/>
      <c r="AKG273" s="71"/>
      <c r="AKH273" s="71"/>
      <c r="AKI273" s="71"/>
      <c r="AKJ273" s="71"/>
      <c r="AKK273" s="71"/>
      <c r="AKL273" s="71"/>
      <c r="AKM273" s="71"/>
      <c r="AKN273" s="71"/>
      <c r="AKO273" s="71"/>
      <c r="AKP273" s="71"/>
      <c r="AKQ273" s="71"/>
      <c r="AKR273" s="71"/>
      <c r="AKS273" s="71"/>
      <c r="AKT273" s="71"/>
      <c r="AKU273" s="71"/>
      <c r="AKV273" s="71"/>
      <c r="AKW273" s="71"/>
      <c r="AKX273" s="71"/>
      <c r="AKY273" s="71"/>
      <c r="AKZ273" s="71"/>
      <c r="ALA273" s="71"/>
      <c r="ALB273" s="71"/>
      <c r="ALC273" s="71"/>
      <c r="ALD273" s="71"/>
      <c r="ALE273" s="71"/>
      <c r="ALF273" s="71"/>
      <c r="ALG273" s="71"/>
      <c r="ALH273" s="71"/>
      <c r="ALI273" s="71"/>
      <c r="ALJ273" s="71"/>
      <c r="ALK273" s="71"/>
      <c r="ALL273" s="71"/>
      <c r="ALM273" s="71"/>
      <c r="ALN273" s="71"/>
      <c r="ALO273" s="71"/>
      <c r="ALP273" s="71"/>
      <c r="ALQ273" s="71"/>
      <c r="ALR273" s="71"/>
      <c r="ALS273" s="71"/>
      <c r="ALT273" s="71"/>
      <c r="ALU273" s="71"/>
      <c r="ALV273" s="71"/>
      <c r="ALW273" s="71"/>
      <c r="ALX273" s="71"/>
      <c r="ALY273" s="71"/>
      <c r="ALZ273" s="71"/>
      <c r="AMA273" s="71"/>
      <c r="AMB273" s="71"/>
      <c r="AMC273" s="71"/>
      <c r="AMD273" s="71"/>
      <c r="AME273" s="71"/>
      <c r="AMF273" s="71"/>
      <c r="AMG273" s="71"/>
      <c r="AMH273" s="71"/>
      <c r="AMI273" s="71"/>
      <c r="AMK273" s="71"/>
    </row>
    <row r="274" customFormat="false" ht="32.8" hidden="false" customHeight="false" outlineLevel="0" collapsed="false">
      <c r="A274" s="66"/>
      <c r="B274" s="81" t="s">
        <v>103</v>
      </c>
      <c r="C274" s="82" t="s">
        <v>255</v>
      </c>
      <c r="D274" s="86" t="n">
        <v>200</v>
      </c>
      <c r="E274" s="76" t="n">
        <f aca="false">'приложение 10'!I254</f>
        <v>850000</v>
      </c>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c r="CT274" s="71"/>
      <c r="CU274" s="71"/>
      <c r="CV274" s="71"/>
      <c r="CW274" s="71"/>
      <c r="CX274" s="71"/>
      <c r="CY274" s="71"/>
      <c r="CZ274" s="71"/>
      <c r="DA274" s="71"/>
      <c r="DB274" s="71"/>
      <c r="DC274" s="71"/>
      <c r="DD274" s="71"/>
      <c r="DE274" s="71"/>
      <c r="DF274" s="71"/>
      <c r="DG274" s="71"/>
      <c r="DH274" s="71"/>
      <c r="DI274" s="71"/>
      <c r="DJ274" s="71"/>
      <c r="DK274" s="71"/>
      <c r="DL274" s="71"/>
      <c r="DM274" s="71"/>
      <c r="DN274" s="71"/>
      <c r="DO274" s="71"/>
      <c r="DP274" s="71"/>
      <c r="DQ274" s="71"/>
      <c r="DR274" s="71"/>
      <c r="DS274" s="71"/>
      <c r="DT274" s="71"/>
      <c r="DU274" s="71"/>
      <c r="DV274" s="71"/>
      <c r="DW274" s="71"/>
      <c r="DX274" s="71"/>
      <c r="DY274" s="71"/>
      <c r="DZ274" s="71"/>
      <c r="EA274" s="71"/>
      <c r="EB274" s="71"/>
      <c r="EC274" s="71"/>
      <c r="ED274" s="71"/>
      <c r="EE274" s="71"/>
      <c r="EF274" s="71"/>
      <c r="EG274" s="71"/>
      <c r="EH274" s="71"/>
      <c r="EI274" s="71"/>
      <c r="EJ274" s="71"/>
      <c r="EK274" s="71"/>
      <c r="EL274" s="71"/>
      <c r="EM274" s="71"/>
      <c r="EN274" s="71"/>
      <c r="EO274" s="71"/>
      <c r="EP274" s="71"/>
      <c r="EQ274" s="71"/>
      <c r="ER274" s="71"/>
      <c r="ES274" s="71"/>
      <c r="ET274" s="71"/>
      <c r="EU274" s="71"/>
      <c r="EV274" s="71"/>
      <c r="EW274" s="71"/>
      <c r="EX274" s="71"/>
      <c r="EY274" s="71"/>
      <c r="EZ274" s="71"/>
      <c r="FA274" s="71"/>
      <c r="FB274" s="71"/>
      <c r="FC274" s="71"/>
      <c r="FD274" s="71"/>
      <c r="FE274" s="71"/>
      <c r="FF274" s="71"/>
      <c r="FG274" s="71"/>
      <c r="FH274" s="71"/>
      <c r="FI274" s="71"/>
      <c r="FJ274" s="71"/>
      <c r="FK274" s="71"/>
      <c r="FL274" s="71"/>
      <c r="FM274" s="71"/>
      <c r="FN274" s="71"/>
      <c r="FO274" s="71"/>
      <c r="FP274" s="71"/>
      <c r="FQ274" s="71"/>
      <c r="FR274" s="71"/>
      <c r="FS274" s="71"/>
      <c r="FT274" s="71"/>
      <c r="FU274" s="71"/>
      <c r="FV274" s="71"/>
      <c r="FW274" s="71"/>
      <c r="FX274" s="71"/>
      <c r="FY274" s="71"/>
      <c r="FZ274" s="71"/>
      <c r="GA274" s="71"/>
      <c r="GB274" s="71"/>
      <c r="GC274" s="71"/>
      <c r="GD274" s="71"/>
      <c r="GE274" s="71"/>
      <c r="GF274" s="71"/>
      <c r="GG274" s="71"/>
      <c r="GH274" s="71"/>
      <c r="GI274" s="71"/>
      <c r="GJ274" s="71"/>
      <c r="GK274" s="71"/>
      <c r="GL274" s="71"/>
      <c r="GM274" s="71"/>
      <c r="GN274" s="71"/>
      <c r="GO274" s="71"/>
      <c r="GP274" s="71"/>
      <c r="GQ274" s="71"/>
      <c r="GR274" s="71"/>
      <c r="GS274" s="71"/>
      <c r="GT274" s="71"/>
      <c r="GU274" s="71"/>
      <c r="GV274" s="71"/>
      <c r="GW274" s="71"/>
      <c r="GX274" s="71"/>
      <c r="GY274" s="71"/>
      <c r="GZ274" s="71"/>
      <c r="HA274" s="71"/>
      <c r="HB274" s="71"/>
      <c r="HC274" s="71"/>
      <c r="HD274" s="71"/>
      <c r="HE274" s="71"/>
      <c r="HF274" s="71"/>
      <c r="HG274" s="71"/>
      <c r="HH274" s="71"/>
      <c r="HI274" s="71"/>
      <c r="HJ274" s="71"/>
      <c r="HK274" s="71"/>
      <c r="HL274" s="71"/>
      <c r="HM274" s="71"/>
      <c r="HN274" s="71"/>
      <c r="HO274" s="71"/>
      <c r="HP274" s="71"/>
      <c r="HQ274" s="71"/>
      <c r="HR274" s="71"/>
      <c r="HS274" s="71"/>
      <c r="HT274" s="71"/>
      <c r="HU274" s="71"/>
      <c r="HV274" s="71"/>
      <c r="HW274" s="71"/>
      <c r="HX274" s="71"/>
      <c r="HY274" s="71"/>
      <c r="HZ274" s="71"/>
      <c r="IA274" s="71"/>
      <c r="IB274" s="71"/>
      <c r="IC274" s="71"/>
      <c r="ID274" s="71"/>
      <c r="IE274" s="71"/>
      <c r="IF274" s="71"/>
      <c r="IG274" s="71"/>
      <c r="IH274" s="71"/>
      <c r="II274" s="71"/>
      <c r="IJ274" s="71"/>
      <c r="IK274" s="71"/>
      <c r="IL274" s="71"/>
      <c r="IM274" s="71"/>
      <c r="IN274" s="71"/>
      <c r="IO274" s="71"/>
      <c r="IP274" s="71"/>
      <c r="IQ274" s="71"/>
      <c r="IR274" s="71"/>
      <c r="IS274" s="71"/>
      <c r="IT274" s="71"/>
      <c r="IU274" s="71"/>
      <c r="IV274" s="71"/>
      <c r="IW274" s="71"/>
      <c r="IX274" s="71"/>
      <c r="IY274" s="71"/>
      <c r="IZ274" s="71"/>
      <c r="JA274" s="71"/>
      <c r="JB274" s="71"/>
      <c r="JC274" s="71"/>
      <c r="JD274" s="71"/>
      <c r="JE274" s="71"/>
      <c r="JF274" s="71"/>
      <c r="JG274" s="71"/>
      <c r="JH274" s="71"/>
      <c r="JI274" s="71"/>
      <c r="JJ274" s="71"/>
      <c r="JK274" s="71"/>
      <c r="JL274" s="71"/>
      <c r="JM274" s="71"/>
      <c r="JN274" s="71"/>
      <c r="JO274" s="71"/>
      <c r="JP274" s="71"/>
      <c r="JQ274" s="71"/>
      <c r="JR274" s="71"/>
      <c r="JS274" s="71"/>
      <c r="JT274" s="71"/>
      <c r="JU274" s="71"/>
      <c r="JV274" s="71"/>
      <c r="JW274" s="71"/>
      <c r="JX274" s="71"/>
      <c r="JY274" s="71"/>
      <c r="JZ274" s="71"/>
      <c r="KA274" s="71"/>
      <c r="KB274" s="71"/>
      <c r="KC274" s="71"/>
      <c r="KD274" s="71"/>
      <c r="KE274" s="71"/>
      <c r="KF274" s="71"/>
      <c r="KG274" s="71"/>
      <c r="KH274" s="71"/>
      <c r="KI274" s="71"/>
      <c r="KJ274" s="71"/>
      <c r="KK274" s="71"/>
      <c r="KL274" s="71"/>
      <c r="KM274" s="71"/>
      <c r="KN274" s="71"/>
      <c r="KO274" s="71"/>
      <c r="KP274" s="71"/>
      <c r="KQ274" s="71"/>
      <c r="KR274" s="71"/>
      <c r="KS274" s="71"/>
      <c r="KT274" s="71"/>
      <c r="KU274" s="71"/>
      <c r="KV274" s="71"/>
      <c r="KW274" s="71"/>
      <c r="KX274" s="71"/>
      <c r="KY274" s="71"/>
      <c r="KZ274" s="71"/>
      <c r="LA274" s="71"/>
      <c r="LB274" s="71"/>
      <c r="LC274" s="71"/>
      <c r="LD274" s="71"/>
      <c r="LE274" s="71"/>
      <c r="LF274" s="71"/>
      <c r="LG274" s="71"/>
      <c r="LH274" s="71"/>
      <c r="LI274" s="71"/>
      <c r="LJ274" s="71"/>
      <c r="LK274" s="71"/>
      <c r="LL274" s="71"/>
      <c r="LM274" s="71"/>
      <c r="LN274" s="71"/>
      <c r="LO274" s="71"/>
      <c r="LP274" s="71"/>
      <c r="LQ274" s="71"/>
      <c r="LR274" s="71"/>
      <c r="LS274" s="71"/>
      <c r="LT274" s="71"/>
      <c r="LU274" s="71"/>
      <c r="LV274" s="71"/>
      <c r="LW274" s="71"/>
      <c r="LX274" s="71"/>
      <c r="LY274" s="71"/>
      <c r="LZ274" s="71"/>
      <c r="MA274" s="71"/>
      <c r="MB274" s="71"/>
      <c r="MC274" s="71"/>
      <c r="MD274" s="71"/>
      <c r="ME274" s="71"/>
      <c r="MF274" s="71"/>
      <c r="MG274" s="71"/>
      <c r="MH274" s="71"/>
      <c r="MI274" s="71"/>
      <c r="MJ274" s="71"/>
      <c r="MK274" s="71"/>
      <c r="ML274" s="71"/>
      <c r="MM274" s="71"/>
      <c r="MN274" s="71"/>
      <c r="MO274" s="71"/>
      <c r="MP274" s="71"/>
      <c r="MQ274" s="71"/>
      <c r="MR274" s="71"/>
      <c r="MS274" s="71"/>
      <c r="MT274" s="71"/>
      <c r="MU274" s="71"/>
      <c r="MV274" s="71"/>
      <c r="MW274" s="71"/>
      <c r="MX274" s="71"/>
      <c r="MY274" s="71"/>
      <c r="MZ274" s="71"/>
      <c r="NA274" s="71"/>
      <c r="NB274" s="71"/>
      <c r="NC274" s="71"/>
      <c r="ND274" s="71"/>
      <c r="NE274" s="71"/>
      <c r="NF274" s="71"/>
      <c r="NG274" s="71"/>
      <c r="NH274" s="71"/>
      <c r="NI274" s="71"/>
      <c r="NJ274" s="71"/>
      <c r="NK274" s="71"/>
      <c r="NL274" s="71"/>
      <c r="NM274" s="71"/>
      <c r="NN274" s="71"/>
      <c r="NO274" s="71"/>
      <c r="NP274" s="71"/>
      <c r="NQ274" s="71"/>
      <c r="NR274" s="71"/>
      <c r="NS274" s="71"/>
      <c r="NT274" s="71"/>
      <c r="NU274" s="71"/>
      <c r="NV274" s="71"/>
      <c r="NW274" s="71"/>
      <c r="NX274" s="71"/>
      <c r="NY274" s="71"/>
      <c r="NZ274" s="71"/>
      <c r="OA274" s="71"/>
      <c r="OB274" s="71"/>
      <c r="OC274" s="71"/>
      <c r="OD274" s="71"/>
      <c r="OE274" s="71"/>
      <c r="OF274" s="71"/>
      <c r="OG274" s="71"/>
      <c r="OH274" s="71"/>
      <c r="OI274" s="71"/>
      <c r="OJ274" s="71"/>
      <c r="OK274" s="71"/>
      <c r="OL274" s="71"/>
      <c r="OM274" s="71"/>
      <c r="ON274" s="71"/>
      <c r="OO274" s="71"/>
      <c r="OP274" s="71"/>
      <c r="OQ274" s="71"/>
      <c r="OR274" s="71"/>
      <c r="OS274" s="71"/>
      <c r="OT274" s="71"/>
      <c r="OU274" s="71"/>
      <c r="OV274" s="71"/>
      <c r="OW274" s="71"/>
      <c r="OX274" s="71"/>
      <c r="OY274" s="71"/>
      <c r="OZ274" s="71"/>
      <c r="PA274" s="71"/>
      <c r="PB274" s="71"/>
      <c r="PC274" s="71"/>
      <c r="PD274" s="71"/>
      <c r="PE274" s="71"/>
      <c r="PF274" s="71"/>
      <c r="PG274" s="71"/>
      <c r="PH274" s="71"/>
      <c r="PI274" s="71"/>
      <c r="PJ274" s="71"/>
      <c r="PK274" s="71"/>
      <c r="PL274" s="71"/>
      <c r="PM274" s="71"/>
      <c r="PN274" s="71"/>
      <c r="PO274" s="71"/>
      <c r="PP274" s="71"/>
      <c r="PQ274" s="71"/>
      <c r="PR274" s="71"/>
      <c r="PS274" s="71"/>
      <c r="PT274" s="71"/>
      <c r="PU274" s="71"/>
      <c r="PV274" s="71"/>
      <c r="PW274" s="71"/>
      <c r="PX274" s="71"/>
      <c r="PY274" s="71"/>
      <c r="PZ274" s="71"/>
      <c r="QA274" s="71"/>
      <c r="QB274" s="71"/>
      <c r="QC274" s="71"/>
      <c r="QD274" s="71"/>
      <c r="QE274" s="71"/>
      <c r="QF274" s="71"/>
      <c r="QG274" s="71"/>
      <c r="QH274" s="71"/>
      <c r="QI274" s="71"/>
      <c r="QJ274" s="71"/>
      <c r="QK274" s="71"/>
      <c r="QL274" s="71"/>
      <c r="QM274" s="71"/>
      <c r="QN274" s="71"/>
      <c r="QO274" s="71"/>
      <c r="QP274" s="71"/>
      <c r="QQ274" s="71"/>
      <c r="QR274" s="71"/>
      <c r="QS274" s="71"/>
      <c r="QT274" s="71"/>
      <c r="QU274" s="71"/>
      <c r="QV274" s="71"/>
      <c r="QW274" s="71"/>
      <c r="QX274" s="71"/>
      <c r="QY274" s="71"/>
      <c r="QZ274" s="71"/>
      <c r="RA274" s="71"/>
      <c r="RB274" s="71"/>
      <c r="RC274" s="71"/>
      <c r="RD274" s="71"/>
      <c r="RE274" s="71"/>
      <c r="RF274" s="71"/>
      <c r="RG274" s="71"/>
      <c r="RH274" s="71"/>
      <c r="RI274" s="71"/>
      <c r="RJ274" s="71"/>
      <c r="RK274" s="71"/>
      <c r="RL274" s="71"/>
      <c r="RM274" s="71"/>
      <c r="RN274" s="71"/>
      <c r="RO274" s="71"/>
      <c r="RP274" s="71"/>
      <c r="RQ274" s="71"/>
      <c r="RR274" s="71"/>
      <c r="RS274" s="71"/>
      <c r="RT274" s="71"/>
      <c r="RU274" s="71"/>
      <c r="RV274" s="71"/>
      <c r="RW274" s="71"/>
      <c r="RX274" s="71"/>
      <c r="RY274" s="71"/>
      <c r="RZ274" s="71"/>
      <c r="SA274" s="71"/>
      <c r="SB274" s="71"/>
      <c r="SC274" s="71"/>
      <c r="SD274" s="71"/>
      <c r="SE274" s="71"/>
      <c r="SF274" s="71"/>
      <c r="SG274" s="71"/>
      <c r="SH274" s="71"/>
      <c r="SI274" s="71"/>
      <c r="SJ274" s="71"/>
      <c r="SK274" s="71"/>
      <c r="SL274" s="71"/>
      <c r="SM274" s="71"/>
      <c r="SN274" s="71"/>
      <c r="SO274" s="71"/>
      <c r="SP274" s="71"/>
      <c r="SQ274" s="71"/>
      <c r="SR274" s="71"/>
      <c r="SS274" s="71"/>
      <c r="ST274" s="71"/>
      <c r="SU274" s="71"/>
      <c r="SV274" s="71"/>
      <c r="SW274" s="71"/>
      <c r="SX274" s="71"/>
      <c r="SY274" s="71"/>
      <c r="SZ274" s="71"/>
      <c r="TA274" s="71"/>
      <c r="TB274" s="71"/>
      <c r="TC274" s="71"/>
      <c r="TD274" s="71"/>
      <c r="TE274" s="71"/>
      <c r="TF274" s="71"/>
      <c r="TG274" s="71"/>
      <c r="TH274" s="71"/>
      <c r="TI274" s="71"/>
      <c r="TJ274" s="71"/>
      <c r="TK274" s="71"/>
      <c r="TL274" s="71"/>
      <c r="TM274" s="71"/>
      <c r="TN274" s="71"/>
      <c r="TO274" s="71"/>
      <c r="TP274" s="71"/>
      <c r="TQ274" s="71"/>
      <c r="TR274" s="71"/>
      <c r="TS274" s="71"/>
      <c r="TT274" s="71"/>
      <c r="TU274" s="71"/>
      <c r="TV274" s="71"/>
      <c r="TW274" s="71"/>
      <c r="TX274" s="71"/>
      <c r="TY274" s="71"/>
      <c r="TZ274" s="71"/>
      <c r="UA274" s="71"/>
      <c r="UB274" s="71"/>
      <c r="UC274" s="71"/>
      <c r="UD274" s="71"/>
      <c r="UE274" s="71"/>
      <c r="UF274" s="71"/>
      <c r="UG274" s="71"/>
      <c r="UH274" s="71"/>
      <c r="UI274" s="71"/>
      <c r="UJ274" s="71"/>
      <c r="UK274" s="71"/>
      <c r="UL274" s="71"/>
      <c r="UM274" s="71"/>
      <c r="UN274" s="71"/>
      <c r="UO274" s="71"/>
      <c r="UP274" s="71"/>
      <c r="UQ274" s="71"/>
      <c r="UR274" s="71"/>
      <c r="US274" s="71"/>
      <c r="UT274" s="71"/>
      <c r="UU274" s="71"/>
      <c r="UV274" s="71"/>
      <c r="UW274" s="71"/>
      <c r="UX274" s="71"/>
      <c r="UY274" s="71"/>
      <c r="UZ274" s="71"/>
      <c r="VA274" s="71"/>
      <c r="VB274" s="71"/>
      <c r="VC274" s="71"/>
      <c r="VD274" s="71"/>
      <c r="VE274" s="71"/>
      <c r="VF274" s="71"/>
      <c r="VG274" s="71"/>
      <c r="VH274" s="71"/>
      <c r="VI274" s="71"/>
      <c r="VJ274" s="71"/>
      <c r="VK274" s="71"/>
      <c r="VL274" s="71"/>
      <c r="VM274" s="71"/>
      <c r="VN274" s="71"/>
      <c r="VO274" s="71"/>
      <c r="VP274" s="71"/>
      <c r="VQ274" s="71"/>
      <c r="VR274" s="71"/>
      <c r="VS274" s="71"/>
      <c r="VT274" s="71"/>
      <c r="VU274" s="71"/>
      <c r="VV274" s="71"/>
      <c r="VW274" s="71"/>
      <c r="VX274" s="71"/>
      <c r="VY274" s="71"/>
      <c r="VZ274" s="71"/>
      <c r="WA274" s="71"/>
      <c r="WB274" s="71"/>
      <c r="WC274" s="71"/>
      <c r="WD274" s="71"/>
      <c r="WE274" s="71"/>
      <c r="WF274" s="71"/>
      <c r="WG274" s="71"/>
      <c r="WH274" s="71"/>
      <c r="WI274" s="71"/>
      <c r="WJ274" s="71"/>
      <c r="WK274" s="71"/>
      <c r="WL274" s="71"/>
      <c r="WM274" s="71"/>
      <c r="WN274" s="71"/>
      <c r="WO274" s="71"/>
      <c r="WP274" s="71"/>
      <c r="WQ274" s="71"/>
      <c r="WR274" s="71"/>
      <c r="WS274" s="71"/>
      <c r="WT274" s="71"/>
      <c r="WU274" s="71"/>
      <c r="WV274" s="71"/>
      <c r="WW274" s="71"/>
      <c r="WX274" s="71"/>
      <c r="WY274" s="71"/>
      <c r="WZ274" s="71"/>
      <c r="XA274" s="71"/>
      <c r="XB274" s="71"/>
      <c r="XC274" s="71"/>
      <c r="XD274" s="71"/>
      <c r="XE274" s="71"/>
      <c r="XF274" s="71"/>
      <c r="XG274" s="71"/>
      <c r="XH274" s="71"/>
      <c r="XI274" s="71"/>
      <c r="XJ274" s="71"/>
      <c r="XK274" s="71"/>
      <c r="XL274" s="71"/>
      <c r="XM274" s="71"/>
      <c r="XN274" s="71"/>
      <c r="XO274" s="71"/>
      <c r="XP274" s="71"/>
      <c r="XQ274" s="71"/>
      <c r="XR274" s="71"/>
      <c r="XS274" s="71"/>
      <c r="XT274" s="71"/>
      <c r="XU274" s="71"/>
      <c r="XV274" s="71"/>
      <c r="XW274" s="71"/>
      <c r="XX274" s="71"/>
      <c r="XY274" s="71"/>
      <c r="XZ274" s="71"/>
      <c r="YA274" s="71"/>
      <c r="YB274" s="71"/>
      <c r="YC274" s="71"/>
      <c r="YD274" s="71"/>
      <c r="YE274" s="71"/>
      <c r="YF274" s="71"/>
      <c r="YG274" s="71"/>
      <c r="YH274" s="71"/>
      <c r="YI274" s="71"/>
      <c r="YJ274" s="71"/>
      <c r="YK274" s="71"/>
      <c r="YL274" s="71"/>
      <c r="YM274" s="71"/>
      <c r="YN274" s="71"/>
      <c r="YO274" s="71"/>
      <c r="YP274" s="71"/>
      <c r="YQ274" s="71"/>
      <c r="YR274" s="71"/>
      <c r="YS274" s="71"/>
      <c r="YT274" s="71"/>
      <c r="YU274" s="71"/>
      <c r="YV274" s="71"/>
      <c r="YW274" s="71"/>
      <c r="YX274" s="71"/>
      <c r="YY274" s="71"/>
      <c r="YZ274" s="71"/>
      <c r="ZA274" s="71"/>
      <c r="ZB274" s="71"/>
      <c r="ZC274" s="71"/>
      <c r="ZD274" s="71"/>
      <c r="ZE274" s="71"/>
      <c r="ZF274" s="71"/>
      <c r="ZG274" s="71"/>
      <c r="ZH274" s="71"/>
      <c r="ZI274" s="71"/>
      <c r="ZJ274" s="71"/>
      <c r="ZK274" s="71"/>
      <c r="ZL274" s="71"/>
      <c r="ZM274" s="71"/>
      <c r="ZN274" s="71"/>
      <c r="ZO274" s="71"/>
      <c r="ZP274" s="71"/>
      <c r="ZQ274" s="71"/>
      <c r="ZR274" s="71"/>
      <c r="ZS274" s="71"/>
      <c r="ZT274" s="71"/>
      <c r="ZU274" s="71"/>
      <c r="ZV274" s="71"/>
      <c r="ZW274" s="71"/>
      <c r="ZX274" s="71"/>
      <c r="ZY274" s="71"/>
      <c r="ZZ274" s="71"/>
      <c r="AAA274" s="71"/>
      <c r="AAB274" s="71"/>
      <c r="AAC274" s="71"/>
      <c r="AAD274" s="71"/>
      <c r="AAE274" s="71"/>
      <c r="AAF274" s="71"/>
      <c r="AAG274" s="71"/>
      <c r="AAH274" s="71"/>
      <c r="AAI274" s="71"/>
      <c r="AAJ274" s="71"/>
      <c r="AAK274" s="71"/>
      <c r="AAL274" s="71"/>
      <c r="AAM274" s="71"/>
      <c r="AAN274" s="71"/>
      <c r="AAO274" s="71"/>
      <c r="AAP274" s="71"/>
      <c r="AAQ274" s="71"/>
      <c r="AAR274" s="71"/>
      <c r="AAS274" s="71"/>
      <c r="AAT274" s="71"/>
      <c r="AAU274" s="71"/>
      <c r="AAV274" s="71"/>
      <c r="AAW274" s="71"/>
      <c r="AAX274" s="71"/>
      <c r="AAY274" s="71"/>
      <c r="AAZ274" s="71"/>
      <c r="ABA274" s="71"/>
      <c r="ABB274" s="71"/>
      <c r="ABC274" s="71"/>
      <c r="ABD274" s="71"/>
      <c r="ABE274" s="71"/>
      <c r="ABF274" s="71"/>
      <c r="ABG274" s="71"/>
      <c r="ABH274" s="71"/>
      <c r="ABI274" s="71"/>
      <c r="ABJ274" s="71"/>
      <c r="ABK274" s="71"/>
      <c r="ABL274" s="71"/>
      <c r="ABM274" s="71"/>
      <c r="ABN274" s="71"/>
      <c r="ABO274" s="71"/>
      <c r="ABP274" s="71"/>
      <c r="ABQ274" s="71"/>
      <c r="ABR274" s="71"/>
      <c r="ABS274" s="71"/>
      <c r="ABT274" s="71"/>
      <c r="ABU274" s="71"/>
      <c r="ABV274" s="71"/>
      <c r="ABW274" s="71"/>
      <c r="ABX274" s="71"/>
      <c r="ABY274" s="71"/>
      <c r="ABZ274" s="71"/>
      <c r="ACA274" s="71"/>
      <c r="ACB274" s="71"/>
      <c r="ACC274" s="71"/>
      <c r="ACD274" s="71"/>
      <c r="ACE274" s="71"/>
      <c r="ACF274" s="71"/>
      <c r="ACG274" s="71"/>
      <c r="ACH274" s="71"/>
      <c r="ACI274" s="71"/>
      <c r="ACJ274" s="71"/>
      <c r="ACK274" s="71"/>
      <c r="ACL274" s="71"/>
      <c r="ACM274" s="71"/>
      <c r="ACN274" s="71"/>
      <c r="ACO274" s="71"/>
      <c r="ACP274" s="71"/>
      <c r="ACQ274" s="71"/>
      <c r="ACR274" s="71"/>
      <c r="ACS274" s="71"/>
      <c r="ACT274" s="71"/>
      <c r="ACU274" s="71"/>
      <c r="ACV274" s="71"/>
      <c r="ACW274" s="71"/>
      <c r="ACX274" s="71"/>
      <c r="ACY274" s="71"/>
      <c r="ACZ274" s="71"/>
      <c r="ADA274" s="71"/>
      <c r="ADB274" s="71"/>
      <c r="ADC274" s="71"/>
      <c r="ADD274" s="71"/>
      <c r="ADE274" s="71"/>
      <c r="ADF274" s="71"/>
      <c r="ADG274" s="71"/>
      <c r="ADH274" s="71"/>
      <c r="ADI274" s="71"/>
      <c r="ADJ274" s="71"/>
      <c r="ADK274" s="71"/>
      <c r="ADL274" s="71"/>
      <c r="ADM274" s="71"/>
      <c r="ADN274" s="71"/>
      <c r="ADO274" s="71"/>
      <c r="ADP274" s="71"/>
      <c r="ADQ274" s="71"/>
      <c r="ADR274" s="71"/>
      <c r="ADS274" s="71"/>
      <c r="ADT274" s="71"/>
      <c r="ADU274" s="71"/>
      <c r="ADV274" s="71"/>
      <c r="ADW274" s="71"/>
      <c r="ADX274" s="71"/>
      <c r="ADY274" s="71"/>
      <c r="ADZ274" s="71"/>
      <c r="AEA274" s="71"/>
      <c r="AEB274" s="71"/>
      <c r="AEC274" s="71"/>
      <c r="AED274" s="71"/>
      <c r="AEE274" s="71"/>
      <c r="AEF274" s="71"/>
      <c r="AEG274" s="71"/>
      <c r="AEH274" s="71"/>
      <c r="AEI274" s="71"/>
      <c r="AEJ274" s="71"/>
      <c r="AEK274" s="71"/>
      <c r="AEL274" s="71"/>
      <c r="AEM274" s="71"/>
      <c r="AEN274" s="71"/>
      <c r="AEO274" s="71"/>
      <c r="AEP274" s="71"/>
      <c r="AEQ274" s="71"/>
      <c r="AER274" s="71"/>
      <c r="AES274" s="71"/>
      <c r="AET274" s="71"/>
      <c r="AEU274" s="71"/>
      <c r="AEV274" s="71"/>
      <c r="AEW274" s="71"/>
      <c r="AEX274" s="71"/>
      <c r="AEY274" s="71"/>
      <c r="AEZ274" s="71"/>
      <c r="AFA274" s="71"/>
      <c r="AFB274" s="71"/>
      <c r="AFC274" s="71"/>
      <c r="AFD274" s="71"/>
      <c r="AFE274" s="71"/>
      <c r="AFF274" s="71"/>
      <c r="AFG274" s="71"/>
      <c r="AFH274" s="71"/>
      <c r="AFI274" s="71"/>
      <c r="AFJ274" s="71"/>
      <c r="AFK274" s="71"/>
      <c r="AFL274" s="71"/>
      <c r="AFM274" s="71"/>
      <c r="AFN274" s="71"/>
      <c r="AFO274" s="71"/>
      <c r="AFP274" s="71"/>
      <c r="AFQ274" s="71"/>
      <c r="AFR274" s="71"/>
      <c r="AFS274" s="71"/>
      <c r="AFT274" s="71"/>
      <c r="AFU274" s="71"/>
      <c r="AFV274" s="71"/>
      <c r="AFW274" s="71"/>
      <c r="AFX274" s="71"/>
      <c r="AFY274" s="71"/>
      <c r="AFZ274" s="71"/>
      <c r="AGA274" s="71"/>
      <c r="AGB274" s="71"/>
      <c r="AGC274" s="71"/>
      <c r="AGD274" s="71"/>
      <c r="AGE274" s="71"/>
      <c r="AGF274" s="71"/>
      <c r="AGG274" s="71"/>
      <c r="AGH274" s="71"/>
      <c r="AGI274" s="71"/>
      <c r="AGJ274" s="71"/>
      <c r="AGK274" s="71"/>
      <c r="AGL274" s="71"/>
      <c r="AGM274" s="71"/>
      <c r="AGN274" s="71"/>
      <c r="AGO274" s="71"/>
      <c r="AGP274" s="71"/>
      <c r="AGQ274" s="71"/>
      <c r="AGR274" s="71"/>
      <c r="AGS274" s="71"/>
      <c r="AGT274" s="71"/>
      <c r="AGU274" s="71"/>
      <c r="AGV274" s="71"/>
      <c r="AGW274" s="71"/>
      <c r="AGX274" s="71"/>
      <c r="AGY274" s="71"/>
      <c r="AGZ274" s="71"/>
      <c r="AHA274" s="71"/>
      <c r="AHB274" s="71"/>
      <c r="AHC274" s="71"/>
      <c r="AHD274" s="71"/>
      <c r="AHE274" s="71"/>
      <c r="AHF274" s="71"/>
      <c r="AHG274" s="71"/>
      <c r="AHH274" s="71"/>
      <c r="AHI274" s="71"/>
      <c r="AHJ274" s="71"/>
      <c r="AHK274" s="71"/>
      <c r="AHL274" s="71"/>
      <c r="AHM274" s="71"/>
      <c r="AHN274" s="71"/>
      <c r="AHO274" s="71"/>
      <c r="AHP274" s="71"/>
      <c r="AHQ274" s="71"/>
      <c r="AHR274" s="71"/>
      <c r="AHS274" s="71"/>
      <c r="AHT274" s="71"/>
      <c r="AHU274" s="71"/>
      <c r="AHV274" s="71"/>
      <c r="AHW274" s="71"/>
      <c r="AHX274" s="71"/>
      <c r="AHY274" s="71"/>
      <c r="AHZ274" s="71"/>
      <c r="AIA274" s="71"/>
      <c r="AIB274" s="71"/>
      <c r="AIC274" s="71"/>
      <c r="AID274" s="71"/>
      <c r="AIE274" s="71"/>
      <c r="AIF274" s="71"/>
      <c r="AIG274" s="71"/>
      <c r="AIH274" s="71"/>
      <c r="AII274" s="71"/>
      <c r="AIJ274" s="71"/>
      <c r="AIK274" s="71"/>
      <c r="AIL274" s="71"/>
      <c r="AIM274" s="71"/>
      <c r="AIN274" s="71"/>
      <c r="AIO274" s="71"/>
      <c r="AIP274" s="71"/>
      <c r="AIQ274" s="71"/>
      <c r="AIR274" s="71"/>
      <c r="AIS274" s="71"/>
      <c r="AIT274" s="71"/>
      <c r="AIU274" s="71"/>
      <c r="AIV274" s="71"/>
      <c r="AIW274" s="71"/>
      <c r="AIX274" s="71"/>
      <c r="AIY274" s="71"/>
      <c r="AIZ274" s="71"/>
      <c r="AJA274" s="71"/>
      <c r="AJB274" s="71"/>
      <c r="AJC274" s="71"/>
      <c r="AJD274" s="71"/>
      <c r="AJE274" s="71"/>
      <c r="AJF274" s="71"/>
      <c r="AJG274" s="71"/>
      <c r="AJH274" s="71"/>
      <c r="AJI274" s="71"/>
      <c r="AJJ274" s="71"/>
      <c r="AJK274" s="71"/>
      <c r="AJL274" s="71"/>
      <c r="AJM274" s="71"/>
      <c r="AJN274" s="71"/>
      <c r="AJO274" s="71"/>
      <c r="AJP274" s="71"/>
      <c r="AJQ274" s="71"/>
      <c r="AJR274" s="71"/>
      <c r="AJS274" s="71"/>
      <c r="AJT274" s="71"/>
      <c r="AJU274" s="71"/>
      <c r="AJV274" s="71"/>
      <c r="AJW274" s="71"/>
      <c r="AJX274" s="71"/>
      <c r="AJY274" s="71"/>
      <c r="AJZ274" s="71"/>
      <c r="AKA274" s="71"/>
      <c r="AKB274" s="71"/>
      <c r="AKC274" s="71"/>
      <c r="AKD274" s="71"/>
      <c r="AKE274" s="71"/>
      <c r="AKF274" s="71"/>
      <c r="AKG274" s="71"/>
      <c r="AKH274" s="71"/>
      <c r="AKI274" s="71"/>
      <c r="AKJ274" s="71"/>
      <c r="AKK274" s="71"/>
      <c r="AKL274" s="71"/>
      <c r="AKM274" s="71"/>
      <c r="AKN274" s="71"/>
      <c r="AKO274" s="71"/>
      <c r="AKP274" s="71"/>
      <c r="AKQ274" s="71"/>
      <c r="AKR274" s="71"/>
      <c r="AKS274" s="71"/>
      <c r="AKT274" s="71"/>
      <c r="AKU274" s="71"/>
      <c r="AKV274" s="71"/>
      <c r="AKW274" s="71"/>
      <c r="AKX274" s="71"/>
      <c r="AKY274" s="71"/>
      <c r="AKZ274" s="71"/>
      <c r="ALA274" s="71"/>
      <c r="ALB274" s="71"/>
      <c r="ALC274" s="71"/>
      <c r="ALD274" s="71"/>
      <c r="ALE274" s="71"/>
      <c r="ALF274" s="71"/>
      <c r="ALG274" s="71"/>
      <c r="ALH274" s="71"/>
      <c r="ALI274" s="71"/>
      <c r="ALJ274" s="71"/>
      <c r="ALK274" s="71"/>
      <c r="ALL274" s="71"/>
      <c r="ALM274" s="71"/>
      <c r="ALN274" s="71"/>
      <c r="ALO274" s="71"/>
      <c r="ALP274" s="71"/>
      <c r="ALQ274" s="71"/>
      <c r="ALR274" s="71"/>
      <c r="ALS274" s="71"/>
      <c r="ALT274" s="71"/>
      <c r="ALU274" s="71"/>
      <c r="ALV274" s="71"/>
      <c r="ALW274" s="71"/>
      <c r="ALX274" s="71"/>
      <c r="ALY274" s="71"/>
      <c r="ALZ274" s="71"/>
      <c r="AMA274" s="71"/>
      <c r="AMB274" s="71"/>
      <c r="AMC274" s="71"/>
      <c r="AMD274" s="71"/>
      <c r="AME274" s="71"/>
      <c r="AMF274" s="71"/>
      <c r="AMG274" s="71"/>
      <c r="AMH274" s="71"/>
      <c r="AMI274" s="71"/>
      <c r="AMK274" s="71"/>
    </row>
    <row r="275" customFormat="false" ht="32.8" hidden="false" customHeight="false" outlineLevel="0" collapsed="false">
      <c r="A275" s="43"/>
      <c r="B275" s="74" t="s">
        <v>256</v>
      </c>
      <c r="C275" s="43" t="n">
        <v>6520000000</v>
      </c>
      <c r="D275" s="75"/>
      <c r="E275" s="76" t="n">
        <f aca="false">E278+E276</f>
        <v>73524500</v>
      </c>
    </row>
    <row r="276" customFormat="false" ht="95.5" hidden="false" customHeight="false" outlineLevel="0" collapsed="false">
      <c r="A276" s="43"/>
      <c r="B276" s="81" t="s">
        <v>257</v>
      </c>
      <c r="C276" s="82" t="s">
        <v>258</v>
      </c>
      <c r="D276" s="83"/>
      <c r="E276" s="76" t="n">
        <f aca="false">E277</f>
        <v>36726800</v>
      </c>
    </row>
    <row r="277" customFormat="false" ht="32.8" hidden="false" customHeight="false" outlineLevel="0" collapsed="false">
      <c r="A277" s="43"/>
      <c r="B277" s="81" t="s">
        <v>259</v>
      </c>
      <c r="C277" s="82" t="s">
        <v>258</v>
      </c>
      <c r="D277" s="83" t="s">
        <v>260</v>
      </c>
      <c r="E277" s="76" t="n">
        <f aca="false">'приложение 10'!I276</f>
        <v>36726800</v>
      </c>
    </row>
    <row r="278" customFormat="false" ht="95.5" hidden="false" customHeight="false" outlineLevel="0" collapsed="false">
      <c r="A278" s="43"/>
      <c r="B278" s="81" t="s">
        <v>257</v>
      </c>
      <c r="C278" s="82" t="s">
        <v>261</v>
      </c>
      <c r="D278" s="83"/>
      <c r="E278" s="76" t="n">
        <f aca="false">E280+E279</f>
        <v>36797700</v>
      </c>
    </row>
    <row r="279" customFormat="false" ht="32.8" hidden="false" customHeight="false" outlineLevel="0" collapsed="false">
      <c r="A279" s="43"/>
      <c r="B279" s="74" t="s">
        <v>103</v>
      </c>
      <c r="C279" s="82" t="s">
        <v>261</v>
      </c>
      <c r="D279" s="83" t="s">
        <v>104</v>
      </c>
      <c r="E279" s="76" t="n">
        <f aca="false">'приложение 10'!I278</f>
        <v>71029.4</v>
      </c>
    </row>
    <row r="280" customFormat="false" ht="32.8" hidden="false" customHeight="false" outlineLevel="0" collapsed="false">
      <c r="A280" s="43"/>
      <c r="B280" s="81" t="s">
        <v>259</v>
      </c>
      <c r="C280" s="82" t="s">
        <v>261</v>
      </c>
      <c r="D280" s="83" t="s">
        <v>260</v>
      </c>
      <c r="E280" s="76" t="n">
        <f aca="false">'приложение 10'!I279</f>
        <v>36726670.6</v>
      </c>
    </row>
    <row r="281" customFormat="false" ht="32.8" hidden="false" customHeight="false" outlineLevel="0" collapsed="false">
      <c r="A281" s="43"/>
      <c r="B281" s="81" t="s">
        <v>262</v>
      </c>
      <c r="C281" s="82" t="n">
        <v>6540000000</v>
      </c>
      <c r="D281" s="83"/>
      <c r="E281" s="76" t="n">
        <f aca="false">E282</f>
        <v>553900</v>
      </c>
    </row>
    <row r="282" customFormat="false" ht="126.85" hidden="false" customHeight="false" outlineLevel="0" collapsed="false">
      <c r="A282" s="43"/>
      <c r="B282" s="81" t="s">
        <v>263</v>
      </c>
      <c r="C282" s="82" t="s">
        <v>264</v>
      </c>
      <c r="D282" s="83"/>
      <c r="E282" s="76" t="n">
        <f aca="false">E283</f>
        <v>553900</v>
      </c>
    </row>
    <row r="283" customFormat="false" ht="32.8" hidden="false" customHeight="false" outlineLevel="0" collapsed="false">
      <c r="A283" s="43"/>
      <c r="B283" s="81" t="s">
        <v>259</v>
      </c>
      <c r="C283" s="82" t="s">
        <v>264</v>
      </c>
      <c r="D283" s="83" t="s">
        <v>260</v>
      </c>
      <c r="E283" s="76" t="n">
        <f aca="false">'приложение 10'!I194</f>
        <v>553900</v>
      </c>
    </row>
    <row r="284" customFormat="false" ht="17.6" hidden="false" customHeight="false" outlineLevel="0" collapsed="false">
      <c r="A284" s="43"/>
      <c r="B284" s="74" t="s">
        <v>265</v>
      </c>
      <c r="C284" s="43" t="n">
        <v>6550000000</v>
      </c>
      <c r="D284" s="75"/>
      <c r="E284" s="76" t="n">
        <f aca="false">E287+E285</f>
        <v>26335400</v>
      </c>
    </row>
    <row r="285" customFormat="false" ht="32.8" hidden="false" customHeight="false" outlineLevel="0" collapsed="false">
      <c r="A285" s="43"/>
      <c r="B285" s="81" t="s">
        <v>266</v>
      </c>
      <c r="C285" s="82" t="n">
        <v>6550010840</v>
      </c>
      <c r="D285" s="83"/>
      <c r="E285" s="76" t="n">
        <f aca="false">E286</f>
        <v>1085000</v>
      </c>
    </row>
    <row r="286" customFormat="false" ht="32.8" hidden="false" customHeight="false" outlineLevel="0" collapsed="false">
      <c r="A286" s="43"/>
      <c r="B286" s="81" t="s">
        <v>259</v>
      </c>
      <c r="C286" s="82" t="n">
        <v>6550010840</v>
      </c>
      <c r="D286" s="83" t="s">
        <v>260</v>
      </c>
      <c r="E286" s="76" t="n">
        <f aca="false">'приложение 10'!I197</f>
        <v>1085000</v>
      </c>
    </row>
    <row r="287" customFormat="false" ht="48.5" hidden="false" customHeight="false" outlineLevel="0" collapsed="false">
      <c r="A287" s="43"/>
      <c r="B287" s="74" t="s">
        <v>267</v>
      </c>
      <c r="C287" s="43" t="s">
        <v>268</v>
      </c>
      <c r="D287" s="75"/>
      <c r="E287" s="76" t="n">
        <f aca="false">E288</f>
        <v>25250400</v>
      </c>
    </row>
    <row r="288" customFormat="false" ht="32.8" hidden="false" customHeight="false" outlineLevel="0" collapsed="false">
      <c r="A288" s="43"/>
      <c r="B288" s="74" t="s">
        <v>259</v>
      </c>
      <c r="C288" s="43" t="s">
        <v>268</v>
      </c>
      <c r="D288" s="75" t="s">
        <v>260</v>
      </c>
      <c r="E288" s="76" t="n">
        <f aca="false">'приложение 10'!I199</f>
        <v>25250400</v>
      </c>
    </row>
    <row r="289" customFormat="false" ht="17.6" hidden="false" customHeight="false" outlineLevel="0" collapsed="false">
      <c r="A289" s="43"/>
      <c r="B289" s="81" t="s">
        <v>269</v>
      </c>
      <c r="C289" s="82" t="n">
        <v>6570000000</v>
      </c>
      <c r="D289" s="86"/>
      <c r="E289" s="76" t="n">
        <f aca="false">E300+E293+E296+E294+E290+E298+E302</f>
        <v>41640877.52</v>
      </c>
    </row>
    <row r="290" customFormat="false" ht="48.5" hidden="false" customHeight="false" outlineLevel="0" collapsed="false">
      <c r="A290" s="43"/>
      <c r="B290" s="81" t="s">
        <v>270</v>
      </c>
      <c r="C290" s="82" t="n">
        <v>6570010710</v>
      </c>
      <c r="D290" s="83"/>
      <c r="E290" s="76" t="n">
        <f aca="false">E291</f>
        <v>17075200</v>
      </c>
    </row>
    <row r="291" customFormat="false" ht="32.8" hidden="false" customHeight="false" outlineLevel="0" collapsed="false">
      <c r="A291" s="43"/>
      <c r="B291" s="81" t="s">
        <v>259</v>
      </c>
      <c r="C291" s="82" t="n">
        <v>6570010710</v>
      </c>
      <c r="D291" s="83" t="s">
        <v>260</v>
      </c>
      <c r="E291" s="76" t="n">
        <f aca="false">'приложение 10'!I230</f>
        <v>17075200</v>
      </c>
    </row>
    <row r="292" customFormat="false" ht="32.8" hidden="false" customHeight="false" outlineLevel="0" collapsed="false">
      <c r="A292" s="43"/>
      <c r="B292" s="81" t="s">
        <v>271</v>
      </c>
      <c r="C292" s="82" t="n">
        <v>6570010970</v>
      </c>
      <c r="D292" s="83"/>
      <c r="E292" s="76" t="n">
        <f aca="false">E293</f>
        <v>414200</v>
      </c>
    </row>
    <row r="293" customFormat="false" ht="32.8" hidden="false" customHeight="false" outlineLevel="0" collapsed="false">
      <c r="A293" s="43"/>
      <c r="B293" s="81" t="s">
        <v>259</v>
      </c>
      <c r="C293" s="82" t="n">
        <v>6570010970</v>
      </c>
      <c r="D293" s="83" t="s">
        <v>260</v>
      </c>
      <c r="E293" s="76" t="n">
        <f aca="false">'приложение 10'!I222</f>
        <v>414200</v>
      </c>
    </row>
    <row r="294" customFormat="false" ht="32.8" hidden="false" customHeight="false" outlineLevel="0" collapsed="false">
      <c r="A294" s="43"/>
      <c r="B294" s="81" t="s">
        <v>272</v>
      </c>
      <c r="C294" s="82" t="n">
        <v>6570010980</v>
      </c>
      <c r="D294" s="83"/>
      <c r="E294" s="76" t="n">
        <f aca="false">E295</f>
        <v>1169400</v>
      </c>
    </row>
    <row r="295" customFormat="false" ht="32.8" hidden="false" customHeight="false" outlineLevel="0" collapsed="false">
      <c r="A295" s="43"/>
      <c r="B295" s="81" t="s">
        <v>259</v>
      </c>
      <c r="C295" s="82" t="n">
        <v>6570010980</v>
      </c>
      <c r="D295" s="86" t="n">
        <v>400</v>
      </c>
      <c r="E295" s="76" t="n">
        <f aca="false">'приложение 10'!I454</f>
        <v>1169400</v>
      </c>
    </row>
    <row r="296" customFormat="false" ht="79.85" hidden="false" customHeight="false" outlineLevel="0" collapsed="false">
      <c r="A296" s="43"/>
      <c r="B296" s="81" t="s">
        <v>273</v>
      </c>
      <c r="C296" s="82" t="n">
        <v>6570011080</v>
      </c>
      <c r="D296" s="86"/>
      <c r="E296" s="76" t="n">
        <f aca="false">E297</f>
        <v>3221577.52</v>
      </c>
    </row>
    <row r="297" customFormat="false" ht="32.8" hidden="false" customHeight="false" outlineLevel="0" collapsed="false">
      <c r="A297" s="43"/>
      <c r="B297" s="81" t="s">
        <v>259</v>
      </c>
      <c r="C297" s="82" t="n">
        <v>6570011080</v>
      </c>
      <c r="D297" s="86" t="n">
        <v>400</v>
      </c>
      <c r="E297" s="76" t="n">
        <f aca="false">'приложение 10'!I456</f>
        <v>3221577.52</v>
      </c>
    </row>
    <row r="298" customFormat="false" ht="32.8" hidden="false" customHeight="false" outlineLevel="0" collapsed="false">
      <c r="A298" s="43"/>
      <c r="B298" s="81" t="s">
        <v>274</v>
      </c>
      <c r="C298" s="82" t="n">
        <v>6570011100</v>
      </c>
      <c r="D298" s="83"/>
      <c r="E298" s="76" t="n">
        <f aca="false">E299</f>
        <v>2659000</v>
      </c>
    </row>
    <row r="299" customFormat="false" ht="32.8" hidden="false" customHeight="false" outlineLevel="0" collapsed="false">
      <c r="A299" s="43"/>
      <c r="B299" s="81" t="s">
        <v>259</v>
      </c>
      <c r="C299" s="82" t="n">
        <v>6570011100</v>
      </c>
      <c r="D299" s="83" t="s">
        <v>260</v>
      </c>
      <c r="E299" s="76" t="n">
        <f aca="false">'приложение 10'!I232</f>
        <v>2659000</v>
      </c>
    </row>
    <row r="300" s="71" customFormat="true" ht="79.85" hidden="false" customHeight="false" outlineLevel="0" collapsed="false">
      <c r="A300" s="43"/>
      <c r="B300" s="81" t="s">
        <v>275</v>
      </c>
      <c r="C300" s="82" t="s">
        <v>276</v>
      </c>
      <c r="D300" s="86"/>
      <c r="E300" s="76" t="n">
        <f aca="false">E301</f>
        <v>1513800</v>
      </c>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c r="DA300" s="47"/>
      <c r="DB300" s="47"/>
      <c r="DC300" s="47"/>
      <c r="DD300" s="47"/>
      <c r="DE300" s="47"/>
      <c r="DF300" s="47"/>
      <c r="DG300" s="47"/>
      <c r="DH300" s="47"/>
      <c r="DI300" s="47"/>
      <c r="DJ300" s="47"/>
      <c r="DK300" s="47"/>
      <c r="DL300" s="47"/>
      <c r="DM300" s="47"/>
      <c r="DN300" s="47"/>
      <c r="DO300" s="47"/>
      <c r="DP300" s="47"/>
      <c r="DQ300" s="47"/>
      <c r="DR300" s="47"/>
      <c r="DS300" s="47"/>
      <c r="DT300" s="47"/>
      <c r="DU300" s="47"/>
      <c r="DV300" s="47"/>
      <c r="DW300" s="47"/>
      <c r="DX300" s="47"/>
      <c r="DY300" s="47"/>
      <c r="DZ300" s="47"/>
      <c r="EA300" s="47"/>
      <c r="EB300" s="47"/>
      <c r="EC300" s="47"/>
      <c r="ED300" s="47"/>
      <c r="EE300" s="47"/>
      <c r="EF300" s="47"/>
      <c r="EG300" s="47"/>
      <c r="EH300" s="47"/>
      <c r="EI300" s="47"/>
      <c r="EJ300" s="47"/>
      <c r="EK300" s="47"/>
      <c r="EL300" s="47"/>
      <c r="EM300" s="47"/>
      <c r="EN300" s="47"/>
      <c r="EO300" s="47"/>
      <c r="EP300" s="47"/>
      <c r="EQ300" s="47"/>
      <c r="ER300" s="47"/>
      <c r="ES300" s="47"/>
      <c r="ET300" s="47"/>
      <c r="EU300" s="47"/>
      <c r="EV300" s="47"/>
      <c r="EW300" s="47"/>
      <c r="EX300" s="47"/>
      <c r="EY300" s="47"/>
      <c r="EZ300" s="47"/>
      <c r="FA300" s="47"/>
      <c r="FB300" s="47"/>
      <c r="FC300" s="47"/>
      <c r="FD300" s="47"/>
      <c r="FE300" s="47"/>
      <c r="FF300" s="47"/>
      <c r="FG300" s="47"/>
      <c r="FH300" s="47"/>
      <c r="FI300" s="47"/>
      <c r="FJ300" s="47"/>
      <c r="FK300" s="47"/>
      <c r="FL300" s="47"/>
      <c r="FM300" s="47"/>
      <c r="FN300" s="47"/>
      <c r="FO300" s="47"/>
      <c r="FP300" s="47"/>
      <c r="FQ300" s="47"/>
      <c r="FR300" s="47"/>
      <c r="FS300" s="47"/>
      <c r="FT300" s="47"/>
      <c r="FU300" s="47"/>
      <c r="FV300" s="47"/>
      <c r="FW300" s="47"/>
      <c r="FX300" s="47"/>
      <c r="FY300" s="47"/>
      <c r="FZ300" s="47"/>
      <c r="GA300" s="47"/>
      <c r="GB300" s="47"/>
      <c r="GC300" s="47"/>
      <c r="GD300" s="47"/>
      <c r="GE300" s="47"/>
      <c r="GF300" s="47"/>
      <c r="GG300" s="47"/>
      <c r="GH300" s="47"/>
      <c r="GI300" s="47"/>
      <c r="GJ300" s="47"/>
      <c r="GK300" s="47"/>
      <c r="GL300" s="47"/>
      <c r="GM300" s="47"/>
      <c r="GN300" s="47"/>
      <c r="GO300" s="47"/>
      <c r="GP300" s="47"/>
      <c r="GQ300" s="47"/>
      <c r="GR300" s="47"/>
      <c r="GS300" s="47"/>
      <c r="GT300" s="47"/>
      <c r="GU300" s="47"/>
      <c r="GV300" s="47"/>
      <c r="GW300" s="47"/>
      <c r="GX300" s="47"/>
      <c r="GY300" s="47"/>
      <c r="GZ300" s="47"/>
      <c r="HA300" s="47"/>
      <c r="HB300" s="47"/>
      <c r="HC300" s="47"/>
      <c r="HD300" s="47"/>
      <c r="HE300" s="47"/>
      <c r="HF300" s="47"/>
      <c r="HG300" s="47"/>
      <c r="HH300" s="47"/>
      <c r="HI300" s="47"/>
      <c r="HJ300" s="47"/>
      <c r="HK300" s="47"/>
      <c r="HL300" s="47"/>
      <c r="HM300" s="47"/>
      <c r="HN300" s="47"/>
      <c r="HO300" s="47"/>
      <c r="HP300" s="47"/>
      <c r="HQ300" s="47"/>
      <c r="HR300" s="47"/>
      <c r="HS300" s="47"/>
      <c r="HT300" s="47"/>
      <c r="HU300" s="47"/>
      <c r="HV300" s="47"/>
      <c r="HW300" s="47"/>
      <c r="HX300" s="47"/>
      <c r="HY300" s="47"/>
      <c r="HZ300" s="47"/>
      <c r="IA300" s="47"/>
      <c r="IB300" s="47"/>
      <c r="IC300" s="47"/>
      <c r="ID300" s="47"/>
      <c r="IE300" s="47"/>
      <c r="IF300" s="47"/>
      <c r="IG300" s="47"/>
      <c r="IH300" s="47"/>
      <c r="II300" s="47"/>
      <c r="IJ300" s="47"/>
      <c r="IK300" s="47"/>
      <c r="IL300" s="47"/>
      <c r="IM300" s="47"/>
      <c r="IN300" s="47"/>
      <c r="IO300" s="47"/>
      <c r="IP300" s="47"/>
      <c r="IQ300" s="47"/>
      <c r="IR300" s="47"/>
      <c r="IS300" s="47"/>
      <c r="IT300" s="47"/>
      <c r="IU300" s="47"/>
      <c r="IV300" s="47"/>
      <c r="IW300" s="47"/>
      <c r="IX300" s="47"/>
      <c r="IY300" s="47"/>
      <c r="IZ300" s="47"/>
      <c r="JA300" s="47"/>
      <c r="JB300" s="47"/>
      <c r="JC300" s="47"/>
      <c r="JD300" s="47"/>
      <c r="JE300" s="47"/>
      <c r="JF300" s="47"/>
      <c r="JG300" s="47"/>
      <c r="JH300" s="47"/>
      <c r="JI300" s="47"/>
      <c r="JJ300" s="47"/>
      <c r="JK300" s="47"/>
      <c r="JL300" s="47"/>
      <c r="JM300" s="47"/>
      <c r="JN300" s="47"/>
      <c r="JO300" s="47"/>
      <c r="JP300" s="47"/>
      <c r="JQ300" s="47"/>
      <c r="JR300" s="47"/>
      <c r="JS300" s="47"/>
      <c r="JT300" s="47"/>
      <c r="JU300" s="47"/>
      <c r="JV300" s="47"/>
      <c r="JW300" s="47"/>
      <c r="JX300" s="47"/>
      <c r="JY300" s="47"/>
      <c r="JZ300" s="47"/>
      <c r="KA300" s="47"/>
      <c r="KB300" s="47"/>
      <c r="KC300" s="47"/>
      <c r="KD300" s="47"/>
      <c r="KE300" s="47"/>
      <c r="KF300" s="47"/>
      <c r="KG300" s="47"/>
      <c r="KH300" s="47"/>
      <c r="KI300" s="47"/>
      <c r="KJ300" s="47"/>
      <c r="KK300" s="47"/>
      <c r="KL300" s="47"/>
      <c r="KM300" s="47"/>
      <c r="KN300" s="47"/>
      <c r="KO300" s="47"/>
      <c r="KP300" s="47"/>
      <c r="KQ300" s="47"/>
      <c r="KR300" s="47"/>
      <c r="KS300" s="47"/>
      <c r="KT300" s="47"/>
      <c r="KU300" s="47"/>
      <c r="KV300" s="47"/>
      <c r="KW300" s="47"/>
      <c r="KX300" s="47"/>
      <c r="KY300" s="47"/>
      <c r="KZ300" s="47"/>
      <c r="LA300" s="47"/>
      <c r="LB300" s="47"/>
      <c r="LC300" s="47"/>
      <c r="LD300" s="47"/>
      <c r="LE300" s="47"/>
      <c r="LF300" s="47"/>
      <c r="LG300" s="47"/>
      <c r="LH300" s="47"/>
      <c r="LI300" s="47"/>
      <c r="LJ300" s="47"/>
      <c r="LK300" s="47"/>
      <c r="LL300" s="47"/>
      <c r="LM300" s="47"/>
      <c r="LN300" s="47"/>
      <c r="LO300" s="47"/>
      <c r="LP300" s="47"/>
      <c r="LQ300" s="47"/>
      <c r="LR300" s="47"/>
      <c r="LS300" s="47"/>
      <c r="LT300" s="47"/>
      <c r="LU300" s="47"/>
      <c r="LV300" s="47"/>
      <c r="LW300" s="47"/>
      <c r="LX300" s="47"/>
      <c r="LY300" s="47"/>
      <c r="LZ300" s="47"/>
      <c r="MA300" s="47"/>
      <c r="MB300" s="47"/>
      <c r="MC300" s="47"/>
      <c r="MD300" s="47"/>
      <c r="ME300" s="47"/>
      <c r="MF300" s="47"/>
      <c r="MG300" s="47"/>
      <c r="MH300" s="47"/>
      <c r="MI300" s="47"/>
      <c r="MJ300" s="47"/>
      <c r="MK300" s="47"/>
      <c r="ML300" s="47"/>
      <c r="MM300" s="47"/>
      <c r="MN300" s="47"/>
      <c r="MO300" s="47"/>
      <c r="MP300" s="47"/>
      <c r="MQ300" s="47"/>
      <c r="MR300" s="47"/>
      <c r="MS300" s="47"/>
      <c r="MT300" s="47"/>
      <c r="MU300" s="47"/>
      <c r="MV300" s="47"/>
      <c r="MW300" s="47"/>
      <c r="MX300" s="47"/>
      <c r="MY300" s="47"/>
      <c r="MZ300" s="47"/>
      <c r="NA300" s="47"/>
      <c r="NB300" s="47"/>
      <c r="NC300" s="47"/>
      <c r="ND300" s="47"/>
      <c r="NE300" s="47"/>
      <c r="NF300" s="47"/>
      <c r="NG300" s="47"/>
      <c r="NH300" s="47"/>
      <c r="NI300" s="47"/>
      <c r="NJ300" s="47"/>
      <c r="NK300" s="47"/>
      <c r="NL300" s="47"/>
      <c r="NM300" s="47"/>
      <c r="NN300" s="47"/>
      <c r="NO300" s="47"/>
      <c r="NP300" s="47"/>
      <c r="NQ300" s="47"/>
      <c r="NR300" s="47"/>
      <c r="NS300" s="47"/>
      <c r="NT300" s="47"/>
      <c r="NU300" s="47"/>
      <c r="NV300" s="47"/>
      <c r="NW300" s="47"/>
      <c r="NX300" s="47"/>
      <c r="NY300" s="47"/>
      <c r="NZ300" s="47"/>
      <c r="OA300" s="47"/>
      <c r="OB300" s="47"/>
      <c r="OC300" s="47"/>
      <c r="OD300" s="47"/>
      <c r="OE300" s="47"/>
      <c r="OF300" s="47"/>
      <c r="OG300" s="47"/>
      <c r="OH300" s="47"/>
      <c r="OI300" s="47"/>
      <c r="OJ300" s="47"/>
      <c r="OK300" s="47"/>
      <c r="OL300" s="47"/>
      <c r="OM300" s="47"/>
      <c r="ON300" s="47"/>
      <c r="OO300" s="47"/>
      <c r="OP300" s="47"/>
      <c r="OQ300" s="47"/>
      <c r="OR300" s="47"/>
      <c r="OS300" s="47"/>
      <c r="OT300" s="47"/>
      <c r="OU300" s="47"/>
      <c r="OV300" s="47"/>
      <c r="OW300" s="47"/>
      <c r="OX300" s="47"/>
      <c r="OY300" s="47"/>
      <c r="OZ300" s="47"/>
      <c r="PA300" s="47"/>
      <c r="PB300" s="47"/>
      <c r="PC300" s="47"/>
      <c r="PD300" s="47"/>
      <c r="PE300" s="47"/>
      <c r="PF300" s="47"/>
      <c r="PG300" s="47"/>
      <c r="PH300" s="47"/>
      <c r="PI300" s="47"/>
      <c r="PJ300" s="47"/>
      <c r="PK300" s="47"/>
      <c r="PL300" s="47"/>
      <c r="PM300" s="47"/>
      <c r="PN300" s="47"/>
      <c r="PO300" s="47"/>
      <c r="PP300" s="47"/>
      <c r="PQ300" s="47"/>
      <c r="PR300" s="47"/>
      <c r="PS300" s="47"/>
      <c r="PT300" s="47"/>
      <c r="PU300" s="47"/>
      <c r="PV300" s="47"/>
      <c r="PW300" s="47"/>
      <c r="PX300" s="47"/>
      <c r="PY300" s="47"/>
      <c r="PZ300" s="47"/>
      <c r="QA300" s="47"/>
      <c r="QB300" s="47"/>
      <c r="QC300" s="47"/>
      <c r="QD300" s="47"/>
      <c r="QE300" s="47"/>
      <c r="QF300" s="47"/>
      <c r="QG300" s="47"/>
      <c r="QH300" s="47"/>
      <c r="QI300" s="47"/>
      <c r="QJ300" s="47"/>
      <c r="QK300" s="47"/>
      <c r="QL300" s="47"/>
      <c r="QM300" s="47"/>
      <c r="QN300" s="47"/>
      <c r="QO300" s="47"/>
      <c r="QP300" s="47"/>
      <c r="QQ300" s="47"/>
      <c r="QR300" s="47"/>
      <c r="QS300" s="47"/>
      <c r="QT300" s="47"/>
      <c r="QU300" s="47"/>
      <c r="QV300" s="47"/>
      <c r="QW300" s="47"/>
      <c r="QX300" s="47"/>
      <c r="QY300" s="47"/>
      <c r="QZ300" s="47"/>
      <c r="RA300" s="47"/>
      <c r="RB300" s="47"/>
      <c r="RC300" s="47"/>
      <c r="RD300" s="47"/>
      <c r="RE300" s="47"/>
      <c r="RF300" s="47"/>
      <c r="RG300" s="47"/>
      <c r="RH300" s="47"/>
      <c r="RI300" s="47"/>
      <c r="RJ300" s="47"/>
      <c r="RK300" s="47"/>
      <c r="RL300" s="47"/>
      <c r="RM300" s="47"/>
      <c r="RN300" s="47"/>
      <c r="RO300" s="47"/>
      <c r="RP300" s="47"/>
      <c r="RQ300" s="47"/>
      <c r="RR300" s="47"/>
      <c r="RS300" s="47"/>
      <c r="RT300" s="47"/>
      <c r="RU300" s="47"/>
      <c r="RV300" s="47"/>
      <c r="RW300" s="47"/>
      <c r="RX300" s="47"/>
      <c r="RY300" s="47"/>
      <c r="RZ300" s="47"/>
      <c r="SA300" s="47"/>
      <c r="SB300" s="47"/>
      <c r="SC300" s="47"/>
      <c r="SD300" s="47"/>
      <c r="SE300" s="47"/>
      <c r="SF300" s="47"/>
      <c r="SG300" s="47"/>
      <c r="SH300" s="47"/>
      <c r="SI300" s="47"/>
      <c r="SJ300" s="47"/>
      <c r="SK300" s="47"/>
      <c r="SL300" s="47"/>
      <c r="SM300" s="47"/>
      <c r="SN300" s="47"/>
      <c r="SO300" s="47"/>
      <c r="SP300" s="47"/>
      <c r="SQ300" s="47"/>
      <c r="SR300" s="47"/>
      <c r="SS300" s="47"/>
      <c r="ST300" s="47"/>
      <c r="SU300" s="47"/>
      <c r="SV300" s="47"/>
      <c r="SW300" s="47"/>
      <c r="SX300" s="47"/>
      <c r="SY300" s="47"/>
      <c r="SZ300" s="47"/>
      <c r="TA300" s="47"/>
      <c r="TB300" s="47"/>
      <c r="TC300" s="47"/>
      <c r="TD300" s="47"/>
      <c r="TE300" s="47"/>
      <c r="TF300" s="47"/>
      <c r="TG300" s="47"/>
      <c r="TH300" s="47"/>
      <c r="TI300" s="47"/>
      <c r="TJ300" s="47"/>
      <c r="TK300" s="47"/>
      <c r="TL300" s="47"/>
      <c r="TM300" s="47"/>
      <c r="TN300" s="47"/>
      <c r="TO300" s="47"/>
      <c r="TP300" s="47"/>
      <c r="TQ300" s="47"/>
      <c r="TR300" s="47"/>
      <c r="TS300" s="47"/>
      <c r="TT300" s="47"/>
      <c r="TU300" s="47"/>
      <c r="TV300" s="47"/>
      <c r="TW300" s="47"/>
      <c r="TX300" s="47"/>
      <c r="TY300" s="47"/>
      <c r="TZ300" s="47"/>
      <c r="UA300" s="47"/>
      <c r="UB300" s="47"/>
      <c r="UC300" s="47"/>
      <c r="UD300" s="47"/>
      <c r="UE300" s="47"/>
      <c r="UF300" s="47"/>
      <c r="UG300" s="47"/>
      <c r="UH300" s="47"/>
      <c r="UI300" s="47"/>
      <c r="UJ300" s="47"/>
      <c r="UK300" s="47"/>
      <c r="UL300" s="47"/>
      <c r="UM300" s="47"/>
      <c r="UN300" s="47"/>
      <c r="UO300" s="47"/>
      <c r="UP300" s="47"/>
      <c r="UQ300" s="47"/>
      <c r="UR300" s="47"/>
      <c r="US300" s="47"/>
      <c r="UT300" s="47"/>
      <c r="UU300" s="47"/>
      <c r="UV300" s="47"/>
      <c r="UW300" s="47"/>
      <c r="UX300" s="47"/>
      <c r="UY300" s="47"/>
      <c r="UZ300" s="47"/>
      <c r="VA300" s="47"/>
      <c r="VB300" s="47"/>
      <c r="VC300" s="47"/>
      <c r="VD300" s="47"/>
      <c r="VE300" s="47"/>
      <c r="VF300" s="47"/>
      <c r="VG300" s="47"/>
      <c r="VH300" s="47"/>
      <c r="VI300" s="47"/>
      <c r="VJ300" s="47"/>
      <c r="VK300" s="47"/>
      <c r="VL300" s="47"/>
      <c r="VM300" s="47"/>
      <c r="VN300" s="47"/>
      <c r="VO300" s="47"/>
      <c r="VP300" s="47"/>
      <c r="VQ300" s="47"/>
      <c r="VR300" s="47"/>
      <c r="VS300" s="47"/>
      <c r="VT300" s="47"/>
      <c r="VU300" s="47"/>
      <c r="VV300" s="47"/>
      <c r="VW300" s="47"/>
      <c r="VX300" s="47"/>
      <c r="VY300" s="47"/>
      <c r="VZ300" s="47"/>
      <c r="WA300" s="47"/>
      <c r="WB300" s="47"/>
      <c r="WC300" s="47"/>
      <c r="WD300" s="47"/>
      <c r="WE300" s="47"/>
      <c r="WF300" s="47"/>
      <c r="WG300" s="47"/>
      <c r="WH300" s="47"/>
      <c r="WI300" s="47"/>
      <c r="WJ300" s="47"/>
      <c r="WK300" s="47"/>
      <c r="WL300" s="47"/>
      <c r="WM300" s="47"/>
      <c r="WN300" s="47"/>
      <c r="WO300" s="47"/>
      <c r="WP300" s="47"/>
      <c r="WQ300" s="47"/>
      <c r="WR300" s="47"/>
      <c r="WS300" s="47"/>
      <c r="WT300" s="47"/>
      <c r="WU300" s="47"/>
      <c r="WV300" s="47"/>
      <c r="WW300" s="47"/>
      <c r="WX300" s="47"/>
      <c r="WY300" s="47"/>
      <c r="WZ300" s="47"/>
      <c r="XA300" s="47"/>
      <c r="XB300" s="47"/>
      <c r="XC300" s="47"/>
      <c r="XD300" s="47"/>
      <c r="XE300" s="47"/>
      <c r="XF300" s="47"/>
      <c r="XG300" s="47"/>
      <c r="XH300" s="47"/>
      <c r="XI300" s="47"/>
      <c r="XJ300" s="47"/>
      <c r="XK300" s="47"/>
      <c r="XL300" s="47"/>
      <c r="XM300" s="47"/>
      <c r="XN300" s="47"/>
      <c r="XO300" s="47"/>
      <c r="XP300" s="47"/>
      <c r="XQ300" s="47"/>
      <c r="XR300" s="47"/>
      <c r="XS300" s="47"/>
      <c r="XT300" s="47"/>
      <c r="XU300" s="47"/>
      <c r="XV300" s="47"/>
      <c r="XW300" s="47"/>
      <c r="XX300" s="47"/>
      <c r="XY300" s="47"/>
      <c r="XZ300" s="47"/>
      <c r="YA300" s="47"/>
      <c r="YB300" s="47"/>
      <c r="YC300" s="47"/>
      <c r="YD300" s="47"/>
      <c r="YE300" s="47"/>
      <c r="YF300" s="47"/>
      <c r="YG300" s="47"/>
      <c r="YH300" s="47"/>
      <c r="YI300" s="47"/>
      <c r="YJ300" s="47"/>
      <c r="YK300" s="47"/>
      <c r="YL300" s="47"/>
      <c r="YM300" s="47"/>
      <c r="YN300" s="47"/>
      <c r="YO300" s="47"/>
      <c r="YP300" s="47"/>
      <c r="YQ300" s="47"/>
      <c r="YR300" s="47"/>
      <c r="YS300" s="47"/>
      <c r="YT300" s="47"/>
      <c r="YU300" s="47"/>
      <c r="YV300" s="47"/>
      <c r="YW300" s="47"/>
      <c r="YX300" s="47"/>
      <c r="YY300" s="47"/>
      <c r="YZ300" s="47"/>
      <c r="ZA300" s="47"/>
      <c r="ZB300" s="47"/>
      <c r="ZC300" s="47"/>
      <c r="ZD300" s="47"/>
      <c r="ZE300" s="47"/>
      <c r="ZF300" s="47"/>
      <c r="ZG300" s="47"/>
      <c r="ZH300" s="47"/>
      <c r="ZI300" s="47"/>
      <c r="ZJ300" s="47"/>
      <c r="ZK300" s="47"/>
      <c r="ZL300" s="47"/>
      <c r="ZM300" s="47"/>
      <c r="ZN300" s="47"/>
      <c r="ZO300" s="47"/>
      <c r="ZP300" s="47"/>
      <c r="ZQ300" s="47"/>
      <c r="ZR300" s="47"/>
      <c r="ZS300" s="47"/>
      <c r="ZT300" s="47"/>
      <c r="ZU300" s="47"/>
      <c r="ZV300" s="47"/>
      <c r="ZW300" s="47"/>
      <c r="ZX300" s="47"/>
      <c r="ZY300" s="47"/>
      <c r="ZZ300" s="47"/>
      <c r="AAA300" s="47"/>
      <c r="AAB300" s="47"/>
      <c r="AAC300" s="47"/>
      <c r="AAD300" s="47"/>
      <c r="AAE300" s="47"/>
      <c r="AAF300" s="47"/>
      <c r="AAG300" s="47"/>
      <c r="AAH300" s="47"/>
      <c r="AAI300" s="47"/>
      <c r="AAJ300" s="47"/>
      <c r="AAK300" s="47"/>
      <c r="AAL300" s="47"/>
      <c r="AAM300" s="47"/>
      <c r="AAN300" s="47"/>
      <c r="AAO300" s="47"/>
      <c r="AAP300" s="47"/>
      <c r="AAQ300" s="47"/>
      <c r="AAR300" s="47"/>
      <c r="AAS300" s="47"/>
      <c r="AAT300" s="47"/>
      <c r="AAU300" s="47"/>
      <c r="AAV300" s="47"/>
      <c r="AAW300" s="47"/>
      <c r="AAX300" s="47"/>
      <c r="AAY300" s="47"/>
      <c r="AAZ300" s="47"/>
      <c r="ABA300" s="47"/>
      <c r="ABB300" s="47"/>
      <c r="ABC300" s="47"/>
      <c r="ABD300" s="47"/>
      <c r="ABE300" s="47"/>
      <c r="ABF300" s="47"/>
      <c r="ABG300" s="47"/>
      <c r="ABH300" s="47"/>
      <c r="ABI300" s="47"/>
      <c r="ABJ300" s="47"/>
      <c r="ABK300" s="47"/>
      <c r="ABL300" s="47"/>
      <c r="ABM300" s="47"/>
      <c r="ABN300" s="47"/>
      <c r="ABO300" s="47"/>
      <c r="ABP300" s="47"/>
      <c r="ABQ300" s="47"/>
      <c r="ABR300" s="47"/>
      <c r="ABS300" s="47"/>
      <c r="ABT300" s="47"/>
      <c r="ABU300" s="47"/>
      <c r="ABV300" s="47"/>
      <c r="ABW300" s="47"/>
      <c r="ABX300" s="47"/>
      <c r="ABY300" s="47"/>
      <c r="ABZ300" s="47"/>
      <c r="ACA300" s="47"/>
      <c r="ACB300" s="47"/>
      <c r="ACC300" s="47"/>
      <c r="ACD300" s="47"/>
      <c r="ACE300" s="47"/>
      <c r="ACF300" s="47"/>
      <c r="ACG300" s="47"/>
      <c r="ACH300" s="47"/>
      <c r="ACI300" s="47"/>
      <c r="ACJ300" s="47"/>
      <c r="ACK300" s="47"/>
      <c r="ACL300" s="47"/>
      <c r="ACM300" s="47"/>
      <c r="ACN300" s="47"/>
      <c r="ACO300" s="47"/>
      <c r="ACP300" s="47"/>
      <c r="ACQ300" s="47"/>
      <c r="ACR300" s="47"/>
      <c r="ACS300" s="47"/>
      <c r="ACT300" s="47"/>
      <c r="ACU300" s="47"/>
      <c r="ACV300" s="47"/>
      <c r="ACW300" s="47"/>
      <c r="ACX300" s="47"/>
      <c r="ACY300" s="47"/>
      <c r="ACZ300" s="47"/>
      <c r="ADA300" s="47"/>
      <c r="ADB300" s="47"/>
      <c r="ADC300" s="47"/>
      <c r="ADD300" s="47"/>
      <c r="ADE300" s="47"/>
      <c r="ADF300" s="47"/>
      <c r="ADG300" s="47"/>
      <c r="ADH300" s="47"/>
      <c r="ADI300" s="47"/>
      <c r="ADJ300" s="47"/>
      <c r="ADK300" s="47"/>
      <c r="ADL300" s="47"/>
      <c r="ADM300" s="47"/>
      <c r="ADN300" s="47"/>
      <c r="ADO300" s="47"/>
      <c r="ADP300" s="47"/>
      <c r="ADQ300" s="47"/>
      <c r="ADR300" s="47"/>
      <c r="ADS300" s="47"/>
      <c r="ADT300" s="47"/>
      <c r="ADU300" s="47"/>
      <c r="ADV300" s="47"/>
      <c r="ADW300" s="47"/>
      <c r="ADX300" s="47"/>
      <c r="ADY300" s="47"/>
      <c r="ADZ300" s="47"/>
      <c r="AEA300" s="47"/>
      <c r="AEB300" s="47"/>
      <c r="AEC300" s="47"/>
      <c r="AED300" s="47"/>
      <c r="AEE300" s="47"/>
      <c r="AEF300" s="47"/>
      <c r="AEG300" s="47"/>
      <c r="AEH300" s="47"/>
      <c r="AEI300" s="47"/>
      <c r="AEJ300" s="47"/>
      <c r="AEK300" s="47"/>
      <c r="AEL300" s="47"/>
      <c r="AEM300" s="47"/>
      <c r="AEN300" s="47"/>
      <c r="AEO300" s="47"/>
      <c r="AEP300" s="47"/>
      <c r="AEQ300" s="47"/>
      <c r="AER300" s="47"/>
      <c r="AES300" s="47"/>
      <c r="AET300" s="47"/>
      <c r="AEU300" s="47"/>
      <c r="AEV300" s="47"/>
      <c r="AEW300" s="47"/>
      <c r="AEX300" s="47"/>
      <c r="AEY300" s="47"/>
      <c r="AEZ300" s="47"/>
      <c r="AFA300" s="47"/>
      <c r="AFB300" s="47"/>
      <c r="AFC300" s="47"/>
      <c r="AFD300" s="47"/>
      <c r="AFE300" s="47"/>
      <c r="AFF300" s="47"/>
      <c r="AFG300" s="47"/>
      <c r="AFH300" s="47"/>
      <c r="AFI300" s="47"/>
      <c r="AFJ300" s="47"/>
      <c r="AFK300" s="47"/>
      <c r="AFL300" s="47"/>
      <c r="AFM300" s="47"/>
      <c r="AFN300" s="47"/>
      <c r="AFO300" s="47"/>
      <c r="AFP300" s="47"/>
      <c r="AFQ300" s="47"/>
      <c r="AFR300" s="47"/>
      <c r="AFS300" s="47"/>
      <c r="AFT300" s="47"/>
      <c r="AFU300" s="47"/>
      <c r="AFV300" s="47"/>
      <c r="AFW300" s="47"/>
      <c r="AFX300" s="47"/>
      <c r="AFY300" s="47"/>
      <c r="AFZ300" s="47"/>
      <c r="AGA300" s="47"/>
      <c r="AGB300" s="47"/>
      <c r="AGC300" s="47"/>
      <c r="AGD300" s="47"/>
      <c r="AGE300" s="47"/>
      <c r="AGF300" s="47"/>
      <c r="AGG300" s="47"/>
      <c r="AGH300" s="47"/>
      <c r="AGI300" s="47"/>
      <c r="AGJ300" s="47"/>
      <c r="AGK300" s="47"/>
      <c r="AGL300" s="47"/>
      <c r="AGM300" s="47"/>
      <c r="AGN300" s="47"/>
      <c r="AGO300" s="47"/>
      <c r="AGP300" s="47"/>
      <c r="AGQ300" s="47"/>
      <c r="AGR300" s="47"/>
      <c r="AGS300" s="47"/>
      <c r="AGT300" s="47"/>
      <c r="AGU300" s="47"/>
      <c r="AGV300" s="47"/>
      <c r="AGW300" s="47"/>
      <c r="AGX300" s="47"/>
      <c r="AGY300" s="47"/>
      <c r="AGZ300" s="47"/>
      <c r="AHA300" s="47"/>
      <c r="AHB300" s="47"/>
      <c r="AHC300" s="47"/>
      <c r="AHD300" s="47"/>
      <c r="AHE300" s="47"/>
      <c r="AHF300" s="47"/>
      <c r="AHG300" s="47"/>
      <c r="AHH300" s="47"/>
      <c r="AHI300" s="47"/>
      <c r="AHJ300" s="47"/>
      <c r="AHK300" s="47"/>
      <c r="AHL300" s="47"/>
      <c r="AHM300" s="47"/>
      <c r="AHN300" s="47"/>
      <c r="AHO300" s="47"/>
      <c r="AHP300" s="47"/>
      <c r="AHQ300" s="47"/>
      <c r="AHR300" s="47"/>
      <c r="AHS300" s="47"/>
      <c r="AHT300" s="47"/>
      <c r="AHU300" s="47"/>
      <c r="AHV300" s="47"/>
      <c r="AHW300" s="47"/>
      <c r="AHX300" s="47"/>
      <c r="AHY300" s="47"/>
      <c r="AHZ300" s="47"/>
      <c r="AIA300" s="47"/>
      <c r="AIB300" s="47"/>
      <c r="AIC300" s="47"/>
      <c r="AID300" s="47"/>
      <c r="AIE300" s="47"/>
      <c r="AIF300" s="47"/>
      <c r="AIG300" s="47"/>
      <c r="AIH300" s="47"/>
      <c r="AII300" s="47"/>
      <c r="AIJ300" s="47"/>
      <c r="AIK300" s="47"/>
      <c r="AIL300" s="47"/>
      <c r="AIM300" s="47"/>
      <c r="AIN300" s="47"/>
      <c r="AIO300" s="47"/>
      <c r="AIP300" s="47"/>
      <c r="AIQ300" s="47"/>
      <c r="AIR300" s="47"/>
      <c r="AIS300" s="47"/>
      <c r="AIT300" s="47"/>
      <c r="AIU300" s="47"/>
      <c r="AIV300" s="47"/>
      <c r="AIW300" s="47"/>
      <c r="AIX300" s="47"/>
      <c r="AIY300" s="47"/>
      <c r="AIZ300" s="47"/>
      <c r="AJA300" s="47"/>
      <c r="AJB300" s="47"/>
      <c r="AJC300" s="47"/>
      <c r="AJD300" s="47"/>
      <c r="AJE300" s="47"/>
      <c r="AJF300" s="47"/>
      <c r="AJG300" s="47"/>
      <c r="AJH300" s="47"/>
      <c r="AJI300" s="47"/>
      <c r="AJJ300" s="47"/>
      <c r="AJK300" s="47"/>
      <c r="AJL300" s="47"/>
      <c r="AJM300" s="47"/>
      <c r="AJN300" s="47"/>
      <c r="AJO300" s="47"/>
      <c r="AJP300" s="47"/>
      <c r="AJQ300" s="47"/>
      <c r="AJR300" s="47"/>
      <c r="AJS300" s="47"/>
      <c r="AJT300" s="47"/>
      <c r="AJU300" s="47"/>
      <c r="AJV300" s="47"/>
      <c r="AJW300" s="47"/>
      <c r="AJX300" s="47"/>
      <c r="AJY300" s="47"/>
      <c r="AJZ300" s="47"/>
      <c r="AKA300" s="47"/>
      <c r="AKB300" s="47"/>
      <c r="AKC300" s="47"/>
      <c r="AKD300" s="47"/>
      <c r="AKE300" s="47"/>
      <c r="AKF300" s="47"/>
      <c r="AKG300" s="47"/>
      <c r="AKH300" s="47"/>
      <c r="AKI300" s="47"/>
      <c r="AKJ300" s="47"/>
      <c r="AKK300" s="47"/>
      <c r="AKL300" s="47"/>
      <c r="AKM300" s="47"/>
      <c r="AKN300" s="47"/>
      <c r="AKO300" s="47"/>
      <c r="AKP300" s="47"/>
      <c r="AKQ300" s="47"/>
      <c r="AKR300" s="47"/>
      <c r="AKS300" s="47"/>
      <c r="AKT300" s="47"/>
      <c r="AKU300" s="47"/>
      <c r="AKV300" s="47"/>
      <c r="AKW300" s="47"/>
      <c r="AKX300" s="47"/>
      <c r="AKY300" s="47"/>
      <c r="AKZ300" s="47"/>
      <c r="ALA300" s="47"/>
      <c r="ALB300" s="47"/>
      <c r="ALC300" s="47"/>
      <c r="ALD300" s="47"/>
      <c r="ALE300" s="47"/>
      <c r="ALF300" s="47"/>
      <c r="ALG300" s="47"/>
      <c r="ALH300" s="47"/>
      <c r="ALI300" s="47"/>
      <c r="ALJ300" s="47"/>
      <c r="ALK300" s="47"/>
      <c r="ALL300" s="47"/>
      <c r="ALM300" s="47"/>
      <c r="ALN300" s="47"/>
      <c r="ALO300" s="47"/>
      <c r="ALP300" s="47"/>
      <c r="ALQ300" s="47"/>
      <c r="ALR300" s="47"/>
      <c r="ALS300" s="47"/>
      <c r="ALT300" s="47"/>
      <c r="ALU300" s="47"/>
      <c r="ALV300" s="47"/>
      <c r="ALW300" s="47"/>
      <c r="ALX300" s="47"/>
      <c r="ALY300" s="47"/>
      <c r="ALZ300" s="47"/>
      <c r="AMA300" s="47"/>
      <c r="AMB300" s="47"/>
      <c r="AMC300" s="47"/>
      <c r="AMD300" s="47"/>
      <c r="AME300" s="47"/>
      <c r="AMF300" s="47"/>
      <c r="AMG300" s="47"/>
      <c r="AMH300" s="47"/>
      <c r="AMI300" s="47"/>
      <c r="AMJ300" s="48"/>
      <c r="AMK300" s="48"/>
    </row>
    <row r="301" customFormat="false" ht="32.8" hidden="false" customHeight="false" outlineLevel="0" collapsed="false">
      <c r="A301" s="43"/>
      <c r="B301" s="81" t="s">
        <v>259</v>
      </c>
      <c r="C301" s="82" t="s">
        <v>276</v>
      </c>
      <c r="D301" s="86" t="n">
        <v>400</v>
      </c>
      <c r="E301" s="76" t="n">
        <f aca="false">'приложение 10'!I396</f>
        <v>1513800</v>
      </c>
    </row>
    <row r="302" customFormat="false" ht="32.8" hidden="false" customHeight="false" outlineLevel="0" collapsed="false">
      <c r="A302" s="43"/>
      <c r="B302" s="81" t="s">
        <v>277</v>
      </c>
      <c r="C302" s="82" t="n">
        <v>6570100000</v>
      </c>
      <c r="D302" s="83"/>
      <c r="E302" s="76" t="n">
        <f aca="false">E305+E303</f>
        <v>15587700</v>
      </c>
    </row>
    <row r="303" customFormat="false" ht="64.15" hidden="false" customHeight="false" outlineLevel="0" collapsed="false">
      <c r="A303" s="43"/>
      <c r="B303" s="81" t="s">
        <v>278</v>
      </c>
      <c r="C303" s="82" t="s">
        <v>279</v>
      </c>
      <c r="D303" s="83"/>
      <c r="E303" s="76" t="n">
        <f aca="false">E304</f>
        <v>697700</v>
      </c>
    </row>
    <row r="304" customFormat="false" ht="32.1" hidden="false" customHeight="false" outlineLevel="0" collapsed="false">
      <c r="A304" s="43"/>
      <c r="B304" s="81" t="s">
        <v>259</v>
      </c>
      <c r="C304" s="82" t="s">
        <v>279</v>
      </c>
      <c r="D304" s="83" t="s">
        <v>260</v>
      </c>
      <c r="E304" s="76" t="n">
        <f aca="false">'приложение 10'!I235</f>
        <v>697700</v>
      </c>
    </row>
    <row r="305" customFormat="false" ht="64.15" hidden="false" customHeight="false" outlineLevel="0" collapsed="false">
      <c r="A305" s="43"/>
      <c r="B305" s="81" t="s">
        <v>280</v>
      </c>
      <c r="C305" s="82" t="s">
        <v>281</v>
      </c>
      <c r="D305" s="83"/>
      <c r="E305" s="76" t="n">
        <f aca="false">E306</f>
        <v>14890000</v>
      </c>
    </row>
    <row r="306" customFormat="false" ht="32.8" hidden="false" customHeight="false" outlineLevel="0" collapsed="false">
      <c r="A306" s="43"/>
      <c r="B306" s="81" t="s">
        <v>259</v>
      </c>
      <c r="C306" s="82" t="s">
        <v>281</v>
      </c>
      <c r="D306" s="83" t="s">
        <v>260</v>
      </c>
      <c r="E306" s="76" t="n">
        <f aca="false">'приложение 10'!I225</f>
        <v>14890000</v>
      </c>
    </row>
    <row r="307" customFormat="false" ht="32.8" hidden="false" customHeight="false" outlineLevel="0" collapsed="false">
      <c r="A307" s="43"/>
      <c r="B307" s="81" t="s">
        <v>282</v>
      </c>
      <c r="C307" s="82" t="n">
        <v>6580000000</v>
      </c>
      <c r="D307" s="83"/>
      <c r="E307" s="76" t="n">
        <f aca="false">E308</f>
        <v>185300</v>
      </c>
    </row>
    <row r="308" customFormat="false" ht="32.8" hidden="false" customHeight="false" outlineLevel="0" collapsed="false">
      <c r="A308" s="43"/>
      <c r="B308" s="81" t="s">
        <v>283</v>
      </c>
      <c r="C308" s="82" t="n">
        <v>6580010890</v>
      </c>
      <c r="D308" s="83"/>
      <c r="E308" s="76" t="n">
        <f aca="false">E309</f>
        <v>185300</v>
      </c>
    </row>
    <row r="309" customFormat="false" ht="32.8" hidden="false" customHeight="false" outlineLevel="0" collapsed="false">
      <c r="A309" s="43"/>
      <c r="B309" s="81" t="s">
        <v>259</v>
      </c>
      <c r="C309" s="82" t="n">
        <v>6580010890</v>
      </c>
      <c r="D309" s="83" t="s">
        <v>260</v>
      </c>
      <c r="E309" s="76" t="n">
        <f aca="false">'приложение 10'!I285</f>
        <v>185300</v>
      </c>
    </row>
    <row r="310" s="71" customFormat="true" ht="79.85" hidden="false" customHeight="false" outlineLevel="0" collapsed="false">
      <c r="A310" s="67" t="s">
        <v>284</v>
      </c>
      <c r="B310" s="88" t="s">
        <v>285</v>
      </c>
      <c r="C310" s="89" t="n">
        <v>6600000000</v>
      </c>
      <c r="D310" s="90"/>
      <c r="E310" s="73" t="n">
        <f aca="false">E311</f>
        <v>2238500</v>
      </c>
      <c r="AMJ310" s="48"/>
    </row>
    <row r="311" customFormat="false" ht="32.8" hidden="false" customHeight="false" outlineLevel="0" collapsed="false">
      <c r="A311" s="43"/>
      <c r="B311" s="81" t="s">
        <v>286</v>
      </c>
      <c r="C311" s="82" t="n">
        <v>6610000000</v>
      </c>
      <c r="D311" s="83"/>
      <c r="E311" s="76" t="n">
        <f aca="false">E312</f>
        <v>2238500</v>
      </c>
    </row>
    <row r="312" customFormat="false" ht="79.85" hidden="false" customHeight="false" outlineLevel="0" collapsed="false">
      <c r="A312" s="43"/>
      <c r="B312" s="81" t="s">
        <v>287</v>
      </c>
      <c r="C312" s="82" t="n">
        <v>6610010040</v>
      </c>
      <c r="D312" s="83"/>
      <c r="E312" s="76" t="n">
        <f aca="false">E313+E314</f>
        <v>2238500</v>
      </c>
    </row>
    <row r="313" customFormat="false" ht="32.8" hidden="false" customHeight="false" outlineLevel="0" collapsed="false">
      <c r="A313" s="43"/>
      <c r="B313" s="81" t="s">
        <v>103</v>
      </c>
      <c r="C313" s="82" t="n">
        <v>6610010040</v>
      </c>
      <c r="D313" s="83" t="s">
        <v>104</v>
      </c>
      <c r="E313" s="76" t="n">
        <f aca="false">'приложение 10'!I131</f>
        <v>2188500</v>
      </c>
    </row>
    <row r="314" customFormat="false" ht="17.35" hidden="false" customHeight="false" outlineLevel="0" collapsed="false">
      <c r="A314" s="43"/>
      <c r="B314" s="81" t="s">
        <v>106</v>
      </c>
      <c r="C314" s="82" t="n">
        <v>6610010040</v>
      </c>
      <c r="D314" s="83" t="s">
        <v>107</v>
      </c>
      <c r="E314" s="76" t="n">
        <f aca="false">'приложение 10'!I132</f>
        <v>50000</v>
      </c>
    </row>
    <row r="315" customFormat="false" ht="64.15" hidden="false" customHeight="false" outlineLevel="0" collapsed="false">
      <c r="A315" s="67" t="s">
        <v>288</v>
      </c>
      <c r="B315" s="88" t="s">
        <v>289</v>
      </c>
      <c r="C315" s="89" t="n">
        <v>6700000000</v>
      </c>
      <c r="D315" s="90"/>
      <c r="E315" s="73" t="n">
        <f aca="false">E316+E320</f>
        <v>1995520</v>
      </c>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c r="CT315" s="71"/>
      <c r="CU315" s="71"/>
      <c r="CV315" s="71"/>
      <c r="CW315" s="71"/>
      <c r="CX315" s="71"/>
      <c r="CY315" s="71"/>
      <c r="CZ315" s="71"/>
      <c r="DA315" s="71"/>
      <c r="DB315" s="71"/>
      <c r="DC315" s="71"/>
      <c r="DD315" s="71"/>
      <c r="DE315" s="71"/>
      <c r="DF315" s="71"/>
      <c r="DG315" s="71"/>
      <c r="DH315" s="71"/>
      <c r="DI315" s="71"/>
      <c r="DJ315" s="71"/>
      <c r="DK315" s="71"/>
      <c r="DL315" s="71"/>
      <c r="DM315" s="71"/>
      <c r="DN315" s="71"/>
      <c r="DO315" s="71"/>
      <c r="DP315" s="71"/>
      <c r="DQ315" s="71"/>
      <c r="DR315" s="71"/>
      <c r="DS315" s="71"/>
      <c r="DT315" s="71"/>
      <c r="DU315" s="71"/>
      <c r="DV315" s="71"/>
      <c r="DW315" s="71"/>
      <c r="DX315" s="71"/>
      <c r="DY315" s="71"/>
      <c r="DZ315" s="71"/>
      <c r="EA315" s="71"/>
      <c r="EB315" s="71"/>
      <c r="EC315" s="71"/>
      <c r="ED315" s="71"/>
      <c r="EE315" s="71"/>
      <c r="EF315" s="71"/>
      <c r="EG315" s="71"/>
      <c r="EH315" s="71"/>
      <c r="EI315" s="71"/>
      <c r="EJ315" s="71"/>
      <c r="EK315" s="71"/>
      <c r="EL315" s="71"/>
      <c r="EM315" s="71"/>
      <c r="EN315" s="71"/>
      <c r="EO315" s="71"/>
      <c r="EP315" s="71"/>
      <c r="EQ315" s="71"/>
      <c r="ER315" s="71"/>
      <c r="ES315" s="71"/>
      <c r="ET315" s="71"/>
      <c r="EU315" s="71"/>
      <c r="EV315" s="71"/>
      <c r="EW315" s="71"/>
      <c r="EX315" s="71"/>
      <c r="EY315" s="71"/>
      <c r="EZ315" s="71"/>
      <c r="FA315" s="71"/>
      <c r="FB315" s="71"/>
      <c r="FC315" s="71"/>
      <c r="FD315" s="71"/>
      <c r="FE315" s="71"/>
      <c r="FF315" s="71"/>
      <c r="FG315" s="71"/>
      <c r="FH315" s="71"/>
      <c r="FI315" s="71"/>
      <c r="FJ315" s="71"/>
      <c r="FK315" s="71"/>
      <c r="FL315" s="71"/>
      <c r="FM315" s="71"/>
      <c r="FN315" s="71"/>
      <c r="FO315" s="71"/>
      <c r="FP315" s="71"/>
      <c r="FQ315" s="71"/>
      <c r="FR315" s="71"/>
      <c r="FS315" s="71"/>
      <c r="FT315" s="71"/>
      <c r="FU315" s="71"/>
      <c r="FV315" s="71"/>
      <c r="FW315" s="71"/>
      <c r="FX315" s="71"/>
      <c r="FY315" s="71"/>
      <c r="FZ315" s="71"/>
      <c r="GA315" s="71"/>
      <c r="GB315" s="71"/>
      <c r="GC315" s="71"/>
      <c r="GD315" s="71"/>
      <c r="GE315" s="71"/>
      <c r="GF315" s="71"/>
      <c r="GG315" s="71"/>
      <c r="GH315" s="71"/>
      <c r="GI315" s="71"/>
      <c r="GJ315" s="71"/>
      <c r="GK315" s="71"/>
      <c r="GL315" s="71"/>
      <c r="GM315" s="71"/>
      <c r="GN315" s="71"/>
      <c r="GO315" s="71"/>
      <c r="GP315" s="71"/>
      <c r="GQ315" s="71"/>
      <c r="GR315" s="71"/>
      <c r="GS315" s="71"/>
      <c r="GT315" s="71"/>
      <c r="GU315" s="71"/>
      <c r="GV315" s="71"/>
      <c r="GW315" s="71"/>
      <c r="GX315" s="71"/>
      <c r="GY315" s="71"/>
      <c r="GZ315" s="71"/>
      <c r="HA315" s="71"/>
      <c r="HB315" s="71"/>
      <c r="HC315" s="71"/>
      <c r="HD315" s="71"/>
      <c r="HE315" s="71"/>
      <c r="HF315" s="71"/>
      <c r="HG315" s="71"/>
      <c r="HH315" s="71"/>
      <c r="HI315" s="71"/>
      <c r="HJ315" s="71"/>
      <c r="HK315" s="71"/>
      <c r="HL315" s="71"/>
      <c r="HM315" s="71"/>
      <c r="HN315" s="71"/>
      <c r="HO315" s="71"/>
      <c r="HP315" s="71"/>
      <c r="HQ315" s="71"/>
      <c r="HR315" s="71"/>
      <c r="HS315" s="71"/>
      <c r="HT315" s="71"/>
      <c r="HU315" s="71"/>
      <c r="HV315" s="71"/>
      <c r="HW315" s="71"/>
      <c r="HX315" s="71"/>
      <c r="HY315" s="71"/>
      <c r="HZ315" s="71"/>
      <c r="IA315" s="71"/>
      <c r="IB315" s="71"/>
      <c r="IC315" s="71"/>
      <c r="ID315" s="71"/>
      <c r="IE315" s="71"/>
      <c r="IF315" s="71"/>
      <c r="IG315" s="71"/>
      <c r="IH315" s="71"/>
      <c r="II315" s="71"/>
      <c r="IJ315" s="71"/>
      <c r="IK315" s="71"/>
      <c r="IL315" s="71"/>
      <c r="IM315" s="71"/>
      <c r="IN315" s="71"/>
      <c r="IO315" s="71"/>
      <c r="IP315" s="71"/>
      <c r="IQ315" s="71"/>
      <c r="IR315" s="71"/>
      <c r="IS315" s="71"/>
      <c r="IT315" s="71"/>
      <c r="IU315" s="71"/>
      <c r="IV315" s="71"/>
      <c r="IW315" s="71"/>
      <c r="IX315" s="71"/>
      <c r="IY315" s="71"/>
      <c r="IZ315" s="71"/>
      <c r="JA315" s="71"/>
      <c r="JB315" s="71"/>
      <c r="JC315" s="71"/>
      <c r="JD315" s="71"/>
      <c r="JE315" s="71"/>
      <c r="JF315" s="71"/>
      <c r="JG315" s="71"/>
      <c r="JH315" s="71"/>
      <c r="JI315" s="71"/>
      <c r="JJ315" s="71"/>
      <c r="JK315" s="71"/>
      <c r="JL315" s="71"/>
      <c r="JM315" s="71"/>
      <c r="JN315" s="71"/>
      <c r="JO315" s="71"/>
      <c r="JP315" s="71"/>
      <c r="JQ315" s="71"/>
      <c r="JR315" s="71"/>
      <c r="JS315" s="71"/>
      <c r="JT315" s="71"/>
      <c r="JU315" s="71"/>
      <c r="JV315" s="71"/>
      <c r="JW315" s="71"/>
      <c r="JX315" s="71"/>
      <c r="JY315" s="71"/>
      <c r="JZ315" s="71"/>
      <c r="KA315" s="71"/>
      <c r="KB315" s="71"/>
      <c r="KC315" s="71"/>
      <c r="KD315" s="71"/>
      <c r="KE315" s="71"/>
      <c r="KF315" s="71"/>
      <c r="KG315" s="71"/>
      <c r="KH315" s="71"/>
      <c r="KI315" s="71"/>
      <c r="KJ315" s="71"/>
      <c r="KK315" s="71"/>
      <c r="KL315" s="71"/>
      <c r="KM315" s="71"/>
      <c r="KN315" s="71"/>
      <c r="KO315" s="71"/>
      <c r="KP315" s="71"/>
      <c r="KQ315" s="71"/>
      <c r="KR315" s="71"/>
      <c r="KS315" s="71"/>
      <c r="KT315" s="71"/>
      <c r="KU315" s="71"/>
      <c r="KV315" s="71"/>
      <c r="KW315" s="71"/>
      <c r="KX315" s="71"/>
      <c r="KY315" s="71"/>
      <c r="KZ315" s="71"/>
      <c r="LA315" s="71"/>
      <c r="LB315" s="71"/>
      <c r="LC315" s="71"/>
      <c r="LD315" s="71"/>
      <c r="LE315" s="71"/>
      <c r="LF315" s="71"/>
      <c r="LG315" s="71"/>
      <c r="LH315" s="71"/>
      <c r="LI315" s="71"/>
      <c r="LJ315" s="71"/>
      <c r="LK315" s="71"/>
      <c r="LL315" s="71"/>
      <c r="LM315" s="71"/>
      <c r="LN315" s="71"/>
      <c r="LO315" s="71"/>
      <c r="LP315" s="71"/>
      <c r="LQ315" s="71"/>
      <c r="LR315" s="71"/>
      <c r="LS315" s="71"/>
      <c r="LT315" s="71"/>
      <c r="LU315" s="71"/>
      <c r="LV315" s="71"/>
      <c r="LW315" s="71"/>
      <c r="LX315" s="71"/>
      <c r="LY315" s="71"/>
      <c r="LZ315" s="71"/>
      <c r="MA315" s="71"/>
      <c r="MB315" s="71"/>
      <c r="MC315" s="71"/>
      <c r="MD315" s="71"/>
      <c r="ME315" s="71"/>
      <c r="MF315" s="71"/>
      <c r="MG315" s="71"/>
      <c r="MH315" s="71"/>
      <c r="MI315" s="71"/>
      <c r="MJ315" s="71"/>
      <c r="MK315" s="71"/>
      <c r="ML315" s="71"/>
      <c r="MM315" s="71"/>
      <c r="MN315" s="71"/>
      <c r="MO315" s="71"/>
      <c r="MP315" s="71"/>
      <c r="MQ315" s="71"/>
      <c r="MR315" s="71"/>
      <c r="MS315" s="71"/>
      <c r="MT315" s="71"/>
      <c r="MU315" s="71"/>
      <c r="MV315" s="71"/>
      <c r="MW315" s="71"/>
      <c r="MX315" s="71"/>
      <c r="MY315" s="71"/>
      <c r="MZ315" s="71"/>
      <c r="NA315" s="71"/>
      <c r="NB315" s="71"/>
      <c r="NC315" s="71"/>
      <c r="ND315" s="71"/>
      <c r="NE315" s="71"/>
      <c r="NF315" s="71"/>
      <c r="NG315" s="71"/>
      <c r="NH315" s="71"/>
      <c r="NI315" s="71"/>
      <c r="NJ315" s="71"/>
      <c r="NK315" s="71"/>
      <c r="NL315" s="71"/>
      <c r="NM315" s="71"/>
      <c r="NN315" s="71"/>
      <c r="NO315" s="71"/>
      <c r="NP315" s="71"/>
      <c r="NQ315" s="71"/>
      <c r="NR315" s="71"/>
      <c r="NS315" s="71"/>
      <c r="NT315" s="71"/>
      <c r="NU315" s="71"/>
      <c r="NV315" s="71"/>
      <c r="NW315" s="71"/>
      <c r="NX315" s="71"/>
      <c r="NY315" s="71"/>
      <c r="NZ315" s="71"/>
      <c r="OA315" s="71"/>
      <c r="OB315" s="71"/>
      <c r="OC315" s="71"/>
      <c r="OD315" s="71"/>
      <c r="OE315" s="71"/>
      <c r="OF315" s="71"/>
      <c r="OG315" s="71"/>
      <c r="OH315" s="71"/>
      <c r="OI315" s="71"/>
      <c r="OJ315" s="71"/>
      <c r="OK315" s="71"/>
      <c r="OL315" s="71"/>
      <c r="OM315" s="71"/>
      <c r="ON315" s="71"/>
      <c r="OO315" s="71"/>
      <c r="OP315" s="71"/>
      <c r="OQ315" s="71"/>
      <c r="OR315" s="71"/>
      <c r="OS315" s="71"/>
      <c r="OT315" s="71"/>
      <c r="OU315" s="71"/>
      <c r="OV315" s="71"/>
      <c r="OW315" s="71"/>
      <c r="OX315" s="71"/>
      <c r="OY315" s="71"/>
      <c r="OZ315" s="71"/>
      <c r="PA315" s="71"/>
      <c r="PB315" s="71"/>
      <c r="PC315" s="71"/>
      <c r="PD315" s="71"/>
      <c r="PE315" s="71"/>
      <c r="PF315" s="71"/>
      <c r="PG315" s="71"/>
      <c r="PH315" s="71"/>
      <c r="PI315" s="71"/>
      <c r="PJ315" s="71"/>
      <c r="PK315" s="71"/>
      <c r="PL315" s="71"/>
      <c r="PM315" s="71"/>
      <c r="PN315" s="71"/>
      <c r="PO315" s="71"/>
      <c r="PP315" s="71"/>
      <c r="PQ315" s="71"/>
      <c r="PR315" s="71"/>
      <c r="PS315" s="71"/>
      <c r="PT315" s="71"/>
      <c r="PU315" s="71"/>
      <c r="PV315" s="71"/>
      <c r="PW315" s="71"/>
      <c r="PX315" s="71"/>
      <c r="PY315" s="71"/>
      <c r="PZ315" s="71"/>
      <c r="QA315" s="71"/>
      <c r="QB315" s="71"/>
      <c r="QC315" s="71"/>
      <c r="QD315" s="71"/>
      <c r="QE315" s="71"/>
      <c r="QF315" s="71"/>
      <c r="QG315" s="71"/>
      <c r="QH315" s="71"/>
      <c r="QI315" s="71"/>
      <c r="QJ315" s="71"/>
      <c r="QK315" s="71"/>
      <c r="QL315" s="71"/>
      <c r="QM315" s="71"/>
      <c r="QN315" s="71"/>
      <c r="QO315" s="71"/>
      <c r="QP315" s="71"/>
      <c r="QQ315" s="71"/>
      <c r="QR315" s="71"/>
      <c r="QS315" s="71"/>
      <c r="QT315" s="71"/>
      <c r="QU315" s="71"/>
      <c r="QV315" s="71"/>
      <c r="QW315" s="71"/>
      <c r="QX315" s="71"/>
      <c r="QY315" s="71"/>
      <c r="QZ315" s="71"/>
      <c r="RA315" s="71"/>
      <c r="RB315" s="71"/>
      <c r="RC315" s="71"/>
      <c r="RD315" s="71"/>
      <c r="RE315" s="71"/>
      <c r="RF315" s="71"/>
      <c r="RG315" s="71"/>
      <c r="RH315" s="71"/>
      <c r="RI315" s="71"/>
      <c r="RJ315" s="71"/>
      <c r="RK315" s="71"/>
      <c r="RL315" s="71"/>
      <c r="RM315" s="71"/>
      <c r="RN315" s="71"/>
      <c r="RO315" s="71"/>
      <c r="RP315" s="71"/>
      <c r="RQ315" s="71"/>
      <c r="RR315" s="71"/>
      <c r="RS315" s="71"/>
      <c r="RT315" s="71"/>
      <c r="RU315" s="71"/>
      <c r="RV315" s="71"/>
      <c r="RW315" s="71"/>
      <c r="RX315" s="71"/>
      <c r="RY315" s="71"/>
      <c r="RZ315" s="71"/>
      <c r="SA315" s="71"/>
      <c r="SB315" s="71"/>
      <c r="SC315" s="71"/>
      <c r="SD315" s="71"/>
      <c r="SE315" s="71"/>
      <c r="SF315" s="71"/>
      <c r="SG315" s="71"/>
      <c r="SH315" s="71"/>
      <c r="SI315" s="71"/>
      <c r="SJ315" s="71"/>
      <c r="SK315" s="71"/>
      <c r="SL315" s="71"/>
      <c r="SM315" s="71"/>
      <c r="SN315" s="71"/>
      <c r="SO315" s="71"/>
      <c r="SP315" s="71"/>
      <c r="SQ315" s="71"/>
      <c r="SR315" s="71"/>
      <c r="SS315" s="71"/>
      <c r="ST315" s="71"/>
      <c r="SU315" s="71"/>
      <c r="SV315" s="71"/>
      <c r="SW315" s="71"/>
      <c r="SX315" s="71"/>
      <c r="SY315" s="71"/>
      <c r="SZ315" s="71"/>
      <c r="TA315" s="71"/>
      <c r="TB315" s="71"/>
      <c r="TC315" s="71"/>
      <c r="TD315" s="71"/>
      <c r="TE315" s="71"/>
      <c r="TF315" s="71"/>
      <c r="TG315" s="71"/>
      <c r="TH315" s="71"/>
      <c r="TI315" s="71"/>
      <c r="TJ315" s="71"/>
      <c r="TK315" s="71"/>
      <c r="TL315" s="71"/>
      <c r="TM315" s="71"/>
      <c r="TN315" s="71"/>
      <c r="TO315" s="71"/>
      <c r="TP315" s="71"/>
      <c r="TQ315" s="71"/>
      <c r="TR315" s="71"/>
      <c r="TS315" s="71"/>
      <c r="TT315" s="71"/>
      <c r="TU315" s="71"/>
      <c r="TV315" s="71"/>
      <c r="TW315" s="71"/>
      <c r="TX315" s="71"/>
      <c r="TY315" s="71"/>
      <c r="TZ315" s="71"/>
      <c r="UA315" s="71"/>
      <c r="UB315" s="71"/>
      <c r="UC315" s="71"/>
      <c r="UD315" s="71"/>
      <c r="UE315" s="71"/>
      <c r="UF315" s="71"/>
      <c r="UG315" s="71"/>
      <c r="UH315" s="71"/>
      <c r="UI315" s="71"/>
      <c r="UJ315" s="71"/>
      <c r="UK315" s="71"/>
      <c r="UL315" s="71"/>
      <c r="UM315" s="71"/>
      <c r="UN315" s="71"/>
      <c r="UO315" s="71"/>
      <c r="UP315" s="71"/>
      <c r="UQ315" s="71"/>
      <c r="UR315" s="71"/>
      <c r="US315" s="71"/>
      <c r="UT315" s="71"/>
      <c r="UU315" s="71"/>
      <c r="UV315" s="71"/>
      <c r="UW315" s="71"/>
      <c r="UX315" s="71"/>
      <c r="UY315" s="71"/>
      <c r="UZ315" s="71"/>
      <c r="VA315" s="71"/>
      <c r="VB315" s="71"/>
      <c r="VC315" s="71"/>
      <c r="VD315" s="71"/>
      <c r="VE315" s="71"/>
      <c r="VF315" s="71"/>
      <c r="VG315" s="71"/>
      <c r="VH315" s="71"/>
      <c r="VI315" s="71"/>
      <c r="VJ315" s="71"/>
      <c r="VK315" s="71"/>
      <c r="VL315" s="71"/>
      <c r="VM315" s="71"/>
      <c r="VN315" s="71"/>
      <c r="VO315" s="71"/>
      <c r="VP315" s="71"/>
      <c r="VQ315" s="71"/>
      <c r="VR315" s="71"/>
      <c r="VS315" s="71"/>
      <c r="VT315" s="71"/>
      <c r="VU315" s="71"/>
      <c r="VV315" s="71"/>
      <c r="VW315" s="71"/>
      <c r="VX315" s="71"/>
      <c r="VY315" s="71"/>
      <c r="VZ315" s="71"/>
      <c r="WA315" s="71"/>
      <c r="WB315" s="71"/>
      <c r="WC315" s="71"/>
      <c r="WD315" s="71"/>
      <c r="WE315" s="71"/>
      <c r="WF315" s="71"/>
      <c r="WG315" s="71"/>
      <c r="WH315" s="71"/>
      <c r="WI315" s="71"/>
      <c r="WJ315" s="71"/>
      <c r="WK315" s="71"/>
      <c r="WL315" s="71"/>
      <c r="WM315" s="71"/>
      <c r="WN315" s="71"/>
      <c r="WO315" s="71"/>
      <c r="WP315" s="71"/>
      <c r="WQ315" s="71"/>
      <c r="WR315" s="71"/>
      <c r="WS315" s="71"/>
      <c r="WT315" s="71"/>
      <c r="WU315" s="71"/>
      <c r="WV315" s="71"/>
      <c r="WW315" s="71"/>
      <c r="WX315" s="71"/>
      <c r="WY315" s="71"/>
      <c r="WZ315" s="71"/>
      <c r="XA315" s="71"/>
      <c r="XB315" s="71"/>
      <c r="XC315" s="71"/>
      <c r="XD315" s="71"/>
      <c r="XE315" s="71"/>
      <c r="XF315" s="71"/>
      <c r="XG315" s="71"/>
      <c r="XH315" s="71"/>
      <c r="XI315" s="71"/>
      <c r="XJ315" s="71"/>
      <c r="XK315" s="71"/>
      <c r="XL315" s="71"/>
      <c r="XM315" s="71"/>
      <c r="XN315" s="71"/>
      <c r="XO315" s="71"/>
      <c r="XP315" s="71"/>
      <c r="XQ315" s="71"/>
      <c r="XR315" s="71"/>
      <c r="XS315" s="71"/>
      <c r="XT315" s="71"/>
      <c r="XU315" s="71"/>
      <c r="XV315" s="71"/>
      <c r="XW315" s="71"/>
      <c r="XX315" s="71"/>
      <c r="XY315" s="71"/>
      <c r="XZ315" s="71"/>
      <c r="YA315" s="71"/>
      <c r="YB315" s="71"/>
      <c r="YC315" s="71"/>
      <c r="YD315" s="71"/>
      <c r="YE315" s="71"/>
      <c r="YF315" s="71"/>
      <c r="YG315" s="71"/>
      <c r="YH315" s="71"/>
      <c r="YI315" s="71"/>
      <c r="YJ315" s="71"/>
      <c r="YK315" s="71"/>
      <c r="YL315" s="71"/>
      <c r="YM315" s="71"/>
      <c r="YN315" s="71"/>
      <c r="YO315" s="71"/>
      <c r="YP315" s="71"/>
      <c r="YQ315" s="71"/>
      <c r="YR315" s="71"/>
      <c r="YS315" s="71"/>
      <c r="YT315" s="71"/>
      <c r="YU315" s="71"/>
      <c r="YV315" s="71"/>
      <c r="YW315" s="71"/>
      <c r="YX315" s="71"/>
      <c r="YY315" s="71"/>
      <c r="YZ315" s="71"/>
      <c r="ZA315" s="71"/>
      <c r="ZB315" s="71"/>
      <c r="ZC315" s="71"/>
      <c r="ZD315" s="71"/>
      <c r="ZE315" s="71"/>
      <c r="ZF315" s="71"/>
      <c r="ZG315" s="71"/>
      <c r="ZH315" s="71"/>
      <c r="ZI315" s="71"/>
      <c r="ZJ315" s="71"/>
      <c r="ZK315" s="71"/>
      <c r="ZL315" s="71"/>
      <c r="ZM315" s="71"/>
      <c r="ZN315" s="71"/>
      <c r="ZO315" s="71"/>
      <c r="ZP315" s="71"/>
      <c r="ZQ315" s="71"/>
      <c r="ZR315" s="71"/>
      <c r="ZS315" s="71"/>
      <c r="ZT315" s="71"/>
      <c r="ZU315" s="71"/>
      <c r="ZV315" s="71"/>
      <c r="ZW315" s="71"/>
      <c r="ZX315" s="71"/>
      <c r="ZY315" s="71"/>
      <c r="ZZ315" s="71"/>
      <c r="AAA315" s="71"/>
      <c r="AAB315" s="71"/>
      <c r="AAC315" s="71"/>
      <c r="AAD315" s="71"/>
      <c r="AAE315" s="71"/>
      <c r="AAF315" s="71"/>
      <c r="AAG315" s="71"/>
      <c r="AAH315" s="71"/>
      <c r="AAI315" s="71"/>
      <c r="AAJ315" s="71"/>
      <c r="AAK315" s="71"/>
      <c r="AAL315" s="71"/>
      <c r="AAM315" s="71"/>
      <c r="AAN315" s="71"/>
      <c r="AAO315" s="71"/>
      <c r="AAP315" s="71"/>
      <c r="AAQ315" s="71"/>
      <c r="AAR315" s="71"/>
      <c r="AAS315" s="71"/>
      <c r="AAT315" s="71"/>
      <c r="AAU315" s="71"/>
      <c r="AAV315" s="71"/>
      <c r="AAW315" s="71"/>
      <c r="AAX315" s="71"/>
      <c r="AAY315" s="71"/>
      <c r="AAZ315" s="71"/>
      <c r="ABA315" s="71"/>
      <c r="ABB315" s="71"/>
      <c r="ABC315" s="71"/>
      <c r="ABD315" s="71"/>
      <c r="ABE315" s="71"/>
      <c r="ABF315" s="71"/>
      <c r="ABG315" s="71"/>
      <c r="ABH315" s="71"/>
      <c r="ABI315" s="71"/>
      <c r="ABJ315" s="71"/>
      <c r="ABK315" s="71"/>
      <c r="ABL315" s="71"/>
      <c r="ABM315" s="71"/>
      <c r="ABN315" s="71"/>
      <c r="ABO315" s="71"/>
      <c r="ABP315" s="71"/>
      <c r="ABQ315" s="71"/>
      <c r="ABR315" s="71"/>
      <c r="ABS315" s="71"/>
      <c r="ABT315" s="71"/>
      <c r="ABU315" s="71"/>
      <c r="ABV315" s="71"/>
      <c r="ABW315" s="71"/>
      <c r="ABX315" s="71"/>
      <c r="ABY315" s="71"/>
      <c r="ABZ315" s="71"/>
      <c r="ACA315" s="71"/>
      <c r="ACB315" s="71"/>
      <c r="ACC315" s="71"/>
      <c r="ACD315" s="71"/>
      <c r="ACE315" s="71"/>
      <c r="ACF315" s="71"/>
      <c r="ACG315" s="71"/>
      <c r="ACH315" s="71"/>
      <c r="ACI315" s="71"/>
      <c r="ACJ315" s="71"/>
      <c r="ACK315" s="71"/>
      <c r="ACL315" s="71"/>
      <c r="ACM315" s="71"/>
      <c r="ACN315" s="71"/>
      <c r="ACO315" s="71"/>
      <c r="ACP315" s="71"/>
      <c r="ACQ315" s="71"/>
      <c r="ACR315" s="71"/>
      <c r="ACS315" s="71"/>
      <c r="ACT315" s="71"/>
      <c r="ACU315" s="71"/>
      <c r="ACV315" s="71"/>
      <c r="ACW315" s="71"/>
      <c r="ACX315" s="71"/>
      <c r="ACY315" s="71"/>
      <c r="ACZ315" s="71"/>
      <c r="ADA315" s="71"/>
      <c r="ADB315" s="71"/>
      <c r="ADC315" s="71"/>
      <c r="ADD315" s="71"/>
      <c r="ADE315" s="71"/>
      <c r="ADF315" s="71"/>
      <c r="ADG315" s="71"/>
      <c r="ADH315" s="71"/>
      <c r="ADI315" s="71"/>
      <c r="ADJ315" s="71"/>
      <c r="ADK315" s="71"/>
      <c r="ADL315" s="71"/>
      <c r="ADM315" s="71"/>
      <c r="ADN315" s="71"/>
      <c r="ADO315" s="71"/>
      <c r="ADP315" s="71"/>
      <c r="ADQ315" s="71"/>
      <c r="ADR315" s="71"/>
      <c r="ADS315" s="71"/>
      <c r="ADT315" s="71"/>
      <c r="ADU315" s="71"/>
      <c r="ADV315" s="71"/>
      <c r="ADW315" s="71"/>
      <c r="ADX315" s="71"/>
      <c r="ADY315" s="71"/>
      <c r="ADZ315" s="71"/>
      <c r="AEA315" s="71"/>
      <c r="AEB315" s="71"/>
      <c r="AEC315" s="71"/>
      <c r="AED315" s="71"/>
      <c r="AEE315" s="71"/>
      <c r="AEF315" s="71"/>
      <c r="AEG315" s="71"/>
      <c r="AEH315" s="71"/>
      <c r="AEI315" s="71"/>
      <c r="AEJ315" s="71"/>
      <c r="AEK315" s="71"/>
      <c r="AEL315" s="71"/>
      <c r="AEM315" s="71"/>
      <c r="AEN315" s="71"/>
      <c r="AEO315" s="71"/>
      <c r="AEP315" s="71"/>
      <c r="AEQ315" s="71"/>
      <c r="AER315" s="71"/>
      <c r="AES315" s="71"/>
      <c r="AET315" s="71"/>
      <c r="AEU315" s="71"/>
      <c r="AEV315" s="71"/>
      <c r="AEW315" s="71"/>
      <c r="AEX315" s="71"/>
      <c r="AEY315" s="71"/>
      <c r="AEZ315" s="71"/>
      <c r="AFA315" s="71"/>
      <c r="AFB315" s="71"/>
      <c r="AFC315" s="71"/>
      <c r="AFD315" s="71"/>
      <c r="AFE315" s="71"/>
      <c r="AFF315" s="71"/>
      <c r="AFG315" s="71"/>
      <c r="AFH315" s="71"/>
      <c r="AFI315" s="71"/>
      <c r="AFJ315" s="71"/>
      <c r="AFK315" s="71"/>
      <c r="AFL315" s="71"/>
      <c r="AFM315" s="71"/>
      <c r="AFN315" s="71"/>
      <c r="AFO315" s="71"/>
      <c r="AFP315" s="71"/>
      <c r="AFQ315" s="71"/>
      <c r="AFR315" s="71"/>
      <c r="AFS315" s="71"/>
      <c r="AFT315" s="71"/>
      <c r="AFU315" s="71"/>
      <c r="AFV315" s="71"/>
      <c r="AFW315" s="71"/>
      <c r="AFX315" s="71"/>
      <c r="AFY315" s="71"/>
      <c r="AFZ315" s="71"/>
      <c r="AGA315" s="71"/>
      <c r="AGB315" s="71"/>
      <c r="AGC315" s="71"/>
      <c r="AGD315" s="71"/>
      <c r="AGE315" s="71"/>
      <c r="AGF315" s="71"/>
      <c r="AGG315" s="71"/>
      <c r="AGH315" s="71"/>
      <c r="AGI315" s="71"/>
      <c r="AGJ315" s="71"/>
      <c r="AGK315" s="71"/>
      <c r="AGL315" s="71"/>
      <c r="AGM315" s="71"/>
      <c r="AGN315" s="71"/>
      <c r="AGO315" s="71"/>
      <c r="AGP315" s="71"/>
      <c r="AGQ315" s="71"/>
      <c r="AGR315" s="71"/>
      <c r="AGS315" s="71"/>
      <c r="AGT315" s="71"/>
      <c r="AGU315" s="71"/>
      <c r="AGV315" s="71"/>
      <c r="AGW315" s="71"/>
      <c r="AGX315" s="71"/>
      <c r="AGY315" s="71"/>
      <c r="AGZ315" s="71"/>
      <c r="AHA315" s="71"/>
      <c r="AHB315" s="71"/>
      <c r="AHC315" s="71"/>
      <c r="AHD315" s="71"/>
      <c r="AHE315" s="71"/>
      <c r="AHF315" s="71"/>
      <c r="AHG315" s="71"/>
      <c r="AHH315" s="71"/>
      <c r="AHI315" s="71"/>
      <c r="AHJ315" s="71"/>
      <c r="AHK315" s="71"/>
      <c r="AHL315" s="71"/>
      <c r="AHM315" s="71"/>
      <c r="AHN315" s="71"/>
      <c r="AHO315" s="71"/>
      <c r="AHP315" s="71"/>
      <c r="AHQ315" s="71"/>
      <c r="AHR315" s="71"/>
      <c r="AHS315" s="71"/>
      <c r="AHT315" s="71"/>
      <c r="AHU315" s="71"/>
      <c r="AHV315" s="71"/>
      <c r="AHW315" s="71"/>
      <c r="AHX315" s="71"/>
      <c r="AHY315" s="71"/>
      <c r="AHZ315" s="71"/>
      <c r="AIA315" s="71"/>
      <c r="AIB315" s="71"/>
      <c r="AIC315" s="71"/>
      <c r="AID315" s="71"/>
      <c r="AIE315" s="71"/>
      <c r="AIF315" s="71"/>
      <c r="AIG315" s="71"/>
      <c r="AIH315" s="71"/>
      <c r="AII315" s="71"/>
      <c r="AIJ315" s="71"/>
      <c r="AIK315" s="71"/>
      <c r="AIL315" s="71"/>
      <c r="AIM315" s="71"/>
      <c r="AIN315" s="71"/>
      <c r="AIO315" s="71"/>
      <c r="AIP315" s="71"/>
      <c r="AIQ315" s="71"/>
      <c r="AIR315" s="71"/>
      <c r="AIS315" s="71"/>
      <c r="AIT315" s="71"/>
      <c r="AIU315" s="71"/>
      <c r="AIV315" s="71"/>
      <c r="AIW315" s="71"/>
      <c r="AIX315" s="71"/>
      <c r="AIY315" s="71"/>
      <c r="AIZ315" s="71"/>
      <c r="AJA315" s="71"/>
      <c r="AJB315" s="71"/>
      <c r="AJC315" s="71"/>
      <c r="AJD315" s="71"/>
      <c r="AJE315" s="71"/>
      <c r="AJF315" s="71"/>
      <c r="AJG315" s="71"/>
      <c r="AJH315" s="71"/>
      <c r="AJI315" s="71"/>
      <c r="AJJ315" s="71"/>
      <c r="AJK315" s="71"/>
      <c r="AJL315" s="71"/>
      <c r="AJM315" s="71"/>
      <c r="AJN315" s="71"/>
      <c r="AJO315" s="71"/>
      <c r="AJP315" s="71"/>
      <c r="AJQ315" s="71"/>
      <c r="AJR315" s="71"/>
      <c r="AJS315" s="71"/>
      <c r="AJT315" s="71"/>
      <c r="AJU315" s="71"/>
      <c r="AJV315" s="71"/>
      <c r="AJW315" s="71"/>
      <c r="AJX315" s="71"/>
      <c r="AJY315" s="71"/>
      <c r="AJZ315" s="71"/>
      <c r="AKA315" s="71"/>
      <c r="AKB315" s="71"/>
      <c r="AKC315" s="71"/>
      <c r="AKD315" s="71"/>
      <c r="AKE315" s="71"/>
      <c r="AKF315" s="71"/>
      <c r="AKG315" s="71"/>
      <c r="AKH315" s="71"/>
      <c r="AKI315" s="71"/>
      <c r="AKJ315" s="71"/>
      <c r="AKK315" s="71"/>
      <c r="AKL315" s="71"/>
      <c r="AKM315" s="71"/>
      <c r="AKN315" s="71"/>
      <c r="AKO315" s="71"/>
      <c r="AKP315" s="71"/>
      <c r="AKQ315" s="71"/>
      <c r="AKR315" s="71"/>
      <c r="AKS315" s="71"/>
      <c r="AKT315" s="71"/>
      <c r="AKU315" s="71"/>
      <c r="AKV315" s="71"/>
      <c r="AKW315" s="71"/>
      <c r="AKX315" s="71"/>
      <c r="AKY315" s="71"/>
      <c r="AKZ315" s="71"/>
      <c r="ALA315" s="71"/>
      <c r="ALB315" s="71"/>
      <c r="ALC315" s="71"/>
      <c r="ALD315" s="71"/>
      <c r="ALE315" s="71"/>
      <c r="ALF315" s="71"/>
      <c r="ALG315" s="71"/>
      <c r="ALH315" s="71"/>
      <c r="ALI315" s="71"/>
      <c r="ALJ315" s="71"/>
      <c r="ALK315" s="71"/>
      <c r="ALL315" s="71"/>
      <c r="ALM315" s="71"/>
      <c r="ALN315" s="71"/>
      <c r="ALO315" s="71"/>
      <c r="ALP315" s="71"/>
      <c r="ALQ315" s="71"/>
      <c r="ALR315" s="71"/>
      <c r="ALS315" s="71"/>
      <c r="ALT315" s="71"/>
      <c r="ALU315" s="71"/>
      <c r="ALV315" s="71"/>
      <c r="ALW315" s="71"/>
      <c r="ALX315" s="71"/>
      <c r="ALY315" s="71"/>
      <c r="ALZ315" s="71"/>
      <c r="AMA315" s="71"/>
      <c r="AMB315" s="71"/>
      <c r="AMC315" s="71"/>
      <c r="AMD315" s="71"/>
      <c r="AME315" s="71"/>
      <c r="AMF315" s="71"/>
      <c r="AMG315" s="71"/>
      <c r="AMH315" s="71"/>
      <c r="AMI315" s="71"/>
      <c r="AMK315" s="71"/>
    </row>
    <row r="316" customFormat="false" ht="48.5" hidden="false" customHeight="false" outlineLevel="0" collapsed="false">
      <c r="A316" s="43"/>
      <c r="B316" s="81" t="s">
        <v>290</v>
      </c>
      <c r="C316" s="82" t="n">
        <v>6710000000</v>
      </c>
      <c r="D316" s="83"/>
      <c r="E316" s="76" t="n">
        <f aca="false">E317</f>
        <v>1913020</v>
      </c>
    </row>
    <row r="317" customFormat="false" ht="32.8" hidden="false" customHeight="false" outlineLevel="0" collapsed="false">
      <c r="A317" s="43"/>
      <c r="B317" s="81" t="s">
        <v>291</v>
      </c>
      <c r="C317" s="82" t="n">
        <v>6710010220</v>
      </c>
      <c r="D317" s="83"/>
      <c r="E317" s="76" t="n">
        <f aca="false">E318+E319</f>
        <v>1913020</v>
      </c>
    </row>
    <row r="318" s="71" customFormat="true" ht="32.8" hidden="false" customHeight="false" outlineLevel="0" collapsed="false">
      <c r="A318" s="43"/>
      <c r="B318" s="81" t="s">
        <v>103</v>
      </c>
      <c r="C318" s="82" t="n">
        <v>6710010220</v>
      </c>
      <c r="D318" s="83" t="s">
        <v>104</v>
      </c>
      <c r="E318" s="76" t="n">
        <f aca="false">'приложение 10'!I693+'приложение 10'!I136+'приложение 10'!I606</f>
        <v>323000</v>
      </c>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c r="DA318" s="47"/>
      <c r="DB318" s="47"/>
      <c r="DC318" s="47"/>
      <c r="DD318" s="47"/>
      <c r="DE318" s="47"/>
      <c r="DF318" s="47"/>
      <c r="DG318" s="47"/>
      <c r="DH318" s="47"/>
      <c r="DI318" s="47"/>
      <c r="DJ318" s="47"/>
      <c r="DK318" s="47"/>
      <c r="DL318" s="47"/>
      <c r="DM318" s="47"/>
      <c r="DN318" s="47"/>
      <c r="DO318" s="47"/>
      <c r="DP318" s="47"/>
      <c r="DQ318" s="47"/>
      <c r="DR318" s="47"/>
      <c r="DS318" s="47"/>
      <c r="DT318" s="47"/>
      <c r="DU318" s="47"/>
      <c r="DV318" s="47"/>
      <c r="DW318" s="47"/>
      <c r="DX318" s="47"/>
      <c r="DY318" s="47"/>
      <c r="DZ318" s="47"/>
      <c r="EA318" s="47"/>
      <c r="EB318" s="47"/>
      <c r="EC318" s="47"/>
      <c r="ED318" s="47"/>
      <c r="EE318" s="47"/>
      <c r="EF318" s="47"/>
      <c r="EG318" s="47"/>
      <c r="EH318" s="47"/>
      <c r="EI318" s="47"/>
      <c r="EJ318" s="47"/>
      <c r="EK318" s="47"/>
      <c r="EL318" s="47"/>
      <c r="EM318" s="47"/>
      <c r="EN318" s="47"/>
      <c r="EO318" s="47"/>
      <c r="EP318" s="47"/>
      <c r="EQ318" s="47"/>
      <c r="ER318" s="47"/>
      <c r="ES318" s="47"/>
      <c r="ET318" s="47"/>
      <c r="EU318" s="47"/>
      <c r="EV318" s="47"/>
      <c r="EW318" s="47"/>
      <c r="EX318" s="47"/>
      <c r="EY318" s="47"/>
      <c r="EZ318" s="47"/>
      <c r="FA318" s="47"/>
      <c r="FB318" s="47"/>
      <c r="FC318" s="47"/>
      <c r="FD318" s="47"/>
      <c r="FE318" s="47"/>
      <c r="FF318" s="47"/>
      <c r="FG318" s="47"/>
      <c r="FH318" s="47"/>
      <c r="FI318" s="47"/>
      <c r="FJ318" s="47"/>
      <c r="FK318" s="47"/>
      <c r="FL318" s="47"/>
      <c r="FM318" s="47"/>
      <c r="FN318" s="47"/>
      <c r="FO318" s="47"/>
      <c r="FP318" s="47"/>
      <c r="FQ318" s="47"/>
      <c r="FR318" s="47"/>
      <c r="FS318" s="47"/>
      <c r="FT318" s="47"/>
      <c r="FU318" s="47"/>
      <c r="FV318" s="47"/>
      <c r="FW318" s="47"/>
      <c r="FX318" s="47"/>
      <c r="FY318" s="47"/>
      <c r="FZ318" s="47"/>
      <c r="GA318" s="47"/>
      <c r="GB318" s="47"/>
      <c r="GC318" s="47"/>
      <c r="GD318" s="47"/>
      <c r="GE318" s="47"/>
      <c r="GF318" s="47"/>
      <c r="GG318" s="47"/>
      <c r="GH318" s="47"/>
      <c r="GI318" s="47"/>
      <c r="GJ318" s="47"/>
      <c r="GK318" s="47"/>
      <c r="GL318" s="47"/>
      <c r="GM318" s="47"/>
      <c r="GN318" s="47"/>
      <c r="GO318" s="47"/>
      <c r="GP318" s="47"/>
      <c r="GQ318" s="47"/>
      <c r="GR318" s="47"/>
      <c r="GS318" s="47"/>
      <c r="GT318" s="47"/>
      <c r="GU318" s="47"/>
      <c r="GV318" s="47"/>
      <c r="GW318" s="47"/>
      <c r="GX318" s="47"/>
      <c r="GY318" s="47"/>
      <c r="GZ318" s="47"/>
      <c r="HA318" s="47"/>
      <c r="HB318" s="47"/>
      <c r="HC318" s="47"/>
      <c r="HD318" s="47"/>
      <c r="HE318" s="47"/>
      <c r="HF318" s="47"/>
      <c r="HG318" s="47"/>
      <c r="HH318" s="47"/>
      <c r="HI318" s="47"/>
      <c r="HJ318" s="47"/>
      <c r="HK318" s="47"/>
      <c r="HL318" s="47"/>
      <c r="HM318" s="47"/>
      <c r="HN318" s="47"/>
      <c r="HO318" s="47"/>
      <c r="HP318" s="47"/>
      <c r="HQ318" s="47"/>
      <c r="HR318" s="47"/>
      <c r="HS318" s="47"/>
      <c r="HT318" s="47"/>
      <c r="HU318" s="47"/>
      <c r="HV318" s="47"/>
      <c r="HW318" s="47"/>
      <c r="HX318" s="47"/>
      <c r="HY318" s="47"/>
      <c r="HZ318" s="47"/>
      <c r="IA318" s="47"/>
      <c r="IB318" s="47"/>
      <c r="IC318" s="47"/>
      <c r="ID318" s="47"/>
      <c r="IE318" s="47"/>
      <c r="IF318" s="47"/>
      <c r="IG318" s="47"/>
      <c r="IH318" s="47"/>
      <c r="II318" s="47"/>
      <c r="IJ318" s="47"/>
      <c r="IK318" s="47"/>
      <c r="IL318" s="47"/>
      <c r="IM318" s="47"/>
      <c r="IN318" s="47"/>
      <c r="IO318" s="47"/>
      <c r="IP318" s="47"/>
      <c r="IQ318" s="47"/>
      <c r="IR318" s="47"/>
      <c r="IS318" s="47"/>
      <c r="IT318" s="47"/>
      <c r="IU318" s="47"/>
      <c r="IV318" s="47"/>
      <c r="IW318" s="47"/>
      <c r="IX318" s="47"/>
      <c r="IY318" s="47"/>
      <c r="IZ318" s="47"/>
      <c r="JA318" s="47"/>
      <c r="JB318" s="47"/>
      <c r="JC318" s="47"/>
      <c r="JD318" s="47"/>
      <c r="JE318" s="47"/>
      <c r="JF318" s="47"/>
      <c r="JG318" s="47"/>
      <c r="JH318" s="47"/>
      <c r="JI318" s="47"/>
      <c r="JJ318" s="47"/>
      <c r="JK318" s="47"/>
      <c r="JL318" s="47"/>
      <c r="JM318" s="47"/>
      <c r="JN318" s="47"/>
      <c r="JO318" s="47"/>
      <c r="JP318" s="47"/>
      <c r="JQ318" s="47"/>
      <c r="JR318" s="47"/>
      <c r="JS318" s="47"/>
      <c r="JT318" s="47"/>
      <c r="JU318" s="47"/>
      <c r="JV318" s="47"/>
      <c r="JW318" s="47"/>
      <c r="JX318" s="47"/>
      <c r="JY318" s="47"/>
      <c r="JZ318" s="47"/>
      <c r="KA318" s="47"/>
      <c r="KB318" s="47"/>
      <c r="KC318" s="47"/>
      <c r="KD318" s="47"/>
      <c r="KE318" s="47"/>
      <c r="KF318" s="47"/>
      <c r="KG318" s="47"/>
      <c r="KH318" s="47"/>
      <c r="KI318" s="47"/>
      <c r="KJ318" s="47"/>
      <c r="KK318" s="47"/>
      <c r="KL318" s="47"/>
      <c r="KM318" s="47"/>
      <c r="KN318" s="47"/>
      <c r="KO318" s="47"/>
      <c r="KP318" s="47"/>
      <c r="KQ318" s="47"/>
      <c r="KR318" s="47"/>
      <c r="KS318" s="47"/>
      <c r="KT318" s="47"/>
      <c r="KU318" s="47"/>
      <c r="KV318" s="47"/>
      <c r="KW318" s="47"/>
      <c r="KX318" s="47"/>
      <c r="KY318" s="47"/>
      <c r="KZ318" s="47"/>
      <c r="LA318" s="47"/>
      <c r="LB318" s="47"/>
      <c r="LC318" s="47"/>
      <c r="LD318" s="47"/>
      <c r="LE318" s="47"/>
      <c r="LF318" s="47"/>
      <c r="LG318" s="47"/>
      <c r="LH318" s="47"/>
      <c r="LI318" s="47"/>
      <c r="LJ318" s="47"/>
      <c r="LK318" s="47"/>
      <c r="LL318" s="47"/>
      <c r="LM318" s="47"/>
      <c r="LN318" s="47"/>
      <c r="LO318" s="47"/>
      <c r="LP318" s="47"/>
      <c r="LQ318" s="47"/>
      <c r="LR318" s="47"/>
      <c r="LS318" s="47"/>
      <c r="LT318" s="47"/>
      <c r="LU318" s="47"/>
      <c r="LV318" s="47"/>
      <c r="LW318" s="47"/>
      <c r="LX318" s="47"/>
      <c r="LY318" s="47"/>
      <c r="LZ318" s="47"/>
      <c r="MA318" s="47"/>
      <c r="MB318" s="47"/>
      <c r="MC318" s="47"/>
      <c r="MD318" s="47"/>
      <c r="ME318" s="47"/>
      <c r="MF318" s="47"/>
      <c r="MG318" s="47"/>
      <c r="MH318" s="47"/>
      <c r="MI318" s="47"/>
      <c r="MJ318" s="47"/>
      <c r="MK318" s="47"/>
      <c r="ML318" s="47"/>
      <c r="MM318" s="47"/>
      <c r="MN318" s="47"/>
      <c r="MO318" s="47"/>
      <c r="MP318" s="47"/>
      <c r="MQ318" s="47"/>
      <c r="MR318" s="47"/>
      <c r="MS318" s="47"/>
      <c r="MT318" s="47"/>
      <c r="MU318" s="47"/>
      <c r="MV318" s="47"/>
      <c r="MW318" s="47"/>
      <c r="MX318" s="47"/>
      <c r="MY318" s="47"/>
      <c r="MZ318" s="47"/>
      <c r="NA318" s="47"/>
      <c r="NB318" s="47"/>
      <c r="NC318" s="47"/>
      <c r="ND318" s="47"/>
      <c r="NE318" s="47"/>
      <c r="NF318" s="47"/>
      <c r="NG318" s="47"/>
      <c r="NH318" s="47"/>
      <c r="NI318" s="47"/>
      <c r="NJ318" s="47"/>
      <c r="NK318" s="47"/>
      <c r="NL318" s="47"/>
      <c r="NM318" s="47"/>
      <c r="NN318" s="47"/>
      <c r="NO318" s="47"/>
      <c r="NP318" s="47"/>
      <c r="NQ318" s="47"/>
      <c r="NR318" s="47"/>
      <c r="NS318" s="47"/>
      <c r="NT318" s="47"/>
      <c r="NU318" s="47"/>
      <c r="NV318" s="47"/>
      <c r="NW318" s="47"/>
      <c r="NX318" s="47"/>
      <c r="NY318" s="47"/>
      <c r="NZ318" s="47"/>
      <c r="OA318" s="47"/>
      <c r="OB318" s="47"/>
      <c r="OC318" s="47"/>
      <c r="OD318" s="47"/>
      <c r="OE318" s="47"/>
      <c r="OF318" s="47"/>
      <c r="OG318" s="47"/>
      <c r="OH318" s="47"/>
      <c r="OI318" s="47"/>
      <c r="OJ318" s="47"/>
      <c r="OK318" s="47"/>
      <c r="OL318" s="47"/>
      <c r="OM318" s="47"/>
      <c r="ON318" s="47"/>
      <c r="OO318" s="47"/>
      <c r="OP318" s="47"/>
      <c r="OQ318" s="47"/>
      <c r="OR318" s="47"/>
      <c r="OS318" s="47"/>
      <c r="OT318" s="47"/>
      <c r="OU318" s="47"/>
      <c r="OV318" s="47"/>
      <c r="OW318" s="47"/>
      <c r="OX318" s="47"/>
      <c r="OY318" s="47"/>
      <c r="OZ318" s="47"/>
      <c r="PA318" s="47"/>
      <c r="PB318" s="47"/>
      <c r="PC318" s="47"/>
      <c r="PD318" s="47"/>
      <c r="PE318" s="47"/>
      <c r="PF318" s="47"/>
      <c r="PG318" s="47"/>
      <c r="PH318" s="47"/>
      <c r="PI318" s="47"/>
      <c r="PJ318" s="47"/>
      <c r="PK318" s="47"/>
      <c r="PL318" s="47"/>
      <c r="PM318" s="47"/>
      <c r="PN318" s="47"/>
      <c r="PO318" s="47"/>
      <c r="PP318" s="47"/>
      <c r="PQ318" s="47"/>
      <c r="PR318" s="47"/>
      <c r="PS318" s="47"/>
      <c r="PT318" s="47"/>
      <c r="PU318" s="47"/>
      <c r="PV318" s="47"/>
      <c r="PW318" s="47"/>
      <c r="PX318" s="47"/>
      <c r="PY318" s="47"/>
      <c r="PZ318" s="47"/>
      <c r="QA318" s="47"/>
      <c r="QB318" s="47"/>
      <c r="QC318" s="47"/>
      <c r="QD318" s="47"/>
      <c r="QE318" s="47"/>
      <c r="QF318" s="47"/>
      <c r="QG318" s="47"/>
      <c r="QH318" s="47"/>
      <c r="QI318" s="47"/>
      <c r="QJ318" s="47"/>
      <c r="QK318" s="47"/>
      <c r="QL318" s="47"/>
      <c r="QM318" s="47"/>
      <c r="QN318" s="47"/>
      <c r="QO318" s="47"/>
      <c r="QP318" s="47"/>
      <c r="QQ318" s="47"/>
      <c r="QR318" s="47"/>
      <c r="QS318" s="47"/>
      <c r="QT318" s="47"/>
      <c r="QU318" s="47"/>
      <c r="QV318" s="47"/>
      <c r="QW318" s="47"/>
      <c r="QX318" s="47"/>
      <c r="QY318" s="47"/>
      <c r="QZ318" s="47"/>
      <c r="RA318" s="47"/>
      <c r="RB318" s="47"/>
      <c r="RC318" s="47"/>
      <c r="RD318" s="47"/>
      <c r="RE318" s="47"/>
      <c r="RF318" s="47"/>
      <c r="RG318" s="47"/>
      <c r="RH318" s="47"/>
      <c r="RI318" s="47"/>
      <c r="RJ318" s="47"/>
      <c r="RK318" s="47"/>
      <c r="RL318" s="47"/>
      <c r="RM318" s="47"/>
      <c r="RN318" s="47"/>
      <c r="RO318" s="47"/>
      <c r="RP318" s="47"/>
      <c r="RQ318" s="47"/>
      <c r="RR318" s="47"/>
      <c r="RS318" s="47"/>
      <c r="RT318" s="47"/>
      <c r="RU318" s="47"/>
      <c r="RV318" s="47"/>
      <c r="RW318" s="47"/>
      <c r="RX318" s="47"/>
      <c r="RY318" s="47"/>
      <c r="RZ318" s="47"/>
      <c r="SA318" s="47"/>
      <c r="SB318" s="47"/>
      <c r="SC318" s="47"/>
      <c r="SD318" s="47"/>
      <c r="SE318" s="47"/>
      <c r="SF318" s="47"/>
      <c r="SG318" s="47"/>
      <c r="SH318" s="47"/>
      <c r="SI318" s="47"/>
      <c r="SJ318" s="47"/>
      <c r="SK318" s="47"/>
      <c r="SL318" s="47"/>
      <c r="SM318" s="47"/>
      <c r="SN318" s="47"/>
      <c r="SO318" s="47"/>
      <c r="SP318" s="47"/>
      <c r="SQ318" s="47"/>
      <c r="SR318" s="47"/>
      <c r="SS318" s="47"/>
      <c r="ST318" s="47"/>
      <c r="SU318" s="47"/>
      <c r="SV318" s="47"/>
      <c r="SW318" s="47"/>
      <c r="SX318" s="47"/>
      <c r="SY318" s="47"/>
      <c r="SZ318" s="47"/>
      <c r="TA318" s="47"/>
      <c r="TB318" s="47"/>
      <c r="TC318" s="47"/>
      <c r="TD318" s="47"/>
      <c r="TE318" s="47"/>
      <c r="TF318" s="47"/>
      <c r="TG318" s="47"/>
      <c r="TH318" s="47"/>
      <c r="TI318" s="47"/>
      <c r="TJ318" s="47"/>
      <c r="TK318" s="47"/>
      <c r="TL318" s="47"/>
      <c r="TM318" s="47"/>
      <c r="TN318" s="47"/>
      <c r="TO318" s="47"/>
      <c r="TP318" s="47"/>
      <c r="TQ318" s="47"/>
      <c r="TR318" s="47"/>
      <c r="TS318" s="47"/>
      <c r="TT318" s="47"/>
      <c r="TU318" s="47"/>
      <c r="TV318" s="47"/>
      <c r="TW318" s="47"/>
      <c r="TX318" s="47"/>
      <c r="TY318" s="47"/>
      <c r="TZ318" s="47"/>
      <c r="UA318" s="47"/>
      <c r="UB318" s="47"/>
      <c r="UC318" s="47"/>
      <c r="UD318" s="47"/>
      <c r="UE318" s="47"/>
      <c r="UF318" s="47"/>
      <c r="UG318" s="47"/>
      <c r="UH318" s="47"/>
      <c r="UI318" s="47"/>
      <c r="UJ318" s="47"/>
      <c r="UK318" s="47"/>
      <c r="UL318" s="47"/>
      <c r="UM318" s="47"/>
      <c r="UN318" s="47"/>
      <c r="UO318" s="47"/>
      <c r="UP318" s="47"/>
      <c r="UQ318" s="47"/>
      <c r="UR318" s="47"/>
      <c r="US318" s="47"/>
      <c r="UT318" s="47"/>
      <c r="UU318" s="47"/>
      <c r="UV318" s="47"/>
      <c r="UW318" s="47"/>
      <c r="UX318" s="47"/>
      <c r="UY318" s="47"/>
      <c r="UZ318" s="47"/>
      <c r="VA318" s="47"/>
      <c r="VB318" s="47"/>
      <c r="VC318" s="47"/>
      <c r="VD318" s="47"/>
      <c r="VE318" s="47"/>
      <c r="VF318" s="47"/>
      <c r="VG318" s="47"/>
      <c r="VH318" s="47"/>
      <c r="VI318" s="47"/>
      <c r="VJ318" s="47"/>
      <c r="VK318" s="47"/>
      <c r="VL318" s="47"/>
      <c r="VM318" s="47"/>
      <c r="VN318" s="47"/>
      <c r="VO318" s="47"/>
      <c r="VP318" s="47"/>
      <c r="VQ318" s="47"/>
      <c r="VR318" s="47"/>
      <c r="VS318" s="47"/>
      <c r="VT318" s="47"/>
      <c r="VU318" s="47"/>
      <c r="VV318" s="47"/>
      <c r="VW318" s="47"/>
      <c r="VX318" s="47"/>
      <c r="VY318" s="47"/>
      <c r="VZ318" s="47"/>
      <c r="WA318" s="47"/>
      <c r="WB318" s="47"/>
      <c r="WC318" s="47"/>
      <c r="WD318" s="47"/>
      <c r="WE318" s="47"/>
      <c r="WF318" s="47"/>
      <c r="WG318" s="47"/>
      <c r="WH318" s="47"/>
      <c r="WI318" s="47"/>
      <c r="WJ318" s="47"/>
      <c r="WK318" s="47"/>
      <c r="WL318" s="47"/>
      <c r="WM318" s="47"/>
      <c r="WN318" s="47"/>
      <c r="WO318" s="47"/>
      <c r="WP318" s="47"/>
      <c r="WQ318" s="47"/>
      <c r="WR318" s="47"/>
      <c r="WS318" s="47"/>
      <c r="WT318" s="47"/>
      <c r="WU318" s="47"/>
      <c r="WV318" s="47"/>
      <c r="WW318" s="47"/>
      <c r="WX318" s="47"/>
      <c r="WY318" s="47"/>
      <c r="WZ318" s="47"/>
      <c r="XA318" s="47"/>
      <c r="XB318" s="47"/>
      <c r="XC318" s="47"/>
      <c r="XD318" s="47"/>
      <c r="XE318" s="47"/>
      <c r="XF318" s="47"/>
      <c r="XG318" s="47"/>
      <c r="XH318" s="47"/>
      <c r="XI318" s="47"/>
      <c r="XJ318" s="47"/>
      <c r="XK318" s="47"/>
      <c r="XL318" s="47"/>
      <c r="XM318" s="47"/>
      <c r="XN318" s="47"/>
      <c r="XO318" s="47"/>
      <c r="XP318" s="47"/>
      <c r="XQ318" s="47"/>
      <c r="XR318" s="47"/>
      <c r="XS318" s="47"/>
      <c r="XT318" s="47"/>
      <c r="XU318" s="47"/>
      <c r="XV318" s="47"/>
      <c r="XW318" s="47"/>
      <c r="XX318" s="47"/>
      <c r="XY318" s="47"/>
      <c r="XZ318" s="47"/>
      <c r="YA318" s="47"/>
      <c r="YB318" s="47"/>
      <c r="YC318" s="47"/>
      <c r="YD318" s="47"/>
      <c r="YE318" s="47"/>
      <c r="YF318" s="47"/>
      <c r="YG318" s="47"/>
      <c r="YH318" s="47"/>
      <c r="YI318" s="47"/>
      <c r="YJ318" s="47"/>
      <c r="YK318" s="47"/>
      <c r="YL318" s="47"/>
      <c r="YM318" s="47"/>
      <c r="YN318" s="47"/>
      <c r="YO318" s="47"/>
      <c r="YP318" s="47"/>
      <c r="YQ318" s="47"/>
      <c r="YR318" s="47"/>
      <c r="YS318" s="47"/>
      <c r="YT318" s="47"/>
      <c r="YU318" s="47"/>
      <c r="YV318" s="47"/>
      <c r="YW318" s="47"/>
      <c r="YX318" s="47"/>
      <c r="YY318" s="47"/>
      <c r="YZ318" s="47"/>
      <c r="ZA318" s="47"/>
      <c r="ZB318" s="47"/>
      <c r="ZC318" s="47"/>
      <c r="ZD318" s="47"/>
      <c r="ZE318" s="47"/>
      <c r="ZF318" s="47"/>
      <c r="ZG318" s="47"/>
      <c r="ZH318" s="47"/>
      <c r="ZI318" s="47"/>
      <c r="ZJ318" s="47"/>
      <c r="ZK318" s="47"/>
      <c r="ZL318" s="47"/>
      <c r="ZM318" s="47"/>
      <c r="ZN318" s="47"/>
      <c r="ZO318" s="47"/>
      <c r="ZP318" s="47"/>
      <c r="ZQ318" s="47"/>
      <c r="ZR318" s="47"/>
      <c r="ZS318" s="47"/>
      <c r="ZT318" s="47"/>
      <c r="ZU318" s="47"/>
      <c r="ZV318" s="47"/>
      <c r="ZW318" s="47"/>
      <c r="ZX318" s="47"/>
      <c r="ZY318" s="47"/>
      <c r="ZZ318" s="47"/>
      <c r="AAA318" s="47"/>
      <c r="AAB318" s="47"/>
      <c r="AAC318" s="47"/>
      <c r="AAD318" s="47"/>
      <c r="AAE318" s="47"/>
      <c r="AAF318" s="47"/>
      <c r="AAG318" s="47"/>
      <c r="AAH318" s="47"/>
      <c r="AAI318" s="47"/>
      <c r="AAJ318" s="47"/>
      <c r="AAK318" s="47"/>
      <c r="AAL318" s="47"/>
      <c r="AAM318" s="47"/>
      <c r="AAN318" s="47"/>
      <c r="AAO318" s="47"/>
      <c r="AAP318" s="47"/>
      <c r="AAQ318" s="47"/>
      <c r="AAR318" s="47"/>
      <c r="AAS318" s="47"/>
      <c r="AAT318" s="47"/>
      <c r="AAU318" s="47"/>
      <c r="AAV318" s="47"/>
      <c r="AAW318" s="47"/>
      <c r="AAX318" s="47"/>
      <c r="AAY318" s="47"/>
      <c r="AAZ318" s="47"/>
      <c r="ABA318" s="47"/>
      <c r="ABB318" s="47"/>
      <c r="ABC318" s="47"/>
      <c r="ABD318" s="47"/>
      <c r="ABE318" s="47"/>
      <c r="ABF318" s="47"/>
      <c r="ABG318" s="47"/>
      <c r="ABH318" s="47"/>
      <c r="ABI318" s="47"/>
      <c r="ABJ318" s="47"/>
      <c r="ABK318" s="47"/>
      <c r="ABL318" s="47"/>
      <c r="ABM318" s="47"/>
      <c r="ABN318" s="47"/>
      <c r="ABO318" s="47"/>
      <c r="ABP318" s="47"/>
      <c r="ABQ318" s="47"/>
      <c r="ABR318" s="47"/>
      <c r="ABS318" s="47"/>
      <c r="ABT318" s="47"/>
      <c r="ABU318" s="47"/>
      <c r="ABV318" s="47"/>
      <c r="ABW318" s="47"/>
      <c r="ABX318" s="47"/>
      <c r="ABY318" s="47"/>
      <c r="ABZ318" s="47"/>
      <c r="ACA318" s="47"/>
      <c r="ACB318" s="47"/>
      <c r="ACC318" s="47"/>
      <c r="ACD318" s="47"/>
      <c r="ACE318" s="47"/>
      <c r="ACF318" s="47"/>
      <c r="ACG318" s="47"/>
      <c r="ACH318" s="47"/>
      <c r="ACI318" s="47"/>
      <c r="ACJ318" s="47"/>
      <c r="ACK318" s="47"/>
      <c r="ACL318" s="47"/>
      <c r="ACM318" s="47"/>
      <c r="ACN318" s="47"/>
      <c r="ACO318" s="47"/>
      <c r="ACP318" s="47"/>
      <c r="ACQ318" s="47"/>
      <c r="ACR318" s="47"/>
      <c r="ACS318" s="47"/>
      <c r="ACT318" s="47"/>
      <c r="ACU318" s="47"/>
      <c r="ACV318" s="47"/>
      <c r="ACW318" s="47"/>
      <c r="ACX318" s="47"/>
      <c r="ACY318" s="47"/>
      <c r="ACZ318" s="47"/>
      <c r="ADA318" s="47"/>
      <c r="ADB318" s="47"/>
      <c r="ADC318" s="47"/>
      <c r="ADD318" s="47"/>
      <c r="ADE318" s="47"/>
      <c r="ADF318" s="47"/>
      <c r="ADG318" s="47"/>
      <c r="ADH318" s="47"/>
      <c r="ADI318" s="47"/>
      <c r="ADJ318" s="47"/>
      <c r="ADK318" s="47"/>
      <c r="ADL318" s="47"/>
      <c r="ADM318" s="47"/>
      <c r="ADN318" s="47"/>
      <c r="ADO318" s="47"/>
      <c r="ADP318" s="47"/>
      <c r="ADQ318" s="47"/>
      <c r="ADR318" s="47"/>
      <c r="ADS318" s="47"/>
      <c r="ADT318" s="47"/>
      <c r="ADU318" s="47"/>
      <c r="ADV318" s="47"/>
      <c r="ADW318" s="47"/>
      <c r="ADX318" s="47"/>
      <c r="ADY318" s="47"/>
      <c r="ADZ318" s="47"/>
      <c r="AEA318" s="47"/>
      <c r="AEB318" s="47"/>
      <c r="AEC318" s="47"/>
      <c r="AED318" s="47"/>
      <c r="AEE318" s="47"/>
      <c r="AEF318" s="47"/>
      <c r="AEG318" s="47"/>
      <c r="AEH318" s="47"/>
      <c r="AEI318" s="47"/>
      <c r="AEJ318" s="47"/>
      <c r="AEK318" s="47"/>
      <c r="AEL318" s="47"/>
      <c r="AEM318" s="47"/>
      <c r="AEN318" s="47"/>
      <c r="AEO318" s="47"/>
      <c r="AEP318" s="47"/>
      <c r="AEQ318" s="47"/>
      <c r="AER318" s="47"/>
      <c r="AES318" s="47"/>
      <c r="AET318" s="47"/>
      <c r="AEU318" s="47"/>
      <c r="AEV318" s="47"/>
      <c r="AEW318" s="47"/>
      <c r="AEX318" s="47"/>
      <c r="AEY318" s="47"/>
      <c r="AEZ318" s="47"/>
      <c r="AFA318" s="47"/>
      <c r="AFB318" s="47"/>
      <c r="AFC318" s="47"/>
      <c r="AFD318" s="47"/>
      <c r="AFE318" s="47"/>
      <c r="AFF318" s="47"/>
      <c r="AFG318" s="47"/>
      <c r="AFH318" s="47"/>
      <c r="AFI318" s="47"/>
      <c r="AFJ318" s="47"/>
      <c r="AFK318" s="47"/>
      <c r="AFL318" s="47"/>
      <c r="AFM318" s="47"/>
      <c r="AFN318" s="47"/>
      <c r="AFO318" s="47"/>
      <c r="AFP318" s="47"/>
      <c r="AFQ318" s="47"/>
      <c r="AFR318" s="47"/>
      <c r="AFS318" s="47"/>
      <c r="AFT318" s="47"/>
      <c r="AFU318" s="47"/>
      <c r="AFV318" s="47"/>
      <c r="AFW318" s="47"/>
      <c r="AFX318" s="47"/>
      <c r="AFY318" s="47"/>
      <c r="AFZ318" s="47"/>
      <c r="AGA318" s="47"/>
      <c r="AGB318" s="47"/>
      <c r="AGC318" s="47"/>
      <c r="AGD318" s="47"/>
      <c r="AGE318" s="47"/>
      <c r="AGF318" s="47"/>
      <c r="AGG318" s="47"/>
      <c r="AGH318" s="47"/>
      <c r="AGI318" s="47"/>
      <c r="AGJ318" s="47"/>
      <c r="AGK318" s="47"/>
      <c r="AGL318" s="47"/>
      <c r="AGM318" s="47"/>
      <c r="AGN318" s="47"/>
      <c r="AGO318" s="47"/>
      <c r="AGP318" s="47"/>
      <c r="AGQ318" s="47"/>
      <c r="AGR318" s="47"/>
      <c r="AGS318" s="47"/>
      <c r="AGT318" s="47"/>
      <c r="AGU318" s="47"/>
      <c r="AGV318" s="47"/>
      <c r="AGW318" s="47"/>
      <c r="AGX318" s="47"/>
      <c r="AGY318" s="47"/>
      <c r="AGZ318" s="47"/>
      <c r="AHA318" s="47"/>
      <c r="AHB318" s="47"/>
      <c r="AHC318" s="47"/>
      <c r="AHD318" s="47"/>
      <c r="AHE318" s="47"/>
      <c r="AHF318" s="47"/>
      <c r="AHG318" s="47"/>
      <c r="AHH318" s="47"/>
      <c r="AHI318" s="47"/>
      <c r="AHJ318" s="47"/>
      <c r="AHK318" s="47"/>
      <c r="AHL318" s="47"/>
      <c r="AHM318" s="47"/>
      <c r="AHN318" s="47"/>
      <c r="AHO318" s="47"/>
      <c r="AHP318" s="47"/>
      <c r="AHQ318" s="47"/>
      <c r="AHR318" s="47"/>
      <c r="AHS318" s="47"/>
      <c r="AHT318" s="47"/>
      <c r="AHU318" s="47"/>
      <c r="AHV318" s="47"/>
      <c r="AHW318" s="47"/>
      <c r="AHX318" s="47"/>
      <c r="AHY318" s="47"/>
      <c r="AHZ318" s="47"/>
      <c r="AIA318" s="47"/>
      <c r="AIB318" s="47"/>
      <c r="AIC318" s="47"/>
      <c r="AID318" s="47"/>
      <c r="AIE318" s="47"/>
      <c r="AIF318" s="47"/>
      <c r="AIG318" s="47"/>
      <c r="AIH318" s="47"/>
      <c r="AII318" s="47"/>
      <c r="AIJ318" s="47"/>
      <c r="AIK318" s="47"/>
      <c r="AIL318" s="47"/>
      <c r="AIM318" s="47"/>
      <c r="AIN318" s="47"/>
      <c r="AIO318" s="47"/>
      <c r="AIP318" s="47"/>
      <c r="AIQ318" s="47"/>
      <c r="AIR318" s="47"/>
      <c r="AIS318" s="47"/>
      <c r="AIT318" s="47"/>
      <c r="AIU318" s="47"/>
      <c r="AIV318" s="47"/>
      <c r="AIW318" s="47"/>
      <c r="AIX318" s="47"/>
      <c r="AIY318" s="47"/>
      <c r="AIZ318" s="47"/>
      <c r="AJA318" s="47"/>
      <c r="AJB318" s="47"/>
      <c r="AJC318" s="47"/>
      <c r="AJD318" s="47"/>
      <c r="AJE318" s="47"/>
      <c r="AJF318" s="47"/>
      <c r="AJG318" s="47"/>
      <c r="AJH318" s="47"/>
      <c r="AJI318" s="47"/>
      <c r="AJJ318" s="47"/>
      <c r="AJK318" s="47"/>
      <c r="AJL318" s="47"/>
      <c r="AJM318" s="47"/>
      <c r="AJN318" s="47"/>
      <c r="AJO318" s="47"/>
      <c r="AJP318" s="47"/>
      <c r="AJQ318" s="47"/>
      <c r="AJR318" s="47"/>
      <c r="AJS318" s="47"/>
      <c r="AJT318" s="47"/>
      <c r="AJU318" s="47"/>
      <c r="AJV318" s="47"/>
      <c r="AJW318" s="47"/>
      <c r="AJX318" s="47"/>
      <c r="AJY318" s="47"/>
      <c r="AJZ318" s="47"/>
      <c r="AKA318" s="47"/>
      <c r="AKB318" s="47"/>
      <c r="AKC318" s="47"/>
      <c r="AKD318" s="47"/>
      <c r="AKE318" s="47"/>
      <c r="AKF318" s="47"/>
      <c r="AKG318" s="47"/>
      <c r="AKH318" s="47"/>
      <c r="AKI318" s="47"/>
      <c r="AKJ318" s="47"/>
      <c r="AKK318" s="47"/>
      <c r="AKL318" s="47"/>
      <c r="AKM318" s="47"/>
      <c r="AKN318" s="47"/>
      <c r="AKO318" s="47"/>
      <c r="AKP318" s="47"/>
      <c r="AKQ318" s="47"/>
      <c r="AKR318" s="47"/>
      <c r="AKS318" s="47"/>
      <c r="AKT318" s="47"/>
      <c r="AKU318" s="47"/>
      <c r="AKV318" s="47"/>
      <c r="AKW318" s="47"/>
      <c r="AKX318" s="47"/>
      <c r="AKY318" s="47"/>
      <c r="AKZ318" s="47"/>
      <c r="ALA318" s="47"/>
      <c r="ALB318" s="47"/>
      <c r="ALC318" s="47"/>
      <c r="ALD318" s="47"/>
      <c r="ALE318" s="47"/>
      <c r="ALF318" s="47"/>
      <c r="ALG318" s="47"/>
      <c r="ALH318" s="47"/>
      <c r="ALI318" s="47"/>
      <c r="ALJ318" s="47"/>
      <c r="ALK318" s="47"/>
      <c r="ALL318" s="47"/>
      <c r="ALM318" s="47"/>
      <c r="ALN318" s="47"/>
      <c r="ALO318" s="47"/>
      <c r="ALP318" s="47"/>
      <c r="ALQ318" s="47"/>
      <c r="ALR318" s="47"/>
      <c r="ALS318" s="47"/>
      <c r="ALT318" s="47"/>
      <c r="ALU318" s="47"/>
      <c r="ALV318" s="47"/>
      <c r="ALW318" s="47"/>
      <c r="ALX318" s="47"/>
      <c r="ALY318" s="47"/>
      <c r="ALZ318" s="47"/>
      <c r="AMA318" s="47"/>
      <c r="AMB318" s="47"/>
      <c r="AMC318" s="47"/>
      <c r="AMD318" s="47"/>
      <c r="AME318" s="47"/>
      <c r="AMF318" s="47"/>
      <c r="AMG318" s="47"/>
      <c r="AMH318" s="47"/>
      <c r="AMI318" s="47"/>
      <c r="AMJ318" s="48"/>
      <c r="AMK318" s="48"/>
    </row>
    <row r="319" customFormat="false" ht="48.5" hidden="false" customHeight="false" outlineLevel="0" collapsed="false">
      <c r="A319" s="43"/>
      <c r="B319" s="74" t="s">
        <v>146</v>
      </c>
      <c r="C319" s="82" t="n">
        <v>6710010220</v>
      </c>
      <c r="D319" s="83" t="s">
        <v>203</v>
      </c>
      <c r="E319" s="76" t="n">
        <f aca="false">'приложение 10'!I513+'приложение 10'!I570+'приложение 10'!I607</f>
        <v>1590020</v>
      </c>
    </row>
    <row r="320" customFormat="false" ht="48.5" hidden="false" customHeight="false" outlineLevel="0" collapsed="false">
      <c r="A320" s="43"/>
      <c r="B320" s="81" t="s">
        <v>292</v>
      </c>
      <c r="C320" s="82" t="n">
        <v>6720000000</v>
      </c>
      <c r="D320" s="83"/>
      <c r="E320" s="76" t="n">
        <f aca="false">E321</f>
        <v>82500</v>
      </c>
    </row>
    <row r="321" customFormat="false" ht="48.5" hidden="false" customHeight="false" outlineLevel="0" collapsed="false">
      <c r="A321" s="43"/>
      <c r="B321" s="81" t="s">
        <v>293</v>
      </c>
      <c r="C321" s="82" t="n">
        <v>6720010530</v>
      </c>
      <c r="D321" s="83"/>
      <c r="E321" s="76" t="n">
        <f aca="false">E322</f>
        <v>82500</v>
      </c>
    </row>
    <row r="322" s="71" customFormat="true" ht="32.8" hidden="false" customHeight="false" outlineLevel="0" collapsed="false">
      <c r="A322" s="43"/>
      <c r="B322" s="81" t="s">
        <v>103</v>
      </c>
      <c r="C322" s="82" t="n">
        <v>6720010530</v>
      </c>
      <c r="D322" s="83" t="s">
        <v>104</v>
      </c>
      <c r="E322" s="76" t="n">
        <f aca="false">'приложение 10'!I139</f>
        <v>82500</v>
      </c>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c r="DA322" s="47"/>
      <c r="DB322" s="47"/>
      <c r="DC322" s="47"/>
      <c r="DD322" s="47"/>
      <c r="DE322" s="47"/>
      <c r="DF322" s="47"/>
      <c r="DG322" s="47"/>
      <c r="DH322" s="47"/>
      <c r="DI322" s="47"/>
      <c r="DJ322" s="47"/>
      <c r="DK322" s="47"/>
      <c r="DL322" s="47"/>
      <c r="DM322" s="47"/>
      <c r="DN322" s="47"/>
      <c r="DO322" s="47"/>
      <c r="DP322" s="47"/>
      <c r="DQ322" s="47"/>
      <c r="DR322" s="47"/>
      <c r="DS322" s="47"/>
      <c r="DT322" s="47"/>
      <c r="DU322" s="47"/>
      <c r="DV322" s="47"/>
      <c r="DW322" s="47"/>
      <c r="DX322" s="47"/>
      <c r="DY322" s="47"/>
      <c r="DZ322" s="47"/>
      <c r="EA322" s="47"/>
      <c r="EB322" s="47"/>
      <c r="EC322" s="47"/>
      <c r="ED322" s="47"/>
      <c r="EE322" s="47"/>
      <c r="EF322" s="47"/>
      <c r="EG322" s="47"/>
      <c r="EH322" s="47"/>
      <c r="EI322" s="47"/>
      <c r="EJ322" s="47"/>
      <c r="EK322" s="47"/>
      <c r="EL322" s="47"/>
      <c r="EM322" s="47"/>
      <c r="EN322" s="47"/>
      <c r="EO322" s="47"/>
      <c r="EP322" s="47"/>
      <c r="EQ322" s="47"/>
      <c r="ER322" s="47"/>
      <c r="ES322" s="47"/>
      <c r="ET322" s="47"/>
      <c r="EU322" s="47"/>
      <c r="EV322" s="47"/>
      <c r="EW322" s="47"/>
      <c r="EX322" s="47"/>
      <c r="EY322" s="47"/>
      <c r="EZ322" s="47"/>
      <c r="FA322" s="47"/>
      <c r="FB322" s="47"/>
      <c r="FC322" s="47"/>
      <c r="FD322" s="47"/>
      <c r="FE322" s="47"/>
      <c r="FF322" s="47"/>
      <c r="FG322" s="47"/>
      <c r="FH322" s="47"/>
      <c r="FI322" s="47"/>
      <c r="FJ322" s="47"/>
      <c r="FK322" s="47"/>
      <c r="FL322" s="47"/>
      <c r="FM322" s="47"/>
      <c r="FN322" s="47"/>
      <c r="FO322" s="47"/>
      <c r="FP322" s="47"/>
      <c r="FQ322" s="47"/>
      <c r="FR322" s="47"/>
      <c r="FS322" s="47"/>
      <c r="FT322" s="47"/>
      <c r="FU322" s="47"/>
      <c r="FV322" s="47"/>
      <c r="FW322" s="47"/>
      <c r="FX322" s="47"/>
      <c r="FY322" s="47"/>
      <c r="FZ322" s="47"/>
      <c r="GA322" s="47"/>
      <c r="GB322" s="47"/>
      <c r="GC322" s="47"/>
      <c r="GD322" s="47"/>
      <c r="GE322" s="47"/>
      <c r="GF322" s="47"/>
      <c r="GG322" s="47"/>
      <c r="GH322" s="47"/>
      <c r="GI322" s="47"/>
      <c r="GJ322" s="47"/>
      <c r="GK322" s="47"/>
      <c r="GL322" s="47"/>
      <c r="GM322" s="47"/>
      <c r="GN322" s="47"/>
      <c r="GO322" s="47"/>
      <c r="GP322" s="47"/>
      <c r="GQ322" s="47"/>
      <c r="GR322" s="47"/>
      <c r="GS322" s="47"/>
      <c r="GT322" s="47"/>
      <c r="GU322" s="47"/>
      <c r="GV322" s="47"/>
      <c r="GW322" s="47"/>
      <c r="GX322" s="47"/>
      <c r="GY322" s="47"/>
      <c r="GZ322" s="47"/>
      <c r="HA322" s="47"/>
      <c r="HB322" s="47"/>
      <c r="HC322" s="47"/>
      <c r="HD322" s="47"/>
      <c r="HE322" s="47"/>
      <c r="HF322" s="47"/>
      <c r="HG322" s="47"/>
      <c r="HH322" s="47"/>
      <c r="HI322" s="47"/>
      <c r="HJ322" s="47"/>
      <c r="HK322" s="47"/>
      <c r="HL322" s="47"/>
      <c r="HM322" s="47"/>
      <c r="HN322" s="47"/>
      <c r="HO322" s="47"/>
      <c r="HP322" s="47"/>
      <c r="HQ322" s="47"/>
      <c r="HR322" s="47"/>
      <c r="HS322" s="47"/>
      <c r="HT322" s="47"/>
      <c r="HU322" s="47"/>
      <c r="HV322" s="47"/>
      <c r="HW322" s="47"/>
      <c r="HX322" s="47"/>
      <c r="HY322" s="47"/>
      <c r="HZ322" s="47"/>
      <c r="IA322" s="47"/>
      <c r="IB322" s="47"/>
      <c r="IC322" s="47"/>
      <c r="ID322" s="47"/>
      <c r="IE322" s="47"/>
      <c r="IF322" s="47"/>
      <c r="IG322" s="47"/>
      <c r="IH322" s="47"/>
      <c r="II322" s="47"/>
      <c r="IJ322" s="47"/>
      <c r="IK322" s="47"/>
      <c r="IL322" s="47"/>
      <c r="IM322" s="47"/>
      <c r="IN322" s="47"/>
      <c r="IO322" s="47"/>
      <c r="IP322" s="47"/>
      <c r="IQ322" s="47"/>
      <c r="IR322" s="47"/>
      <c r="IS322" s="47"/>
      <c r="IT322" s="47"/>
      <c r="IU322" s="47"/>
      <c r="IV322" s="47"/>
      <c r="IW322" s="47"/>
      <c r="IX322" s="47"/>
      <c r="IY322" s="47"/>
      <c r="IZ322" s="47"/>
      <c r="JA322" s="47"/>
      <c r="JB322" s="47"/>
      <c r="JC322" s="47"/>
      <c r="JD322" s="47"/>
      <c r="JE322" s="47"/>
      <c r="JF322" s="47"/>
      <c r="JG322" s="47"/>
      <c r="JH322" s="47"/>
      <c r="JI322" s="47"/>
      <c r="JJ322" s="47"/>
      <c r="JK322" s="47"/>
      <c r="JL322" s="47"/>
      <c r="JM322" s="47"/>
      <c r="JN322" s="47"/>
      <c r="JO322" s="47"/>
      <c r="JP322" s="47"/>
      <c r="JQ322" s="47"/>
      <c r="JR322" s="47"/>
      <c r="JS322" s="47"/>
      <c r="JT322" s="47"/>
      <c r="JU322" s="47"/>
      <c r="JV322" s="47"/>
      <c r="JW322" s="47"/>
      <c r="JX322" s="47"/>
      <c r="JY322" s="47"/>
      <c r="JZ322" s="47"/>
      <c r="KA322" s="47"/>
      <c r="KB322" s="47"/>
      <c r="KC322" s="47"/>
      <c r="KD322" s="47"/>
      <c r="KE322" s="47"/>
      <c r="KF322" s="47"/>
      <c r="KG322" s="47"/>
      <c r="KH322" s="47"/>
      <c r="KI322" s="47"/>
      <c r="KJ322" s="47"/>
      <c r="KK322" s="47"/>
      <c r="KL322" s="47"/>
      <c r="KM322" s="47"/>
      <c r="KN322" s="47"/>
      <c r="KO322" s="47"/>
      <c r="KP322" s="47"/>
      <c r="KQ322" s="47"/>
      <c r="KR322" s="47"/>
      <c r="KS322" s="47"/>
      <c r="KT322" s="47"/>
      <c r="KU322" s="47"/>
      <c r="KV322" s="47"/>
      <c r="KW322" s="47"/>
      <c r="KX322" s="47"/>
      <c r="KY322" s="47"/>
      <c r="KZ322" s="47"/>
      <c r="LA322" s="47"/>
      <c r="LB322" s="47"/>
      <c r="LC322" s="47"/>
      <c r="LD322" s="47"/>
      <c r="LE322" s="47"/>
      <c r="LF322" s="47"/>
      <c r="LG322" s="47"/>
      <c r="LH322" s="47"/>
      <c r="LI322" s="47"/>
      <c r="LJ322" s="47"/>
      <c r="LK322" s="47"/>
      <c r="LL322" s="47"/>
      <c r="LM322" s="47"/>
      <c r="LN322" s="47"/>
      <c r="LO322" s="47"/>
      <c r="LP322" s="47"/>
      <c r="LQ322" s="47"/>
      <c r="LR322" s="47"/>
      <c r="LS322" s="47"/>
      <c r="LT322" s="47"/>
      <c r="LU322" s="47"/>
      <c r="LV322" s="47"/>
      <c r="LW322" s="47"/>
      <c r="LX322" s="47"/>
      <c r="LY322" s="47"/>
      <c r="LZ322" s="47"/>
      <c r="MA322" s="47"/>
      <c r="MB322" s="47"/>
      <c r="MC322" s="47"/>
      <c r="MD322" s="47"/>
      <c r="ME322" s="47"/>
      <c r="MF322" s="47"/>
      <c r="MG322" s="47"/>
      <c r="MH322" s="47"/>
      <c r="MI322" s="47"/>
      <c r="MJ322" s="47"/>
      <c r="MK322" s="47"/>
      <c r="ML322" s="47"/>
      <c r="MM322" s="47"/>
      <c r="MN322" s="47"/>
      <c r="MO322" s="47"/>
      <c r="MP322" s="47"/>
      <c r="MQ322" s="47"/>
      <c r="MR322" s="47"/>
      <c r="MS322" s="47"/>
      <c r="MT322" s="47"/>
      <c r="MU322" s="47"/>
      <c r="MV322" s="47"/>
      <c r="MW322" s="47"/>
      <c r="MX322" s="47"/>
      <c r="MY322" s="47"/>
      <c r="MZ322" s="47"/>
      <c r="NA322" s="47"/>
      <c r="NB322" s="47"/>
      <c r="NC322" s="47"/>
      <c r="ND322" s="47"/>
      <c r="NE322" s="47"/>
      <c r="NF322" s="47"/>
      <c r="NG322" s="47"/>
      <c r="NH322" s="47"/>
      <c r="NI322" s="47"/>
      <c r="NJ322" s="47"/>
      <c r="NK322" s="47"/>
      <c r="NL322" s="47"/>
      <c r="NM322" s="47"/>
      <c r="NN322" s="47"/>
      <c r="NO322" s="47"/>
      <c r="NP322" s="47"/>
      <c r="NQ322" s="47"/>
      <c r="NR322" s="47"/>
      <c r="NS322" s="47"/>
      <c r="NT322" s="47"/>
      <c r="NU322" s="47"/>
      <c r="NV322" s="47"/>
      <c r="NW322" s="47"/>
      <c r="NX322" s="47"/>
      <c r="NY322" s="47"/>
      <c r="NZ322" s="47"/>
      <c r="OA322" s="47"/>
      <c r="OB322" s="47"/>
      <c r="OC322" s="47"/>
      <c r="OD322" s="47"/>
      <c r="OE322" s="47"/>
      <c r="OF322" s="47"/>
      <c r="OG322" s="47"/>
      <c r="OH322" s="47"/>
      <c r="OI322" s="47"/>
      <c r="OJ322" s="47"/>
      <c r="OK322" s="47"/>
      <c r="OL322" s="47"/>
      <c r="OM322" s="47"/>
      <c r="ON322" s="47"/>
      <c r="OO322" s="47"/>
      <c r="OP322" s="47"/>
      <c r="OQ322" s="47"/>
      <c r="OR322" s="47"/>
      <c r="OS322" s="47"/>
      <c r="OT322" s="47"/>
      <c r="OU322" s="47"/>
      <c r="OV322" s="47"/>
      <c r="OW322" s="47"/>
      <c r="OX322" s="47"/>
      <c r="OY322" s="47"/>
      <c r="OZ322" s="47"/>
      <c r="PA322" s="47"/>
      <c r="PB322" s="47"/>
      <c r="PC322" s="47"/>
      <c r="PD322" s="47"/>
      <c r="PE322" s="47"/>
      <c r="PF322" s="47"/>
      <c r="PG322" s="47"/>
      <c r="PH322" s="47"/>
      <c r="PI322" s="47"/>
      <c r="PJ322" s="47"/>
      <c r="PK322" s="47"/>
      <c r="PL322" s="47"/>
      <c r="PM322" s="47"/>
      <c r="PN322" s="47"/>
      <c r="PO322" s="47"/>
      <c r="PP322" s="47"/>
      <c r="PQ322" s="47"/>
      <c r="PR322" s="47"/>
      <c r="PS322" s="47"/>
      <c r="PT322" s="47"/>
      <c r="PU322" s="47"/>
      <c r="PV322" s="47"/>
      <c r="PW322" s="47"/>
      <c r="PX322" s="47"/>
      <c r="PY322" s="47"/>
      <c r="PZ322" s="47"/>
      <c r="QA322" s="47"/>
      <c r="QB322" s="47"/>
      <c r="QC322" s="47"/>
      <c r="QD322" s="47"/>
      <c r="QE322" s="47"/>
      <c r="QF322" s="47"/>
      <c r="QG322" s="47"/>
      <c r="QH322" s="47"/>
      <c r="QI322" s="47"/>
      <c r="QJ322" s="47"/>
      <c r="QK322" s="47"/>
      <c r="QL322" s="47"/>
      <c r="QM322" s="47"/>
      <c r="QN322" s="47"/>
      <c r="QO322" s="47"/>
      <c r="QP322" s="47"/>
      <c r="QQ322" s="47"/>
      <c r="QR322" s="47"/>
      <c r="QS322" s="47"/>
      <c r="QT322" s="47"/>
      <c r="QU322" s="47"/>
      <c r="QV322" s="47"/>
      <c r="QW322" s="47"/>
      <c r="QX322" s="47"/>
      <c r="QY322" s="47"/>
      <c r="QZ322" s="47"/>
      <c r="RA322" s="47"/>
      <c r="RB322" s="47"/>
      <c r="RC322" s="47"/>
      <c r="RD322" s="47"/>
      <c r="RE322" s="47"/>
      <c r="RF322" s="47"/>
      <c r="RG322" s="47"/>
      <c r="RH322" s="47"/>
      <c r="RI322" s="47"/>
      <c r="RJ322" s="47"/>
      <c r="RK322" s="47"/>
      <c r="RL322" s="47"/>
      <c r="RM322" s="47"/>
      <c r="RN322" s="47"/>
      <c r="RO322" s="47"/>
      <c r="RP322" s="47"/>
      <c r="RQ322" s="47"/>
      <c r="RR322" s="47"/>
      <c r="RS322" s="47"/>
      <c r="RT322" s="47"/>
      <c r="RU322" s="47"/>
      <c r="RV322" s="47"/>
      <c r="RW322" s="47"/>
      <c r="RX322" s="47"/>
      <c r="RY322" s="47"/>
      <c r="RZ322" s="47"/>
      <c r="SA322" s="47"/>
      <c r="SB322" s="47"/>
      <c r="SC322" s="47"/>
      <c r="SD322" s="47"/>
      <c r="SE322" s="47"/>
      <c r="SF322" s="47"/>
      <c r="SG322" s="47"/>
      <c r="SH322" s="47"/>
      <c r="SI322" s="47"/>
      <c r="SJ322" s="47"/>
      <c r="SK322" s="47"/>
      <c r="SL322" s="47"/>
      <c r="SM322" s="47"/>
      <c r="SN322" s="47"/>
      <c r="SO322" s="47"/>
      <c r="SP322" s="47"/>
      <c r="SQ322" s="47"/>
      <c r="SR322" s="47"/>
      <c r="SS322" s="47"/>
      <c r="ST322" s="47"/>
      <c r="SU322" s="47"/>
      <c r="SV322" s="47"/>
      <c r="SW322" s="47"/>
      <c r="SX322" s="47"/>
      <c r="SY322" s="47"/>
      <c r="SZ322" s="47"/>
      <c r="TA322" s="47"/>
      <c r="TB322" s="47"/>
      <c r="TC322" s="47"/>
      <c r="TD322" s="47"/>
      <c r="TE322" s="47"/>
      <c r="TF322" s="47"/>
      <c r="TG322" s="47"/>
      <c r="TH322" s="47"/>
      <c r="TI322" s="47"/>
      <c r="TJ322" s="47"/>
      <c r="TK322" s="47"/>
      <c r="TL322" s="47"/>
      <c r="TM322" s="47"/>
      <c r="TN322" s="47"/>
      <c r="TO322" s="47"/>
      <c r="TP322" s="47"/>
      <c r="TQ322" s="47"/>
      <c r="TR322" s="47"/>
      <c r="TS322" s="47"/>
      <c r="TT322" s="47"/>
      <c r="TU322" s="47"/>
      <c r="TV322" s="47"/>
      <c r="TW322" s="47"/>
      <c r="TX322" s="47"/>
      <c r="TY322" s="47"/>
      <c r="TZ322" s="47"/>
      <c r="UA322" s="47"/>
      <c r="UB322" s="47"/>
      <c r="UC322" s="47"/>
      <c r="UD322" s="47"/>
      <c r="UE322" s="47"/>
      <c r="UF322" s="47"/>
      <c r="UG322" s="47"/>
      <c r="UH322" s="47"/>
      <c r="UI322" s="47"/>
      <c r="UJ322" s="47"/>
      <c r="UK322" s="47"/>
      <c r="UL322" s="47"/>
      <c r="UM322" s="47"/>
      <c r="UN322" s="47"/>
      <c r="UO322" s="47"/>
      <c r="UP322" s="47"/>
      <c r="UQ322" s="47"/>
      <c r="UR322" s="47"/>
      <c r="US322" s="47"/>
      <c r="UT322" s="47"/>
      <c r="UU322" s="47"/>
      <c r="UV322" s="47"/>
      <c r="UW322" s="47"/>
      <c r="UX322" s="47"/>
      <c r="UY322" s="47"/>
      <c r="UZ322" s="47"/>
      <c r="VA322" s="47"/>
      <c r="VB322" s="47"/>
      <c r="VC322" s="47"/>
      <c r="VD322" s="47"/>
      <c r="VE322" s="47"/>
      <c r="VF322" s="47"/>
      <c r="VG322" s="47"/>
      <c r="VH322" s="47"/>
      <c r="VI322" s="47"/>
      <c r="VJ322" s="47"/>
      <c r="VK322" s="47"/>
      <c r="VL322" s="47"/>
      <c r="VM322" s="47"/>
      <c r="VN322" s="47"/>
      <c r="VO322" s="47"/>
      <c r="VP322" s="47"/>
      <c r="VQ322" s="47"/>
      <c r="VR322" s="47"/>
      <c r="VS322" s="47"/>
      <c r="VT322" s="47"/>
      <c r="VU322" s="47"/>
      <c r="VV322" s="47"/>
      <c r="VW322" s="47"/>
      <c r="VX322" s="47"/>
      <c r="VY322" s="47"/>
      <c r="VZ322" s="47"/>
      <c r="WA322" s="47"/>
      <c r="WB322" s="47"/>
      <c r="WC322" s="47"/>
      <c r="WD322" s="47"/>
      <c r="WE322" s="47"/>
      <c r="WF322" s="47"/>
      <c r="WG322" s="47"/>
      <c r="WH322" s="47"/>
      <c r="WI322" s="47"/>
      <c r="WJ322" s="47"/>
      <c r="WK322" s="47"/>
      <c r="WL322" s="47"/>
      <c r="WM322" s="47"/>
      <c r="WN322" s="47"/>
      <c r="WO322" s="47"/>
      <c r="WP322" s="47"/>
      <c r="WQ322" s="47"/>
      <c r="WR322" s="47"/>
      <c r="WS322" s="47"/>
      <c r="WT322" s="47"/>
      <c r="WU322" s="47"/>
      <c r="WV322" s="47"/>
      <c r="WW322" s="47"/>
      <c r="WX322" s="47"/>
      <c r="WY322" s="47"/>
      <c r="WZ322" s="47"/>
      <c r="XA322" s="47"/>
      <c r="XB322" s="47"/>
      <c r="XC322" s="47"/>
      <c r="XD322" s="47"/>
      <c r="XE322" s="47"/>
      <c r="XF322" s="47"/>
      <c r="XG322" s="47"/>
      <c r="XH322" s="47"/>
      <c r="XI322" s="47"/>
      <c r="XJ322" s="47"/>
      <c r="XK322" s="47"/>
      <c r="XL322" s="47"/>
      <c r="XM322" s="47"/>
      <c r="XN322" s="47"/>
      <c r="XO322" s="47"/>
      <c r="XP322" s="47"/>
      <c r="XQ322" s="47"/>
      <c r="XR322" s="47"/>
      <c r="XS322" s="47"/>
      <c r="XT322" s="47"/>
      <c r="XU322" s="47"/>
      <c r="XV322" s="47"/>
      <c r="XW322" s="47"/>
      <c r="XX322" s="47"/>
      <c r="XY322" s="47"/>
      <c r="XZ322" s="47"/>
      <c r="YA322" s="47"/>
      <c r="YB322" s="47"/>
      <c r="YC322" s="47"/>
      <c r="YD322" s="47"/>
      <c r="YE322" s="47"/>
      <c r="YF322" s="47"/>
      <c r="YG322" s="47"/>
      <c r="YH322" s="47"/>
      <c r="YI322" s="47"/>
      <c r="YJ322" s="47"/>
      <c r="YK322" s="47"/>
      <c r="YL322" s="47"/>
      <c r="YM322" s="47"/>
      <c r="YN322" s="47"/>
      <c r="YO322" s="47"/>
      <c r="YP322" s="47"/>
      <c r="YQ322" s="47"/>
      <c r="YR322" s="47"/>
      <c r="YS322" s="47"/>
      <c r="YT322" s="47"/>
      <c r="YU322" s="47"/>
      <c r="YV322" s="47"/>
      <c r="YW322" s="47"/>
      <c r="YX322" s="47"/>
      <c r="YY322" s="47"/>
      <c r="YZ322" s="47"/>
      <c r="ZA322" s="47"/>
      <c r="ZB322" s="47"/>
      <c r="ZC322" s="47"/>
      <c r="ZD322" s="47"/>
      <c r="ZE322" s="47"/>
      <c r="ZF322" s="47"/>
      <c r="ZG322" s="47"/>
      <c r="ZH322" s="47"/>
      <c r="ZI322" s="47"/>
      <c r="ZJ322" s="47"/>
      <c r="ZK322" s="47"/>
      <c r="ZL322" s="47"/>
      <c r="ZM322" s="47"/>
      <c r="ZN322" s="47"/>
      <c r="ZO322" s="47"/>
      <c r="ZP322" s="47"/>
      <c r="ZQ322" s="47"/>
      <c r="ZR322" s="47"/>
      <c r="ZS322" s="47"/>
      <c r="ZT322" s="47"/>
      <c r="ZU322" s="47"/>
      <c r="ZV322" s="47"/>
      <c r="ZW322" s="47"/>
      <c r="ZX322" s="47"/>
      <c r="ZY322" s="47"/>
      <c r="ZZ322" s="47"/>
      <c r="AAA322" s="47"/>
      <c r="AAB322" s="47"/>
      <c r="AAC322" s="47"/>
      <c r="AAD322" s="47"/>
      <c r="AAE322" s="47"/>
      <c r="AAF322" s="47"/>
      <c r="AAG322" s="47"/>
      <c r="AAH322" s="47"/>
      <c r="AAI322" s="47"/>
      <c r="AAJ322" s="47"/>
      <c r="AAK322" s="47"/>
      <c r="AAL322" s="47"/>
      <c r="AAM322" s="47"/>
      <c r="AAN322" s="47"/>
      <c r="AAO322" s="47"/>
      <c r="AAP322" s="47"/>
      <c r="AAQ322" s="47"/>
      <c r="AAR322" s="47"/>
      <c r="AAS322" s="47"/>
      <c r="AAT322" s="47"/>
      <c r="AAU322" s="47"/>
      <c r="AAV322" s="47"/>
      <c r="AAW322" s="47"/>
      <c r="AAX322" s="47"/>
      <c r="AAY322" s="47"/>
      <c r="AAZ322" s="47"/>
      <c r="ABA322" s="47"/>
      <c r="ABB322" s="47"/>
      <c r="ABC322" s="47"/>
      <c r="ABD322" s="47"/>
      <c r="ABE322" s="47"/>
      <c r="ABF322" s="47"/>
      <c r="ABG322" s="47"/>
      <c r="ABH322" s="47"/>
      <c r="ABI322" s="47"/>
      <c r="ABJ322" s="47"/>
      <c r="ABK322" s="47"/>
      <c r="ABL322" s="47"/>
      <c r="ABM322" s="47"/>
      <c r="ABN322" s="47"/>
      <c r="ABO322" s="47"/>
      <c r="ABP322" s="47"/>
      <c r="ABQ322" s="47"/>
      <c r="ABR322" s="47"/>
      <c r="ABS322" s="47"/>
      <c r="ABT322" s="47"/>
      <c r="ABU322" s="47"/>
      <c r="ABV322" s="47"/>
      <c r="ABW322" s="47"/>
      <c r="ABX322" s="47"/>
      <c r="ABY322" s="47"/>
      <c r="ABZ322" s="47"/>
      <c r="ACA322" s="47"/>
      <c r="ACB322" s="47"/>
      <c r="ACC322" s="47"/>
      <c r="ACD322" s="47"/>
      <c r="ACE322" s="47"/>
      <c r="ACF322" s="47"/>
      <c r="ACG322" s="47"/>
      <c r="ACH322" s="47"/>
      <c r="ACI322" s="47"/>
      <c r="ACJ322" s="47"/>
      <c r="ACK322" s="47"/>
      <c r="ACL322" s="47"/>
      <c r="ACM322" s="47"/>
      <c r="ACN322" s="47"/>
      <c r="ACO322" s="47"/>
      <c r="ACP322" s="47"/>
      <c r="ACQ322" s="47"/>
      <c r="ACR322" s="47"/>
      <c r="ACS322" s="47"/>
      <c r="ACT322" s="47"/>
      <c r="ACU322" s="47"/>
      <c r="ACV322" s="47"/>
      <c r="ACW322" s="47"/>
      <c r="ACX322" s="47"/>
      <c r="ACY322" s="47"/>
      <c r="ACZ322" s="47"/>
      <c r="ADA322" s="47"/>
      <c r="ADB322" s="47"/>
      <c r="ADC322" s="47"/>
      <c r="ADD322" s="47"/>
      <c r="ADE322" s="47"/>
      <c r="ADF322" s="47"/>
      <c r="ADG322" s="47"/>
      <c r="ADH322" s="47"/>
      <c r="ADI322" s="47"/>
      <c r="ADJ322" s="47"/>
      <c r="ADK322" s="47"/>
      <c r="ADL322" s="47"/>
      <c r="ADM322" s="47"/>
      <c r="ADN322" s="47"/>
      <c r="ADO322" s="47"/>
      <c r="ADP322" s="47"/>
      <c r="ADQ322" s="47"/>
      <c r="ADR322" s="47"/>
      <c r="ADS322" s="47"/>
      <c r="ADT322" s="47"/>
      <c r="ADU322" s="47"/>
      <c r="ADV322" s="47"/>
      <c r="ADW322" s="47"/>
      <c r="ADX322" s="47"/>
      <c r="ADY322" s="47"/>
      <c r="ADZ322" s="47"/>
      <c r="AEA322" s="47"/>
      <c r="AEB322" s="47"/>
      <c r="AEC322" s="47"/>
      <c r="AED322" s="47"/>
      <c r="AEE322" s="47"/>
      <c r="AEF322" s="47"/>
      <c r="AEG322" s="47"/>
      <c r="AEH322" s="47"/>
      <c r="AEI322" s="47"/>
      <c r="AEJ322" s="47"/>
      <c r="AEK322" s="47"/>
      <c r="AEL322" s="47"/>
      <c r="AEM322" s="47"/>
      <c r="AEN322" s="47"/>
      <c r="AEO322" s="47"/>
      <c r="AEP322" s="47"/>
      <c r="AEQ322" s="47"/>
      <c r="AER322" s="47"/>
      <c r="AES322" s="47"/>
      <c r="AET322" s="47"/>
      <c r="AEU322" s="47"/>
      <c r="AEV322" s="47"/>
      <c r="AEW322" s="47"/>
      <c r="AEX322" s="47"/>
      <c r="AEY322" s="47"/>
      <c r="AEZ322" s="47"/>
      <c r="AFA322" s="47"/>
      <c r="AFB322" s="47"/>
      <c r="AFC322" s="47"/>
      <c r="AFD322" s="47"/>
      <c r="AFE322" s="47"/>
      <c r="AFF322" s="47"/>
      <c r="AFG322" s="47"/>
      <c r="AFH322" s="47"/>
      <c r="AFI322" s="47"/>
      <c r="AFJ322" s="47"/>
      <c r="AFK322" s="47"/>
      <c r="AFL322" s="47"/>
      <c r="AFM322" s="47"/>
      <c r="AFN322" s="47"/>
      <c r="AFO322" s="47"/>
      <c r="AFP322" s="47"/>
      <c r="AFQ322" s="47"/>
      <c r="AFR322" s="47"/>
      <c r="AFS322" s="47"/>
      <c r="AFT322" s="47"/>
      <c r="AFU322" s="47"/>
      <c r="AFV322" s="47"/>
      <c r="AFW322" s="47"/>
      <c r="AFX322" s="47"/>
      <c r="AFY322" s="47"/>
      <c r="AFZ322" s="47"/>
      <c r="AGA322" s="47"/>
      <c r="AGB322" s="47"/>
      <c r="AGC322" s="47"/>
      <c r="AGD322" s="47"/>
      <c r="AGE322" s="47"/>
      <c r="AGF322" s="47"/>
      <c r="AGG322" s="47"/>
      <c r="AGH322" s="47"/>
      <c r="AGI322" s="47"/>
      <c r="AGJ322" s="47"/>
      <c r="AGK322" s="47"/>
      <c r="AGL322" s="47"/>
      <c r="AGM322" s="47"/>
      <c r="AGN322" s="47"/>
      <c r="AGO322" s="47"/>
      <c r="AGP322" s="47"/>
      <c r="AGQ322" s="47"/>
      <c r="AGR322" s="47"/>
      <c r="AGS322" s="47"/>
      <c r="AGT322" s="47"/>
      <c r="AGU322" s="47"/>
      <c r="AGV322" s="47"/>
      <c r="AGW322" s="47"/>
      <c r="AGX322" s="47"/>
      <c r="AGY322" s="47"/>
      <c r="AGZ322" s="47"/>
      <c r="AHA322" s="47"/>
      <c r="AHB322" s="47"/>
      <c r="AHC322" s="47"/>
      <c r="AHD322" s="47"/>
      <c r="AHE322" s="47"/>
      <c r="AHF322" s="47"/>
      <c r="AHG322" s="47"/>
      <c r="AHH322" s="47"/>
      <c r="AHI322" s="47"/>
      <c r="AHJ322" s="47"/>
      <c r="AHK322" s="47"/>
      <c r="AHL322" s="47"/>
      <c r="AHM322" s="47"/>
      <c r="AHN322" s="47"/>
      <c r="AHO322" s="47"/>
      <c r="AHP322" s="47"/>
      <c r="AHQ322" s="47"/>
      <c r="AHR322" s="47"/>
      <c r="AHS322" s="47"/>
      <c r="AHT322" s="47"/>
      <c r="AHU322" s="47"/>
      <c r="AHV322" s="47"/>
      <c r="AHW322" s="47"/>
      <c r="AHX322" s="47"/>
      <c r="AHY322" s="47"/>
      <c r="AHZ322" s="47"/>
      <c r="AIA322" s="47"/>
      <c r="AIB322" s="47"/>
      <c r="AIC322" s="47"/>
      <c r="AID322" s="47"/>
      <c r="AIE322" s="47"/>
      <c r="AIF322" s="47"/>
      <c r="AIG322" s="47"/>
      <c r="AIH322" s="47"/>
      <c r="AII322" s="47"/>
      <c r="AIJ322" s="47"/>
      <c r="AIK322" s="47"/>
      <c r="AIL322" s="47"/>
      <c r="AIM322" s="47"/>
      <c r="AIN322" s="47"/>
      <c r="AIO322" s="47"/>
      <c r="AIP322" s="47"/>
      <c r="AIQ322" s="47"/>
      <c r="AIR322" s="47"/>
      <c r="AIS322" s="47"/>
      <c r="AIT322" s="47"/>
      <c r="AIU322" s="47"/>
      <c r="AIV322" s="47"/>
      <c r="AIW322" s="47"/>
      <c r="AIX322" s="47"/>
      <c r="AIY322" s="47"/>
      <c r="AIZ322" s="47"/>
      <c r="AJA322" s="47"/>
      <c r="AJB322" s="47"/>
      <c r="AJC322" s="47"/>
      <c r="AJD322" s="47"/>
      <c r="AJE322" s="47"/>
      <c r="AJF322" s="47"/>
      <c r="AJG322" s="47"/>
      <c r="AJH322" s="47"/>
      <c r="AJI322" s="47"/>
      <c r="AJJ322" s="47"/>
      <c r="AJK322" s="47"/>
      <c r="AJL322" s="47"/>
      <c r="AJM322" s="47"/>
      <c r="AJN322" s="47"/>
      <c r="AJO322" s="47"/>
      <c r="AJP322" s="47"/>
      <c r="AJQ322" s="47"/>
      <c r="AJR322" s="47"/>
      <c r="AJS322" s="47"/>
      <c r="AJT322" s="47"/>
      <c r="AJU322" s="47"/>
      <c r="AJV322" s="47"/>
      <c r="AJW322" s="47"/>
      <c r="AJX322" s="47"/>
      <c r="AJY322" s="47"/>
      <c r="AJZ322" s="47"/>
      <c r="AKA322" s="47"/>
      <c r="AKB322" s="47"/>
      <c r="AKC322" s="47"/>
      <c r="AKD322" s="47"/>
      <c r="AKE322" s="47"/>
      <c r="AKF322" s="47"/>
      <c r="AKG322" s="47"/>
      <c r="AKH322" s="47"/>
      <c r="AKI322" s="47"/>
      <c r="AKJ322" s="47"/>
      <c r="AKK322" s="47"/>
      <c r="AKL322" s="47"/>
      <c r="AKM322" s="47"/>
      <c r="AKN322" s="47"/>
      <c r="AKO322" s="47"/>
      <c r="AKP322" s="47"/>
      <c r="AKQ322" s="47"/>
      <c r="AKR322" s="47"/>
      <c r="AKS322" s="47"/>
      <c r="AKT322" s="47"/>
      <c r="AKU322" s="47"/>
      <c r="AKV322" s="47"/>
      <c r="AKW322" s="47"/>
      <c r="AKX322" s="47"/>
      <c r="AKY322" s="47"/>
      <c r="AKZ322" s="47"/>
      <c r="ALA322" s="47"/>
      <c r="ALB322" s="47"/>
      <c r="ALC322" s="47"/>
      <c r="ALD322" s="47"/>
      <c r="ALE322" s="47"/>
      <c r="ALF322" s="47"/>
      <c r="ALG322" s="47"/>
      <c r="ALH322" s="47"/>
      <c r="ALI322" s="47"/>
      <c r="ALJ322" s="47"/>
      <c r="ALK322" s="47"/>
      <c r="ALL322" s="47"/>
      <c r="ALM322" s="47"/>
      <c r="ALN322" s="47"/>
      <c r="ALO322" s="47"/>
      <c r="ALP322" s="47"/>
      <c r="ALQ322" s="47"/>
      <c r="ALR322" s="47"/>
      <c r="ALS322" s="47"/>
      <c r="ALT322" s="47"/>
      <c r="ALU322" s="47"/>
      <c r="ALV322" s="47"/>
      <c r="ALW322" s="47"/>
      <c r="ALX322" s="47"/>
      <c r="ALY322" s="47"/>
      <c r="ALZ322" s="47"/>
      <c r="AMA322" s="47"/>
      <c r="AMB322" s="47"/>
      <c r="AMC322" s="47"/>
      <c r="AMD322" s="47"/>
      <c r="AME322" s="47"/>
      <c r="AMF322" s="47"/>
      <c r="AMG322" s="47"/>
      <c r="AMH322" s="47"/>
      <c r="AMI322" s="47"/>
      <c r="AMJ322" s="48"/>
      <c r="AMK322" s="48"/>
    </row>
    <row r="323" customFormat="false" ht="32.8" hidden="false" customHeight="false" outlineLevel="0" collapsed="false">
      <c r="A323" s="67" t="s">
        <v>294</v>
      </c>
      <c r="B323" s="88" t="s">
        <v>295</v>
      </c>
      <c r="C323" s="89" t="n">
        <v>6800000000</v>
      </c>
      <c r="D323" s="90"/>
      <c r="E323" s="73" t="n">
        <f aca="false">E324</f>
        <v>27500</v>
      </c>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c r="CT323" s="71"/>
      <c r="CU323" s="71"/>
      <c r="CV323" s="71"/>
      <c r="CW323" s="71"/>
      <c r="CX323" s="71"/>
      <c r="CY323" s="71"/>
      <c r="CZ323" s="71"/>
      <c r="DA323" s="71"/>
      <c r="DB323" s="71"/>
      <c r="DC323" s="71"/>
      <c r="DD323" s="71"/>
      <c r="DE323" s="71"/>
      <c r="DF323" s="71"/>
      <c r="DG323" s="71"/>
      <c r="DH323" s="71"/>
      <c r="DI323" s="71"/>
      <c r="DJ323" s="71"/>
      <c r="DK323" s="71"/>
      <c r="DL323" s="71"/>
      <c r="DM323" s="71"/>
      <c r="DN323" s="71"/>
      <c r="DO323" s="71"/>
      <c r="DP323" s="71"/>
      <c r="DQ323" s="71"/>
      <c r="DR323" s="71"/>
      <c r="DS323" s="71"/>
      <c r="DT323" s="71"/>
      <c r="DU323" s="71"/>
      <c r="DV323" s="71"/>
      <c r="DW323" s="71"/>
      <c r="DX323" s="71"/>
      <c r="DY323" s="71"/>
      <c r="DZ323" s="71"/>
      <c r="EA323" s="71"/>
      <c r="EB323" s="71"/>
      <c r="EC323" s="71"/>
      <c r="ED323" s="71"/>
      <c r="EE323" s="71"/>
      <c r="EF323" s="71"/>
      <c r="EG323" s="71"/>
      <c r="EH323" s="71"/>
      <c r="EI323" s="71"/>
      <c r="EJ323" s="71"/>
      <c r="EK323" s="71"/>
      <c r="EL323" s="71"/>
      <c r="EM323" s="71"/>
      <c r="EN323" s="71"/>
      <c r="EO323" s="71"/>
      <c r="EP323" s="71"/>
      <c r="EQ323" s="71"/>
      <c r="ER323" s="71"/>
      <c r="ES323" s="71"/>
      <c r="ET323" s="71"/>
      <c r="EU323" s="71"/>
      <c r="EV323" s="71"/>
      <c r="EW323" s="71"/>
      <c r="EX323" s="71"/>
      <c r="EY323" s="71"/>
      <c r="EZ323" s="71"/>
      <c r="FA323" s="71"/>
      <c r="FB323" s="71"/>
      <c r="FC323" s="71"/>
      <c r="FD323" s="71"/>
      <c r="FE323" s="71"/>
      <c r="FF323" s="71"/>
      <c r="FG323" s="71"/>
      <c r="FH323" s="71"/>
      <c r="FI323" s="71"/>
      <c r="FJ323" s="71"/>
      <c r="FK323" s="71"/>
      <c r="FL323" s="71"/>
      <c r="FM323" s="71"/>
      <c r="FN323" s="71"/>
      <c r="FO323" s="71"/>
      <c r="FP323" s="71"/>
      <c r="FQ323" s="71"/>
      <c r="FR323" s="71"/>
      <c r="FS323" s="71"/>
      <c r="FT323" s="71"/>
      <c r="FU323" s="71"/>
      <c r="FV323" s="71"/>
      <c r="FW323" s="71"/>
      <c r="FX323" s="71"/>
      <c r="FY323" s="71"/>
      <c r="FZ323" s="71"/>
      <c r="GA323" s="71"/>
      <c r="GB323" s="71"/>
      <c r="GC323" s="71"/>
      <c r="GD323" s="71"/>
      <c r="GE323" s="71"/>
      <c r="GF323" s="71"/>
      <c r="GG323" s="71"/>
      <c r="GH323" s="71"/>
      <c r="GI323" s="71"/>
      <c r="GJ323" s="71"/>
      <c r="GK323" s="71"/>
      <c r="GL323" s="71"/>
      <c r="GM323" s="71"/>
      <c r="GN323" s="71"/>
      <c r="GO323" s="71"/>
      <c r="GP323" s="71"/>
      <c r="GQ323" s="71"/>
      <c r="GR323" s="71"/>
      <c r="GS323" s="71"/>
      <c r="GT323" s="71"/>
      <c r="GU323" s="71"/>
      <c r="GV323" s="71"/>
      <c r="GW323" s="71"/>
      <c r="GX323" s="71"/>
      <c r="GY323" s="71"/>
      <c r="GZ323" s="71"/>
      <c r="HA323" s="71"/>
      <c r="HB323" s="71"/>
      <c r="HC323" s="71"/>
      <c r="HD323" s="71"/>
      <c r="HE323" s="71"/>
      <c r="HF323" s="71"/>
      <c r="HG323" s="71"/>
      <c r="HH323" s="71"/>
      <c r="HI323" s="71"/>
      <c r="HJ323" s="71"/>
      <c r="HK323" s="71"/>
      <c r="HL323" s="71"/>
      <c r="HM323" s="71"/>
      <c r="HN323" s="71"/>
      <c r="HO323" s="71"/>
      <c r="HP323" s="71"/>
      <c r="HQ323" s="71"/>
      <c r="HR323" s="71"/>
      <c r="HS323" s="71"/>
      <c r="HT323" s="71"/>
      <c r="HU323" s="71"/>
      <c r="HV323" s="71"/>
      <c r="HW323" s="71"/>
      <c r="HX323" s="71"/>
      <c r="HY323" s="71"/>
      <c r="HZ323" s="71"/>
      <c r="IA323" s="71"/>
      <c r="IB323" s="71"/>
      <c r="IC323" s="71"/>
      <c r="ID323" s="71"/>
      <c r="IE323" s="71"/>
      <c r="IF323" s="71"/>
      <c r="IG323" s="71"/>
      <c r="IH323" s="71"/>
      <c r="II323" s="71"/>
      <c r="IJ323" s="71"/>
      <c r="IK323" s="71"/>
      <c r="IL323" s="71"/>
      <c r="IM323" s="71"/>
      <c r="IN323" s="71"/>
      <c r="IO323" s="71"/>
      <c r="IP323" s="71"/>
      <c r="IQ323" s="71"/>
      <c r="IR323" s="71"/>
      <c r="IS323" s="71"/>
      <c r="IT323" s="71"/>
      <c r="IU323" s="71"/>
      <c r="IV323" s="71"/>
      <c r="IW323" s="71"/>
      <c r="IX323" s="71"/>
      <c r="IY323" s="71"/>
      <c r="IZ323" s="71"/>
      <c r="JA323" s="71"/>
      <c r="JB323" s="71"/>
      <c r="JC323" s="71"/>
      <c r="JD323" s="71"/>
      <c r="JE323" s="71"/>
      <c r="JF323" s="71"/>
      <c r="JG323" s="71"/>
      <c r="JH323" s="71"/>
      <c r="JI323" s="71"/>
      <c r="JJ323" s="71"/>
      <c r="JK323" s="71"/>
      <c r="JL323" s="71"/>
      <c r="JM323" s="71"/>
      <c r="JN323" s="71"/>
      <c r="JO323" s="71"/>
      <c r="JP323" s="71"/>
      <c r="JQ323" s="71"/>
      <c r="JR323" s="71"/>
      <c r="JS323" s="71"/>
      <c r="JT323" s="71"/>
      <c r="JU323" s="71"/>
      <c r="JV323" s="71"/>
      <c r="JW323" s="71"/>
      <c r="JX323" s="71"/>
      <c r="JY323" s="71"/>
      <c r="JZ323" s="71"/>
      <c r="KA323" s="71"/>
      <c r="KB323" s="71"/>
      <c r="KC323" s="71"/>
      <c r="KD323" s="71"/>
      <c r="KE323" s="71"/>
      <c r="KF323" s="71"/>
      <c r="KG323" s="71"/>
      <c r="KH323" s="71"/>
      <c r="KI323" s="71"/>
      <c r="KJ323" s="71"/>
      <c r="KK323" s="71"/>
      <c r="KL323" s="71"/>
      <c r="KM323" s="71"/>
      <c r="KN323" s="71"/>
      <c r="KO323" s="71"/>
      <c r="KP323" s="71"/>
      <c r="KQ323" s="71"/>
      <c r="KR323" s="71"/>
      <c r="KS323" s="71"/>
      <c r="KT323" s="71"/>
      <c r="KU323" s="71"/>
      <c r="KV323" s="71"/>
      <c r="KW323" s="71"/>
      <c r="KX323" s="71"/>
      <c r="KY323" s="71"/>
      <c r="KZ323" s="71"/>
      <c r="LA323" s="71"/>
      <c r="LB323" s="71"/>
      <c r="LC323" s="71"/>
      <c r="LD323" s="71"/>
      <c r="LE323" s="71"/>
      <c r="LF323" s="71"/>
      <c r="LG323" s="71"/>
      <c r="LH323" s="71"/>
      <c r="LI323" s="71"/>
      <c r="LJ323" s="71"/>
      <c r="LK323" s="71"/>
      <c r="LL323" s="71"/>
      <c r="LM323" s="71"/>
      <c r="LN323" s="71"/>
      <c r="LO323" s="71"/>
      <c r="LP323" s="71"/>
      <c r="LQ323" s="71"/>
      <c r="LR323" s="71"/>
      <c r="LS323" s="71"/>
      <c r="LT323" s="71"/>
      <c r="LU323" s="71"/>
      <c r="LV323" s="71"/>
      <c r="LW323" s="71"/>
      <c r="LX323" s="71"/>
      <c r="LY323" s="71"/>
      <c r="LZ323" s="71"/>
      <c r="MA323" s="71"/>
      <c r="MB323" s="71"/>
      <c r="MC323" s="71"/>
      <c r="MD323" s="71"/>
      <c r="ME323" s="71"/>
      <c r="MF323" s="71"/>
      <c r="MG323" s="71"/>
      <c r="MH323" s="71"/>
      <c r="MI323" s="71"/>
      <c r="MJ323" s="71"/>
      <c r="MK323" s="71"/>
      <c r="ML323" s="71"/>
      <c r="MM323" s="71"/>
      <c r="MN323" s="71"/>
      <c r="MO323" s="71"/>
      <c r="MP323" s="71"/>
      <c r="MQ323" s="71"/>
      <c r="MR323" s="71"/>
      <c r="MS323" s="71"/>
      <c r="MT323" s="71"/>
      <c r="MU323" s="71"/>
      <c r="MV323" s="71"/>
      <c r="MW323" s="71"/>
      <c r="MX323" s="71"/>
      <c r="MY323" s="71"/>
      <c r="MZ323" s="71"/>
      <c r="NA323" s="71"/>
      <c r="NB323" s="71"/>
      <c r="NC323" s="71"/>
      <c r="ND323" s="71"/>
      <c r="NE323" s="71"/>
      <c r="NF323" s="71"/>
      <c r="NG323" s="71"/>
      <c r="NH323" s="71"/>
      <c r="NI323" s="71"/>
      <c r="NJ323" s="71"/>
      <c r="NK323" s="71"/>
      <c r="NL323" s="71"/>
      <c r="NM323" s="71"/>
      <c r="NN323" s="71"/>
      <c r="NO323" s="71"/>
      <c r="NP323" s="71"/>
      <c r="NQ323" s="71"/>
      <c r="NR323" s="71"/>
      <c r="NS323" s="71"/>
      <c r="NT323" s="71"/>
      <c r="NU323" s="71"/>
      <c r="NV323" s="71"/>
      <c r="NW323" s="71"/>
      <c r="NX323" s="71"/>
      <c r="NY323" s="71"/>
      <c r="NZ323" s="71"/>
      <c r="OA323" s="71"/>
      <c r="OB323" s="71"/>
      <c r="OC323" s="71"/>
      <c r="OD323" s="71"/>
      <c r="OE323" s="71"/>
      <c r="OF323" s="71"/>
      <c r="OG323" s="71"/>
      <c r="OH323" s="71"/>
      <c r="OI323" s="71"/>
      <c r="OJ323" s="71"/>
      <c r="OK323" s="71"/>
      <c r="OL323" s="71"/>
      <c r="OM323" s="71"/>
      <c r="ON323" s="71"/>
      <c r="OO323" s="71"/>
      <c r="OP323" s="71"/>
      <c r="OQ323" s="71"/>
      <c r="OR323" s="71"/>
      <c r="OS323" s="71"/>
      <c r="OT323" s="71"/>
      <c r="OU323" s="71"/>
      <c r="OV323" s="71"/>
      <c r="OW323" s="71"/>
      <c r="OX323" s="71"/>
      <c r="OY323" s="71"/>
      <c r="OZ323" s="71"/>
      <c r="PA323" s="71"/>
      <c r="PB323" s="71"/>
      <c r="PC323" s="71"/>
      <c r="PD323" s="71"/>
      <c r="PE323" s="71"/>
      <c r="PF323" s="71"/>
      <c r="PG323" s="71"/>
      <c r="PH323" s="71"/>
      <c r="PI323" s="71"/>
      <c r="PJ323" s="71"/>
      <c r="PK323" s="71"/>
      <c r="PL323" s="71"/>
      <c r="PM323" s="71"/>
      <c r="PN323" s="71"/>
      <c r="PO323" s="71"/>
      <c r="PP323" s="71"/>
      <c r="PQ323" s="71"/>
      <c r="PR323" s="71"/>
      <c r="PS323" s="71"/>
      <c r="PT323" s="71"/>
      <c r="PU323" s="71"/>
      <c r="PV323" s="71"/>
      <c r="PW323" s="71"/>
      <c r="PX323" s="71"/>
      <c r="PY323" s="71"/>
      <c r="PZ323" s="71"/>
      <c r="QA323" s="71"/>
      <c r="QB323" s="71"/>
      <c r="QC323" s="71"/>
      <c r="QD323" s="71"/>
      <c r="QE323" s="71"/>
      <c r="QF323" s="71"/>
      <c r="QG323" s="71"/>
      <c r="QH323" s="71"/>
      <c r="QI323" s="71"/>
      <c r="QJ323" s="71"/>
      <c r="QK323" s="71"/>
      <c r="QL323" s="71"/>
      <c r="QM323" s="71"/>
      <c r="QN323" s="71"/>
      <c r="QO323" s="71"/>
      <c r="QP323" s="71"/>
      <c r="QQ323" s="71"/>
      <c r="QR323" s="71"/>
      <c r="QS323" s="71"/>
      <c r="QT323" s="71"/>
      <c r="QU323" s="71"/>
      <c r="QV323" s="71"/>
      <c r="QW323" s="71"/>
      <c r="QX323" s="71"/>
      <c r="QY323" s="71"/>
      <c r="QZ323" s="71"/>
      <c r="RA323" s="71"/>
      <c r="RB323" s="71"/>
      <c r="RC323" s="71"/>
      <c r="RD323" s="71"/>
      <c r="RE323" s="71"/>
      <c r="RF323" s="71"/>
      <c r="RG323" s="71"/>
      <c r="RH323" s="71"/>
      <c r="RI323" s="71"/>
      <c r="RJ323" s="71"/>
      <c r="RK323" s="71"/>
      <c r="RL323" s="71"/>
      <c r="RM323" s="71"/>
      <c r="RN323" s="71"/>
      <c r="RO323" s="71"/>
      <c r="RP323" s="71"/>
      <c r="RQ323" s="71"/>
      <c r="RR323" s="71"/>
      <c r="RS323" s="71"/>
      <c r="RT323" s="71"/>
      <c r="RU323" s="71"/>
      <c r="RV323" s="71"/>
      <c r="RW323" s="71"/>
      <c r="RX323" s="71"/>
      <c r="RY323" s="71"/>
      <c r="RZ323" s="71"/>
      <c r="SA323" s="71"/>
      <c r="SB323" s="71"/>
      <c r="SC323" s="71"/>
      <c r="SD323" s="71"/>
      <c r="SE323" s="71"/>
      <c r="SF323" s="71"/>
      <c r="SG323" s="71"/>
      <c r="SH323" s="71"/>
      <c r="SI323" s="71"/>
      <c r="SJ323" s="71"/>
      <c r="SK323" s="71"/>
      <c r="SL323" s="71"/>
      <c r="SM323" s="71"/>
      <c r="SN323" s="71"/>
      <c r="SO323" s="71"/>
      <c r="SP323" s="71"/>
      <c r="SQ323" s="71"/>
      <c r="SR323" s="71"/>
      <c r="SS323" s="71"/>
      <c r="ST323" s="71"/>
      <c r="SU323" s="71"/>
      <c r="SV323" s="71"/>
      <c r="SW323" s="71"/>
      <c r="SX323" s="71"/>
      <c r="SY323" s="71"/>
      <c r="SZ323" s="71"/>
      <c r="TA323" s="71"/>
      <c r="TB323" s="71"/>
      <c r="TC323" s="71"/>
      <c r="TD323" s="71"/>
      <c r="TE323" s="71"/>
      <c r="TF323" s="71"/>
      <c r="TG323" s="71"/>
      <c r="TH323" s="71"/>
      <c r="TI323" s="71"/>
      <c r="TJ323" s="71"/>
      <c r="TK323" s="71"/>
      <c r="TL323" s="71"/>
      <c r="TM323" s="71"/>
      <c r="TN323" s="71"/>
      <c r="TO323" s="71"/>
      <c r="TP323" s="71"/>
      <c r="TQ323" s="71"/>
      <c r="TR323" s="71"/>
      <c r="TS323" s="71"/>
      <c r="TT323" s="71"/>
      <c r="TU323" s="71"/>
      <c r="TV323" s="71"/>
      <c r="TW323" s="71"/>
      <c r="TX323" s="71"/>
      <c r="TY323" s="71"/>
      <c r="TZ323" s="71"/>
      <c r="UA323" s="71"/>
      <c r="UB323" s="71"/>
      <c r="UC323" s="71"/>
      <c r="UD323" s="71"/>
      <c r="UE323" s="71"/>
      <c r="UF323" s="71"/>
      <c r="UG323" s="71"/>
      <c r="UH323" s="71"/>
      <c r="UI323" s="71"/>
      <c r="UJ323" s="71"/>
      <c r="UK323" s="71"/>
      <c r="UL323" s="71"/>
      <c r="UM323" s="71"/>
      <c r="UN323" s="71"/>
      <c r="UO323" s="71"/>
      <c r="UP323" s="71"/>
      <c r="UQ323" s="71"/>
      <c r="UR323" s="71"/>
      <c r="US323" s="71"/>
      <c r="UT323" s="71"/>
      <c r="UU323" s="71"/>
      <c r="UV323" s="71"/>
      <c r="UW323" s="71"/>
      <c r="UX323" s="71"/>
      <c r="UY323" s="71"/>
      <c r="UZ323" s="71"/>
      <c r="VA323" s="71"/>
      <c r="VB323" s="71"/>
      <c r="VC323" s="71"/>
      <c r="VD323" s="71"/>
      <c r="VE323" s="71"/>
      <c r="VF323" s="71"/>
      <c r="VG323" s="71"/>
      <c r="VH323" s="71"/>
      <c r="VI323" s="71"/>
      <c r="VJ323" s="71"/>
      <c r="VK323" s="71"/>
      <c r="VL323" s="71"/>
      <c r="VM323" s="71"/>
      <c r="VN323" s="71"/>
      <c r="VO323" s="71"/>
      <c r="VP323" s="71"/>
      <c r="VQ323" s="71"/>
      <c r="VR323" s="71"/>
      <c r="VS323" s="71"/>
      <c r="VT323" s="71"/>
      <c r="VU323" s="71"/>
      <c r="VV323" s="71"/>
      <c r="VW323" s="71"/>
      <c r="VX323" s="71"/>
      <c r="VY323" s="71"/>
      <c r="VZ323" s="71"/>
      <c r="WA323" s="71"/>
      <c r="WB323" s="71"/>
      <c r="WC323" s="71"/>
      <c r="WD323" s="71"/>
      <c r="WE323" s="71"/>
      <c r="WF323" s="71"/>
      <c r="WG323" s="71"/>
      <c r="WH323" s="71"/>
      <c r="WI323" s="71"/>
      <c r="WJ323" s="71"/>
      <c r="WK323" s="71"/>
      <c r="WL323" s="71"/>
      <c r="WM323" s="71"/>
      <c r="WN323" s="71"/>
      <c r="WO323" s="71"/>
      <c r="WP323" s="71"/>
      <c r="WQ323" s="71"/>
      <c r="WR323" s="71"/>
      <c r="WS323" s="71"/>
      <c r="WT323" s="71"/>
      <c r="WU323" s="71"/>
      <c r="WV323" s="71"/>
      <c r="WW323" s="71"/>
      <c r="WX323" s="71"/>
      <c r="WY323" s="71"/>
      <c r="WZ323" s="71"/>
      <c r="XA323" s="71"/>
      <c r="XB323" s="71"/>
      <c r="XC323" s="71"/>
      <c r="XD323" s="71"/>
      <c r="XE323" s="71"/>
      <c r="XF323" s="71"/>
      <c r="XG323" s="71"/>
      <c r="XH323" s="71"/>
      <c r="XI323" s="71"/>
      <c r="XJ323" s="71"/>
      <c r="XK323" s="71"/>
      <c r="XL323" s="71"/>
      <c r="XM323" s="71"/>
      <c r="XN323" s="71"/>
      <c r="XO323" s="71"/>
      <c r="XP323" s="71"/>
      <c r="XQ323" s="71"/>
      <c r="XR323" s="71"/>
      <c r="XS323" s="71"/>
      <c r="XT323" s="71"/>
      <c r="XU323" s="71"/>
      <c r="XV323" s="71"/>
      <c r="XW323" s="71"/>
      <c r="XX323" s="71"/>
      <c r="XY323" s="71"/>
      <c r="XZ323" s="71"/>
      <c r="YA323" s="71"/>
      <c r="YB323" s="71"/>
      <c r="YC323" s="71"/>
      <c r="YD323" s="71"/>
      <c r="YE323" s="71"/>
      <c r="YF323" s="71"/>
      <c r="YG323" s="71"/>
      <c r="YH323" s="71"/>
      <c r="YI323" s="71"/>
      <c r="YJ323" s="71"/>
      <c r="YK323" s="71"/>
      <c r="YL323" s="71"/>
      <c r="YM323" s="71"/>
      <c r="YN323" s="71"/>
      <c r="YO323" s="71"/>
      <c r="YP323" s="71"/>
      <c r="YQ323" s="71"/>
      <c r="YR323" s="71"/>
      <c r="YS323" s="71"/>
      <c r="YT323" s="71"/>
      <c r="YU323" s="71"/>
      <c r="YV323" s="71"/>
      <c r="YW323" s="71"/>
      <c r="YX323" s="71"/>
      <c r="YY323" s="71"/>
      <c r="YZ323" s="71"/>
      <c r="ZA323" s="71"/>
      <c r="ZB323" s="71"/>
      <c r="ZC323" s="71"/>
      <c r="ZD323" s="71"/>
      <c r="ZE323" s="71"/>
      <c r="ZF323" s="71"/>
      <c r="ZG323" s="71"/>
      <c r="ZH323" s="71"/>
      <c r="ZI323" s="71"/>
      <c r="ZJ323" s="71"/>
      <c r="ZK323" s="71"/>
      <c r="ZL323" s="71"/>
      <c r="ZM323" s="71"/>
      <c r="ZN323" s="71"/>
      <c r="ZO323" s="71"/>
      <c r="ZP323" s="71"/>
      <c r="ZQ323" s="71"/>
      <c r="ZR323" s="71"/>
      <c r="ZS323" s="71"/>
      <c r="ZT323" s="71"/>
      <c r="ZU323" s="71"/>
      <c r="ZV323" s="71"/>
      <c r="ZW323" s="71"/>
      <c r="ZX323" s="71"/>
      <c r="ZY323" s="71"/>
      <c r="ZZ323" s="71"/>
      <c r="AAA323" s="71"/>
      <c r="AAB323" s="71"/>
      <c r="AAC323" s="71"/>
      <c r="AAD323" s="71"/>
      <c r="AAE323" s="71"/>
      <c r="AAF323" s="71"/>
      <c r="AAG323" s="71"/>
      <c r="AAH323" s="71"/>
      <c r="AAI323" s="71"/>
      <c r="AAJ323" s="71"/>
      <c r="AAK323" s="71"/>
      <c r="AAL323" s="71"/>
      <c r="AAM323" s="71"/>
      <c r="AAN323" s="71"/>
      <c r="AAO323" s="71"/>
      <c r="AAP323" s="71"/>
      <c r="AAQ323" s="71"/>
      <c r="AAR323" s="71"/>
      <c r="AAS323" s="71"/>
      <c r="AAT323" s="71"/>
      <c r="AAU323" s="71"/>
      <c r="AAV323" s="71"/>
      <c r="AAW323" s="71"/>
      <c r="AAX323" s="71"/>
      <c r="AAY323" s="71"/>
      <c r="AAZ323" s="71"/>
      <c r="ABA323" s="71"/>
      <c r="ABB323" s="71"/>
      <c r="ABC323" s="71"/>
      <c r="ABD323" s="71"/>
      <c r="ABE323" s="71"/>
      <c r="ABF323" s="71"/>
      <c r="ABG323" s="71"/>
      <c r="ABH323" s="71"/>
      <c r="ABI323" s="71"/>
      <c r="ABJ323" s="71"/>
      <c r="ABK323" s="71"/>
      <c r="ABL323" s="71"/>
      <c r="ABM323" s="71"/>
      <c r="ABN323" s="71"/>
      <c r="ABO323" s="71"/>
      <c r="ABP323" s="71"/>
      <c r="ABQ323" s="71"/>
      <c r="ABR323" s="71"/>
      <c r="ABS323" s="71"/>
      <c r="ABT323" s="71"/>
      <c r="ABU323" s="71"/>
      <c r="ABV323" s="71"/>
      <c r="ABW323" s="71"/>
      <c r="ABX323" s="71"/>
      <c r="ABY323" s="71"/>
      <c r="ABZ323" s="71"/>
      <c r="ACA323" s="71"/>
      <c r="ACB323" s="71"/>
      <c r="ACC323" s="71"/>
      <c r="ACD323" s="71"/>
      <c r="ACE323" s="71"/>
      <c r="ACF323" s="71"/>
      <c r="ACG323" s="71"/>
      <c r="ACH323" s="71"/>
      <c r="ACI323" s="71"/>
      <c r="ACJ323" s="71"/>
      <c r="ACK323" s="71"/>
      <c r="ACL323" s="71"/>
      <c r="ACM323" s="71"/>
      <c r="ACN323" s="71"/>
      <c r="ACO323" s="71"/>
      <c r="ACP323" s="71"/>
      <c r="ACQ323" s="71"/>
      <c r="ACR323" s="71"/>
      <c r="ACS323" s="71"/>
      <c r="ACT323" s="71"/>
      <c r="ACU323" s="71"/>
      <c r="ACV323" s="71"/>
      <c r="ACW323" s="71"/>
      <c r="ACX323" s="71"/>
      <c r="ACY323" s="71"/>
      <c r="ACZ323" s="71"/>
      <c r="ADA323" s="71"/>
      <c r="ADB323" s="71"/>
      <c r="ADC323" s="71"/>
      <c r="ADD323" s="71"/>
      <c r="ADE323" s="71"/>
      <c r="ADF323" s="71"/>
      <c r="ADG323" s="71"/>
      <c r="ADH323" s="71"/>
      <c r="ADI323" s="71"/>
      <c r="ADJ323" s="71"/>
      <c r="ADK323" s="71"/>
      <c r="ADL323" s="71"/>
      <c r="ADM323" s="71"/>
      <c r="ADN323" s="71"/>
      <c r="ADO323" s="71"/>
      <c r="ADP323" s="71"/>
      <c r="ADQ323" s="71"/>
      <c r="ADR323" s="71"/>
      <c r="ADS323" s="71"/>
      <c r="ADT323" s="71"/>
      <c r="ADU323" s="71"/>
      <c r="ADV323" s="71"/>
      <c r="ADW323" s="71"/>
      <c r="ADX323" s="71"/>
      <c r="ADY323" s="71"/>
      <c r="ADZ323" s="71"/>
      <c r="AEA323" s="71"/>
      <c r="AEB323" s="71"/>
      <c r="AEC323" s="71"/>
      <c r="AED323" s="71"/>
      <c r="AEE323" s="71"/>
      <c r="AEF323" s="71"/>
      <c r="AEG323" s="71"/>
      <c r="AEH323" s="71"/>
      <c r="AEI323" s="71"/>
      <c r="AEJ323" s="71"/>
      <c r="AEK323" s="71"/>
      <c r="AEL323" s="71"/>
      <c r="AEM323" s="71"/>
      <c r="AEN323" s="71"/>
      <c r="AEO323" s="71"/>
      <c r="AEP323" s="71"/>
      <c r="AEQ323" s="71"/>
      <c r="AER323" s="71"/>
      <c r="AES323" s="71"/>
      <c r="AET323" s="71"/>
      <c r="AEU323" s="71"/>
      <c r="AEV323" s="71"/>
      <c r="AEW323" s="71"/>
      <c r="AEX323" s="71"/>
      <c r="AEY323" s="71"/>
      <c r="AEZ323" s="71"/>
      <c r="AFA323" s="71"/>
      <c r="AFB323" s="71"/>
      <c r="AFC323" s="71"/>
      <c r="AFD323" s="71"/>
      <c r="AFE323" s="71"/>
      <c r="AFF323" s="71"/>
      <c r="AFG323" s="71"/>
      <c r="AFH323" s="71"/>
      <c r="AFI323" s="71"/>
      <c r="AFJ323" s="71"/>
      <c r="AFK323" s="71"/>
      <c r="AFL323" s="71"/>
      <c r="AFM323" s="71"/>
      <c r="AFN323" s="71"/>
      <c r="AFO323" s="71"/>
      <c r="AFP323" s="71"/>
      <c r="AFQ323" s="71"/>
      <c r="AFR323" s="71"/>
      <c r="AFS323" s="71"/>
      <c r="AFT323" s="71"/>
      <c r="AFU323" s="71"/>
      <c r="AFV323" s="71"/>
      <c r="AFW323" s="71"/>
      <c r="AFX323" s="71"/>
      <c r="AFY323" s="71"/>
      <c r="AFZ323" s="71"/>
      <c r="AGA323" s="71"/>
      <c r="AGB323" s="71"/>
      <c r="AGC323" s="71"/>
      <c r="AGD323" s="71"/>
      <c r="AGE323" s="71"/>
      <c r="AGF323" s="71"/>
      <c r="AGG323" s="71"/>
      <c r="AGH323" s="71"/>
      <c r="AGI323" s="71"/>
      <c r="AGJ323" s="71"/>
      <c r="AGK323" s="71"/>
      <c r="AGL323" s="71"/>
      <c r="AGM323" s="71"/>
      <c r="AGN323" s="71"/>
      <c r="AGO323" s="71"/>
      <c r="AGP323" s="71"/>
      <c r="AGQ323" s="71"/>
      <c r="AGR323" s="71"/>
      <c r="AGS323" s="71"/>
      <c r="AGT323" s="71"/>
      <c r="AGU323" s="71"/>
      <c r="AGV323" s="71"/>
      <c r="AGW323" s="71"/>
      <c r="AGX323" s="71"/>
      <c r="AGY323" s="71"/>
      <c r="AGZ323" s="71"/>
      <c r="AHA323" s="71"/>
      <c r="AHB323" s="71"/>
      <c r="AHC323" s="71"/>
      <c r="AHD323" s="71"/>
      <c r="AHE323" s="71"/>
      <c r="AHF323" s="71"/>
      <c r="AHG323" s="71"/>
      <c r="AHH323" s="71"/>
      <c r="AHI323" s="71"/>
      <c r="AHJ323" s="71"/>
      <c r="AHK323" s="71"/>
      <c r="AHL323" s="71"/>
      <c r="AHM323" s="71"/>
      <c r="AHN323" s="71"/>
      <c r="AHO323" s="71"/>
      <c r="AHP323" s="71"/>
      <c r="AHQ323" s="71"/>
      <c r="AHR323" s="71"/>
      <c r="AHS323" s="71"/>
      <c r="AHT323" s="71"/>
      <c r="AHU323" s="71"/>
      <c r="AHV323" s="71"/>
      <c r="AHW323" s="71"/>
      <c r="AHX323" s="71"/>
      <c r="AHY323" s="71"/>
      <c r="AHZ323" s="71"/>
      <c r="AIA323" s="71"/>
      <c r="AIB323" s="71"/>
      <c r="AIC323" s="71"/>
      <c r="AID323" s="71"/>
      <c r="AIE323" s="71"/>
      <c r="AIF323" s="71"/>
      <c r="AIG323" s="71"/>
      <c r="AIH323" s="71"/>
      <c r="AII323" s="71"/>
      <c r="AIJ323" s="71"/>
      <c r="AIK323" s="71"/>
      <c r="AIL323" s="71"/>
      <c r="AIM323" s="71"/>
      <c r="AIN323" s="71"/>
      <c r="AIO323" s="71"/>
      <c r="AIP323" s="71"/>
      <c r="AIQ323" s="71"/>
      <c r="AIR323" s="71"/>
      <c r="AIS323" s="71"/>
      <c r="AIT323" s="71"/>
      <c r="AIU323" s="71"/>
      <c r="AIV323" s="71"/>
      <c r="AIW323" s="71"/>
      <c r="AIX323" s="71"/>
      <c r="AIY323" s="71"/>
      <c r="AIZ323" s="71"/>
      <c r="AJA323" s="71"/>
      <c r="AJB323" s="71"/>
      <c r="AJC323" s="71"/>
      <c r="AJD323" s="71"/>
      <c r="AJE323" s="71"/>
      <c r="AJF323" s="71"/>
      <c r="AJG323" s="71"/>
      <c r="AJH323" s="71"/>
      <c r="AJI323" s="71"/>
      <c r="AJJ323" s="71"/>
      <c r="AJK323" s="71"/>
      <c r="AJL323" s="71"/>
      <c r="AJM323" s="71"/>
      <c r="AJN323" s="71"/>
      <c r="AJO323" s="71"/>
      <c r="AJP323" s="71"/>
      <c r="AJQ323" s="71"/>
      <c r="AJR323" s="71"/>
      <c r="AJS323" s="71"/>
      <c r="AJT323" s="71"/>
      <c r="AJU323" s="71"/>
      <c r="AJV323" s="71"/>
      <c r="AJW323" s="71"/>
      <c r="AJX323" s="71"/>
      <c r="AJY323" s="71"/>
      <c r="AJZ323" s="71"/>
      <c r="AKA323" s="71"/>
      <c r="AKB323" s="71"/>
      <c r="AKC323" s="71"/>
      <c r="AKD323" s="71"/>
      <c r="AKE323" s="71"/>
      <c r="AKF323" s="71"/>
      <c r="AKG323" s="71"/>
      <c r="AKH323" s="71"/>
      <c r="AKI323" s="71"/>
      <c r="AKJ323" s="71"/>
      <c r="AKK323" s="71"/>
      <c r="AKL323" s="71"/>
      <c r="AKM323" s="71"/>
      <c r="AKN323" s="71"/>
      <c r="AKO323" s="71"/>
      <c r="AKP323" s="71"/>
      <c r="AKQ323" s="71"/>
      <c r="AKR323" s="71"/>
      <c r="AKS323" s="71"/>
      <c r="AKT323" s="71"/>
      <c r="AKU323" s="71"/>
      <c r="AKV323" s="71"/>
      <c r="AKW323" s="71"/>
      <c r="AKX323" s="71"/>
      <c r="AKY323" s="71"/>
      <c r="AKZ323" s="71"/>
      <c r="ALA323" s="71"/>
      <c r="ALB323" s="71"/>
      <c r="ALC323" s="71"/>
      <c r="ALD323" s="71"/>
      <c r="ALE323" s="71"/>
      <c r="ALF323" s="71"/>
      <c r="ALG323" s="71"/>
      <c r="ALH323" s="71"/>
      <c r="ALI323" s="71"/>
      <c r="ALJ323" s="71"/>
      <c r="ALK323" s="71"/>
      <c r="ALL323" s="71"/>
      <c r="ALM323" s="71"/>
      <c r="ALN323" s="71"/>
      <c r="ALO323" s="71"/>
      <c r="ALP323" s="71"/>
      <c r="ALQ323" s="71"/>
      <c r="ALR323" s="71"/>
      <c r="ALS323" s="71"/>
      <c r="ALT323" s="71"/>
      <c r="ALU323" s="71"/>
      <c r="ALV323" s="71"/>
      <c r="ALW323" s="71"/>
      <c r="ALX323" s="71"/>
      <c r="ALY323" s="71"/>
      <c r="ALZ323" s="71"/>
      <c r="AMA323" s="71"/>
      <c r="AMB323" s="71"/>
      <c r="AMC323" s="71"/>
      <c r="AMD323" s="71"/>
      <c r="AME323" s="71"/>
      <c r="AMF323" s="71"/>
      <c r="AMG323" s="71"/>
      <c r="AMH323" s="71"/>
      <c r="AMI323" s="71"/>
      <c r="AMK323" s="71"/>
    </row>
    <row r="324" customFormat="false" ht="32.8" hidden="false" customHeight="false" outlineLevel="0" collapsed="false">
      <c r="A324" s="43"/>
      <c r="B324" s="81" t="s">
        <v>296</v>
      </c>
      <c r="C324" s="82" t="n">
        <v>6810000000</v>
      </c>
      <c r="D324" s="83"/>
      <c r="E324" s="76" t="n">
        <f aca="false">E325</f>
        <v>27500</v>
      </c>
    </row>
    <row r="325" customFormat="false" ht="17.6" hidden="false" customHeight="false" outlineLevel="0" collapsed="false">
      <c r="A325" s="43"/>
      <c r="B325" s="81" t="s">
        <v>297</v>
      </c>
      <c r="C325" s="82" t="n">
        <v>6810010490</v>
      </c>
      <c r="D325" s="83"/>
      <c r="E325" s="76" t="n">
        <f aca="false">E326</f>
        <v>27500</v>
      </c>
    </row>
    <row r="326" s="71" customFormat="true" ht="32.8" hidden="false" customHeight="false" outlineLevel="0" collapsed="false">
      <c r="A326" s="43"/>
      <c r="B326" s="81" t="s">
        <v>103</v>
      </c>
      <c r="C326" s="82" t="n">
        <v>6810010490</v>
      </c>
      <c r="D326" s="83" t="s">
        <v>104</v>
      </c>
      <c r="E326" s="76" t="n">
        <f aca="false">'приложение 10'!I143</f>
        <v>27500</v>
      </c>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c r="DA326" s="47"/>
      <c r="DB326" s="47"/>
      <c r="DC326" s="47"/>
      <c r="DD326" s="47"/>
      <c r="DE326" s="47"/>
      <c r="DF326" s="47"/>
      <c r="DG326" s="47"/>
      <c r="DH326" s="47"/>
      <c r="DI326" s="47"/>
      <c r="DJ326" s="47"/>
      <c r="DK326" s="47"/>
      <c r="DL326" s="47"/>
      <c r="DM326" s="47"/>
      <c r="DN326" s="47"/>
      <c r="DO326" s="47"/>
      <c r="DP326" s="47"/>
      <c r="DQ326" s="47"/>
      <c r="DR326" s="47"/>
      <c r="DS326" s="47"/>
      <c r="DT326" s="47"/>
      <c r="DU326" s="47"/>
      <c r="DV326" s="47"/>
      <c r="DW326" s="47"/>
      <c r="DX326" s="47"/>
      <c r="DY326" s="47"/>
      <c r="DZ326" s="47"/>
      <c r="EA326" s="47"/>
      <c r="EB326" s="47"/>
      <c r="EC326" s="47"/>
      <c r="ED326" s="47"/>
      <c r="EE326" s="47"/>
      <c r="EF326" s="47"/>
      <c r="EG326" s="47"/>
      <c r="EH326" s="47"/>
      <c r="EI326" s="47"/>
      <c r="EJ326" s="47"/>
      <c r="EK326" s="47"/>
      <c r="EL326" s="47"/>
      <c r="EM326" s="47"/>
      <c r="EN326" s="47"/>
      <c r="EO326" s="47"/>
      <c r="EP326" s="47"/>
      <c r="EQ326" s="47"/>
      <c r="ER326" s="47"/>
      <c r="ES326" s="47"/>
      <c r="ET326" s="47"/>
      <c r="EU326" s="47"/>
      <c r="EV326" s="47"/>
      <c r="EW326" s="47"/>
      <c r="EX326" s="47"/>
      <c r="EY326" s="47"/>
      <c r="EZ326" s="47"/>
      <c r="FA326" s="47"/>
      <c r="FB326" s="47"/>
      <c r="FC326" s="47"/>
      <c r="FD326" s="47"/>
      <c r="FE326" s="47"/>
      <c r="FF326" s="47"/>
      <c r="FG326" s="47"/>
      <c r="FH326" s="47"/>
      <c r="FI326" s="47"/>
      <c r="FJ326" s="47"/>
      <c r="FK326" s="47"/>
      <c r="FL326" s="47"/>
      <c r="FM326" s="47"/>
      <c r="FN326" s="47"/>
      <c r="FO326" s="47"/>
      <c r="FP326" s="47"/>
      <c r="FQ326" s="47"/>
      <c r="FR326" s="47"/>
      <c r="FS326" s="47"/>
      <c r="FT326" s="47"/>
      <c r="FU326" s="47"/>
      <c r="FV326" s="47"/>
      <c r="FW326" s="47"/>
      <c r="FX326" s="47"/>
      <c r="FY326" s="47"/>
      <c r="FZ326" s="47"/>
      <c r="GA326" s="47"/>
      <c r="GB326" s="47"/>
      <c r="GC326" s="47"/>
      <c r="GD326" s="47"/>
      <c r="GE326" s="47"/>
      <c r="GF326" s="47"/>
      <c r="GG326" s="47"/>
      <c r="GH326" s="47"/>
      <c r="GI326" s="47"/>
      <c r="GJ326" s="47"/>
      <c r="GK326" s="47"/>
      <c r="GL326" s="47"/>
      <c r="GM326" s="47"/>
      <c r="GN326" s="47"/>
      <c r="GO326" s="47"/>
      <c r="GP326" s="47"/>
      <c r="GQ326" s="47"/>
      <c r="GR326" s="47"/>
      <c r="GS326" s="47"/>
      <c r="GT326" s="47"/>
      <c r="GU326" s="47"/>
      <c r="GV326" s="47"/>
      <c r="GW326" s="47"/>
      <c r="GX326" s="47"/>
      <c r="GY326" s="47"/>
      <c r="GZ326" s="47"/>
      <c r="HA326" s="47"/>
      <c r="HB326" s="47"/>
      <c r="HC326" s="47"/>
      <c r="HD326" s="47"/>
      <c r="HE326" s="47"/>
      <c r="HF326" s="47"/>
      <c r="HG326" s="47"/>
      <c r="HH326" s="47"/>
      <c r="HI326" s="47"/>
      <c r="HJ326" s="47"/>
      <c r="HK326" s="47"/>
      <c r="HL326" s="47"/>
      <c r="HM326" s="47"/>
      <c r="HN326" s="47"/>
      <c r="HO326" s="47"/>
      <c r="HP326" s="47"/>
      <c r="HQ326" s="47"/>
      <c r="HR326" s="47"/>
      <c r="HS326" s="47"/>
      <c r="HT326" s="47"/>
      <c r="HU326" s="47"/>
      <c r="HV326" s="47"/>
      <c r="HW326" s="47"/>
      <c r="HX326" s="47"/>
      <c r="HY326" s="47"/>
      <c r="HZ326" s="47"/>
      <c r="IA326" s="47"/>
      <c r="IB326" s="47"/>
      <c r="IC326" s="47"/>
      <c r="ID326" s="47"/>
      <c r="IE326" s="47"/>
      <c r="IF326" s="47"/>
      <c r="IG326" s="47"/>
      <c r="IH326" s="47"/>
      <c r="II326" s="47"/>
      <c r="IJ326" s="47"/>
      <c r="IK326" s="47"/>
      <c r="IL326" s="47"/>
      <c r="IM326" s="47"/>
      <c r="IN326" s="47"/>
      <c r="IO326" s="47"/>
      <c r="IP326" s="47"/>
      <c r="IQ326" s="47"/>
      <c r="IR326" s="47"/>
      <c r="IS326" s="47"/>
      <c r="IT326" s="47"/>
      <c r="IU326" s="47"/>
      <c r="IV326" s="47"/>
      <c r="IW326" s="47"/>
      <c r="IX326" s="47"/>
      <c r="IY326" s="47"/>
      <c r="IZ326" s="47"/>
      <c r="JA326" s="47"/>
      <c r="JB326" s="47"/>
      <c r="JC326" s="47"/>
      <c r="JD326" s="47"/>
      <c r="JE326" s="47"/>
      <c r="JF326" s="47"/>
      <c r="JG326" s="47"/>
      <c r="JH326" s="47"/>
      <c r="JI326" s="47"/>
      <c r="JJ326" s="47"/>
      <c r="JK326" s="47"/>
      <c r="JL326" s="47"/>
      <c r="JM326" s="47"/>
      <c r="JN326" s="47"/>
      <c r="JO326" s="47"/>
      <c r="JP326" s="47"/>
      <c r="JQ326" s="47"/>
      <c r="JR326" s="47"/>
      <c r="JS326" s="47"/>
      <c r="JT326" s="47"/>
      <c r="JU326" s="47"/>
      <c r="JV326" s="47"/>
      <c r="JW326" s="47"/>
      <c r="JX326" s="47"/>
      <c r="JY326" s="47"/>
      <c r="JZ326" s="47"/>
      <c r="KA326" s="47"/>
      <c r="KB326" s="47"/>
      <c r="KC326" s="47"/>
      <c r="KD326" s="47"/>
      <c r="KE326" s="47"/>
      <c r="KF326" s="47"/>
      <c r="KG326" s="47"/>
      <c r="KH326" s="47"/>
      <c r="KI326" s="47"/>
      <c r="KJ326" s="47"/>
      <c r="KK326" s="47"/>
      <c r="KL326" s="47"/>
      <c r="KM326" s="47"/>
      <c r="KN326" s="47"/>
      <c r="KO326" s="47"/>
      <c r="KP326" s="47"/>
      <c r="KQ326" s="47"/>
      <c r="KR326" s="47"/>
      <c r="KS326" s="47"/>
      <c r="KT326" s="47"/>
      <c r="KU326" s="47"/>
      <c r="KV326" s="47"/>
      <c r="KW326" s="47"/>
      <c r="KX326" s="47"/>
      <c r="KY326" s="47"/>
      <c r="KZ326" s="47"/>
      <c r="LA326" s="47"/>
      <c r="LB326" s="47"/>
      <c r="LC326" s="47"/>
      <c r="LD326" s="47"/>
      <c r="LE326" s="47"/>
      <c r="LF326" s="47"/>
      <c r="LG326" s="47"/>
      <c r="LH326" s="47"/>
      <c r="LI326" s="47"/>
      <c r="LJ326" s="47"/>
      <c r="LK326" s="47"/>
      <c r="LL326" s="47"/>
      <c r="LM326" s="47"/>
      <c r="LN326" s="47"/>
      <c r="LO326" s="47"/>
      <c r="LP326" s="47"/>
      <c r="LQ326" s="47"/>
      <c r="LR326" s="47"/>
      <c r="LS326" s="47"/>
      <c r="LT326" s="47"/>
      <c r="LU326" s="47"/>
      <c r="LV326" s="47"/>
      <c r="LW326" s="47"/>
      <c r="LX326" s="47"/>
      <c r="LY326" s="47"/>
      <c r="LZ326" s="47"/>
      <c r="MA326" s="47"/>
      <c r="MB326" s="47"/>
      <c r="MC326" s="47"/>
      <c r="MD326" s="47"/>
      <c r="ME326" s="47"/>
      <c r="MF326" s="47"/>
      <c r="MG326" s="47"/>
      <c r="MH326" s="47"/>
      <c r="MI326" s="47"/>
      <c r="MJ326" s="47"/>
      <c r="MK326" s="47"/>
      <c r="ML326" s="47"/>
      <c r="MM326" s="47"/>
      <c r="MN326" s="47"/>
      <c r="MO326" s="47"/>
      <c r="MP326" s="47"/>
      <c r="MQ326" s="47"/>
      <c r="MR326" s="47"/>
      <c r="MS326" s="47"/>
      <c r="MT326" s="47"/>
      <c r="MU326" s="47"/>
      <c r="MV326" s="47"/>
      <c r="MW326" s="47"/>
      <c r="MX326" s="47"/>
      <c r="MY326" s="47"/>
      <c r="MZ326" s="47"/>
      <c r="NA326" s="47"/>
      <c r="NB326" s="47"/>
      <c r="NC326" s="47"/>
      <c r="ND326" s="47"/>
      <c r="NE326" s="47"/>
      <c r="NF326" s="47"/>
      <c r="NG326" s="47"/>
      <c r="NH326" s="47"/>
      <c r="NI326" s="47"/>
      <c r="NJ326" s="47"/>
      <c r="NK326" s="47"/>
      <c r="NL326" s="47"/>
      <c r="NM326" s="47"/>
      <c r="NN326" s="47"/>
      <c r="NO326" s="47"/>
      <c r="NP326" s="47"/>
      <c r="NQ326" s="47"/>
      <c r="NR326" s="47"/>
      <c r="NS326" s="47"/>
      <c r="NT326" s="47"/>
      <c r="NU326" s="47"/>
      <c r="NV326" s="47"/>
      <c r="NW326" s="47"/>
      <c r="NX326" s="47"/>
      <c r="NY326" s="47"/>
      <c r="NZ326" s="47"/>
      <c r="OA326" s="47"/>
      <c r="OB326" s="47"/>
      <c r="OC326" s="47"/>
      <c r="OD326" s="47"/>
      <c r="OE326" s="47"/>
      <c r="OF326" s="47"/>
      <c r="OG326" s="47"/>
      <c r="OH326" s="47"/>
      <c r="OI326" s="47"/>
      <c r="OJ326" s="47"/>
      <c r="OK326" s="47"/>
      <c r="OL326" s="47"/>
      <c r="OM326" s="47"/>
      <c r="ON326" s="47"/>
      <c r="OO326" s="47"/>
      <c r="OP326" s="47"/>
      <c r="OQ326" s="47"/>
      <c r="OR326" s="47"/>
      <c r="OS326" s="47"/>
      <c r="OT326" s="47"/>
      <c r="OU326" s="47"/>
      <c r="OV326" s="47"/>
      <c r="OW326" s="47"/>
      <c r="OX326" s="47"/>
      <c r="OY326" s="47"/>
      <c r="OZ326" s="47"/>
      <c r="PA326" s="47"/>
      <c r="PB326" s="47"/>
      <c r="PC326" s="47"/>
      <c r="PD326" s="47"/>
      <c r="PE326" s="47"/>
      <c r="PF326" s="47"/>
      <c r="PG326" s="47"/>
      <c r="PH326" s="47"/>
      <c r="PI326" s="47"/>
      <c r="PJ326" s="47"/>
      <c r="PK326" s="47"/>
      <c r="PL326" s="47"/>
      <c r="PM326" s="47"/>
      <c r="PN326" s="47"/>
      <c r="PO326" s="47"/>
      <c r="PP326" s="47"/>
      <c r="PQ326" s="47"/>
      <c r="PR326" s="47"/>
      <c r="PS326" s="47"/>
      <c r="PT326" s="47"/>
      <c r="PU326" s="47"/>
      <c r="PV326" s="47"/>
      <c r="PW326" s="47"/>
      <c r="PX326" s="47"/>
      <c r="PY326" s="47"/>
      <c r="PZ326" s="47"/>
      <c r="QA326" s="47"/>
      <c r="QB326" s="47"/>
      <c r="QC326" s="47"/>
      <c r="QD326" s="47"/>
      <c r="QE326" s="47"/>
      <c r="QF326" s="47"/>
      <c r="QG326" s="47"/>
      <c r="QH326" s="47"/>
      <c r="QI326" s="47"/>
      <c r="QJ326" s="47"/>
      <c r="QK326" s="47"/>
      <c r="QL326" s="47"/>
      <c r="QM326" s="47"/>
      <c r="QN326" s="47"/>
      <c r="QO326" s="47"/>
      <c r="QP326" s="47"/>
      <c r="QQ326" s="47"/>
      <c r="QR326" s="47"/>
      <c r="QS326" s="47"/>
      <c r="QT326" s="47"/>
      <c r="QU326" s="47"/>
      <c r="QV326" s="47"/>
      <c r="QW326" s="47"/>
      <c r="QX326" s="47"/>
      <c r="QY326" s="47"/>
      <c r="QZ326" s="47"/>
      <c r="RA326" s="47"/>
      <c r="RB326" s="47"/>
      <c r="RC326" s="47"/>
      <c r="RD326" s="47"/>
      <c r="RE326" s="47"/>
      <c r="RF326" s="47"/>
      <c r="RG326" s="47"/>
      <c r="RH326" s="47"/>
      <c r="RI326" s="47"/>
      <c r="RJ326" s="47"/>
      <c r="RK326" s="47"/>
      <c r="RL326" s="47"/>
      <c r="RM326" s="47"/>
      <c r="RN326" s="47"/>
      <c r="RO326" s="47"/>
      <c r="RP326" s="47"/>
      <c r="RQ326" s="47"/>
      <c r="RR326" s="47"/>
      <c r="RS326" s="47"/>
      <c r="RT326" s="47"/>
      <c r="RU326" s="47"/>
      <c r="RV326" s="47"/>
      <c r="RW326" s="47"/>
      <c r="RX326" s="47"/>
      <c r="RY326" s="47"/>
      <c r="RZ326" s="47"/>
      <c r="SA326" s="47"/>
      <c r="SB326" s="47"/>
      <c r="SC326" s="47"/>
      <c r="SD326" s="47"/>
      <c r="SE326" s="47"/>
      <c r="SF326" s="47"/>
      <c r="SG326" s="47"/>
      <c r="SH326" s="47"/>
      <c r="SI326" s="47"/>
      <c r="SJ326" s="47"/>
      <c r="SK326" s="47"/>
      <c r="SL326" s="47"/>
      <c r="SM326" s="47"/>
      <c r="SN326" s="47"/>
      <c r="SO326" s="47"/>
      <c r="SP326" s="47"/>
      <c r="SQ326" s="47"/>
      <c r="SR326" s="47"/>
      <c r="SS326" s="47"/>
      <c r="ST326" s="47"/>
      <c r="SU326" s="47"/>
      <c r="SV326" s="47"/>
      <c r="SW326" s="47"/>
      <c r="SX326" s="47"/>
      <c r="SY326" s="47"/>
      <c r="SZ326" s="47"/>
      <c r="TA326" s="47"/>
      <c r="TB326" s="47"/>
      <c r="TC326" s="47"/>
      <c r="TD326" s="47"/>
      <c r="TE326" s="47"/>
      <c r="TF326" s="47"/>
      <c r="TG326" s="47"/>
      <c r="TH326" s="47"/>
      <c r="TI326" s="47"/>
      <c r="TJ326" s="47"/>
      <c r="TK326" s="47"/>
      <c r="TL326" s="47"/>
      <c r="TM326" s="47"/>
      <c r="TN326" s="47"/>
      <c r="TO326" s="47"/>
      <c r="TP326" s="47"/>
      <c r="TQ326" s="47"/>
      <c r="TR326" s="47"/>
      <c r="TS326" s="47"/>
      <c r="TT326" s="47"/>
      <c r="TU326" s="47"/>
      <c r="TV326" s="47"/>
      <c r="TW326" s="47"/>
      <c r="TX326" s="47"/>
      <c r="TY326" s="47"/>
      <c r="TZ326" s="47"/>
      <c r="UA326" s="47"/>
      <c r="UB326" s="47"/>
      <c r="UC326" s="47"/>
      <c r="UD326" s="47"/>
      <c r="UE326" s="47"/>
      <c r="UF326" s="47"/>
      <c r="UG326" s="47"/>
      <c r="UH326" s="47"/>
      <c r="UI326" s="47"/>
      <c r="UJ326" s="47"/>
      <c r="UK326" s="47"/>
      <c r="UL326" s="47"/>
      <c r="UM326" s="47"/>
      <c r="UN326" s="47"/>
      <c r="UO326" s="47"/>
      <c r="UP326" s="47"/>
      <c r="UQ326" s="47"/>
      <c r="UR326" s="47"/>
      <c r="US326" s="47"/>
      <c r="UT326" s="47"/>
      <c r="UU326" s="47"/>
      <c r="UV326" s="47"/>
      <c r="UW326" s="47"/>
      <c r="UX326" s="47"/>
      <c r="UY326" s="47"/>
      <c r="UZ326" s="47"/>
      <c r="VA326" s="47"/>
      <c r="VB326" s="47"/>
      <c r="VC326" s="47"/>
      <c r="VD326" s="47"/>
      <c r="VE326" s="47"/>
      <c r="VF326" s="47"/>
      <c r="VG326" s="47"/>
      <c r="VH326" s="47"/>
      <c r="VI326" s="47"/>
      <c r="VJ326" s="47"/>
      <c r="VK326" s="47"/>
      <c r="VL326" s="47"/>
      <c r="VM326" s="47"/>
      <c r="VN326" s="47"/>
      <c r="VO326" s="47"/>
      <c r="VP326" s="47"/>
      <c r="VQ326" s="47"/>
      <c r="VR326" s="47"/>
      <c r="VS326" s="47"/>
      <c r="VT326" s="47"/>
      <c r="VU326" s="47"/>
      <c r="VV326" s="47"/>
      <c r="VW326" s="47"/>
      <c r="VX326" s="47"/>
      <c r="VY326" s="47"/>
      <c r="VZ326" s="47"/>
      <c r="WA326" s="47"/>
      <c r="WB326" s="47"/>
      <c r="WC326" s="47"/>
      <c r="WD326" s="47"/>
      <c r="WE326" s="47"/>
      <c r="WF326" s="47"/>
      <c r="WG326" s="47"/>
      <c r="WH326" s="47"/>
      <c r="WI326" s="47"/>
      <c r="WJ326" s="47"/>
      <c r="WK326" s="47"/>
      <c r="WL326" s="47"/>
      <c r="WM326" s="47"/>
      <c r="WN326" s="47"/>
      <c r="WO326" s="47"/>
      <c r="WP326" s="47"/>
      <c r="WQ326" s="47"/>
      <c r="WR326" s="47"/>
      <c r="WS326" s="47"/>
      <c r="WT326" s="47"/>
      <c r="WU326" s="47"/>
      <c r="WV326" s="47"/>
      <c r="WW326" s="47"/>
      <c r="WX326" s="47"/>
      <c r="WY326" s="47"/>
      <c r="WZ326" s="47"/>
      <c r="XA326" s="47"/>
      <c r="XB326" s="47"/>
      <c r="XC326" s="47"/>
      <c r="XD326" s="47"/>
      <c r="XE326" s="47"/>
      <c r="XF326" s="47"/>
      <c r="XG326" s="47"/>
      <c r="XH326" s="47"/>
      <c r="XI326" s="47"/>
      <c r="XJ326" s="47"/>
      <c r="XK326" s="47"/>
      <c r="XL326" s="47"/>
      <c r="XM326" s="47"/>
      <c r="XN326" s="47"/>
      <c r="XO326" s="47"/>
      <c r="XP326" s="47"/>
      <c r="XQ326" s="47"/>
      <c r="XR326" s="47"/>
      <c r="XS326" s="47"/>
      <c r="XT326" s="47"/>
      <c r="XU326" s="47"/>
      <c r="XV326" s="47"/>
      <c r="XW326" s="47"/>
      <c r="XX326" s="47"/>
      <c r="XY326" s="47"/>
      <c r="XZ326" s="47"/>
      <c r="YA326" s="47"/>
      <c r="YB326" s="47"/>
      <c r="YC326" s="47"/>
      <c r="YD326" s="47"/>
      <c r="YE326" s="47"/>
      <c r="YF326" s="47"/>
      <c r="YG326" s="47"/>
      <c r="YH326" s="47"/>
      <c r="YI326" s="47"/>
      <c r="YJ326" s="47"/>
      <c r="YK326" s="47"/>
      <c r="YL326" s="47"/>
      <c r="YM326" s="47"/>
      <c r="YN326" s="47"/>
      <c r="YO326" s="47"/>
      <c r="YP326" s="47"/>
      <c r="YQ326" s="47"/>
      <c r="YR326" s="47"/>
      <c r="YS326" s="47"/>
      <c r="YT326" s="47"/>
      <c r="YU326" s="47"/>
      <c r="YV326" s="47"/>
      <c r="YW326" s="47"/>
      <c r="YX326" s="47"/>
      <c r="YY326" s="47"/>
      <c r="YZ326" s="47"/>
      <c r="ZA326" s="47"/>
      <c r="ZB326" s="47"/>
      <c r="ZC326" s="47"/>
      <c r="ZD326" s="47"/>
      <c r="ZE326" s="47"/>
      <c r="ZF326" s="47"/>
      <c r="ZG326" s="47"/>
      <c r="ZH326" s="47"/>
      <c r="ZI326" s="47"/>
      <c r="ZJ326" s="47"/>
      <c r="ZK326" s="47"/>
      <c r="ZL326" s="47"/>
      <c r="ZM326" s="47"/>
      <c r="ZN326" s="47"/>
      <c r="ZO326" s="47"/>
      <c r="ZP326" s="47"/>
      <c r="ZQ326" s="47"/>
      <c r="ZR326" s="47"/>
      <c r="ZS326" s="47"/>
      <c r="ZT326" s="47"/>
      <c r="ZU326" s="47"/>
      <c r="ZV326" s="47"/>
      <c r="ZW326" s="47"/>
      <c r="ZX326" s="47"/>
      <c r="ZY326" s="47"/>
      <c r="ZZ326" s="47"/>
      <c r="AAA326" s="47"/>
      <c r="AAB326" s="47"/>
      <c r="AAC326" s="47"/>
      <c r="AAD326" s="47"/>
      <c r="AAE326" s="47"/>
      <c r="AAF326" s="47"/>
      <c r="AAG326" s="47"/>
      <c r="AAH326" s="47"/>
      <c r="AAI326" s="47"/>
      <c r="AAJ326" s="47"/>
      <c r="AAK326" s="47"/>
      <c r="AAL326" s="47"/>
      <c r="AAM326" s="47"/>
      <c r="AAN326" s="47"/>
      <c r="AAO326" s="47"/>
      <c r="AAP326" s="47"/>
      <c r="AAQ326" s="47"/>
      <c r="AAR326" s="47"/>
      <c r="AAS326" s="47"/>
      <c r="AAT326" s="47"/>
      <c r="AAU326" s="47"/>
      <c r="AAV326" s="47"/>
      <c r="AAW326" s="47"/>
      <c r="AAX326" s="47"/>
      <c r="AAY326" s="47"/>
      <c r="AAZ326" s="47"/>
      <c r="ABA326" s="47"/>
      <c r="ABB326" s="47"/>
      <c r="ABC326" s="47"/>
      <c r="ABD326" s="47"/>
      <c r="ABE326" s="47"/>
      <c r="ABF326" s="47"/>
      <c r="ABG326" s="47"/>
      <c r="ABH326" s="47"/>
      <c r="ABI326" s="47"/>
      <c r="ABJ326" s="47"/>
      <c r="ABK326" s="47"/>
      <c r="ABL326" s="47"/>
      <c r="ABM326" s="47"/>
      <c r="ABN326" s="47"/>
      <c r="ABO326" s="47"/>
      <c r="ABP326" s="47"/>
      <c r="ABQ326" s="47"/>
      <c r="ABR326" s="47"/>
      <c r="ABS326" s="47"/>
      <c r="ABT326" s="47"/>
      <c r="ABU326" s="47"/>
      <c r="ABV326" s="47"/>
      <c r="ABW326" s="47"/>
      <c r="ABX326" s="47"/>
      <c r="ABY326" s="47"/>
      <c r="ABZ326" s="47"/>
      <c r="ACA326" s="47"/>
      <c r="ACB326" s="47"/>
      <c r="ACC326" s="47"/>
      <c r="ACD326" s="47"/>
      <c r="ACE326" s="47"/>
      <c r="ACF326" s="47"/>
      <c r="ACG326" s="47"/>
      <c r="ACH326" s="47"/>
      <c r="ACI326" s="47"/>
      <c r="ACJ326" s="47"/>
      <c r="ACK326" s="47"/>
      <c r="ACL326" s="47"/>
      <c r="ACM326" s="47"/>
      <c r="ACN326" s="47"/>
      <c r="ACO326" s="47"/>
      <c r="ACP326" s="47"/>
      <c r="ACQ326" s="47"/>
      <c r="ACR326" s="47"/>
      <c r="ACS326" s="47"/>
      <c r="ACT326" s="47"/>
      <c r="ACU326" s="47"/>
      <c r="ACV326" s="47"/>
      <c r="ACW326" s="47"/>
      <c r="ACX326" s="47"/>
      <c r="ACY326" s="47"/>
      <c r="ACZ326" s="47"/>
      <c r="ADA326" s="47"/>
      <c r="ADB326" s="47"/>
      <c r="ADC326" s="47"/>
      <c r="ADD326" s="47"/>
      <c r="ADE326" s="47"/>
      <c r="ADF326" s="47"/>
      <c r="ADG326" s="47"/>
      <c r="ADH326" s="47"/>
      <c r="ADI326" s="47"/>
      <c r="ADJ326" s="47"/>
      <c r="ADK326" s="47"/>
      <c r="ADL326" s="47"/>
      <c r="ADM326" s="47"/>
      <c r="ADN326" s="47"/>
      <c r="ADO326" s="47"/>
      <c r="ADP326" s="47"/>
      <c r="ADQ326" s="47"/>
      <c r="ADR326" s="47"/>
      <c r="ADS326" s="47"/>
      <c r="ADT326" s="47"/>
      <c r="ADU326" s="47"/>
      <c r="ADV326" s="47"/>
      <c r="ADW326" s="47"/>
      <c r="ADX326" s="47"/>
      <c r="ADY326" s="47"/>
      <c r="ADZ326" s="47"/>
      <c r="AEA326" s="47"/>
      <c r="AEB326" s="47"/>
      <c r="AEC326" s="47"/>
      <c r="AED326" s="47"/>
      <c r="AEE326" s="47"/>
      <c r="AEF326" s="47"/>
      <c r="AEG326" s="47"/>
      <c r="AEH326" s="47"/>
      <c r="AEI326" s="47"/>
      <c r="AEJ326" s="47"/>
      <c r="AEK326" s="47"/>
      <c r="AEL326" s="47"/>
      <c r="AEM326" s="47"/>
      <c r="AEN326" s="47"/>
      <c r="AEO326" s="47"/>
      <c r="AEP326" s="47"/>
      <c r="AEQ326" s="47"/>
      <c r="AER326" s="47"/>
      <c r="AES326" s="47"/>
      <c r="AET326" s="47"/>
      <c r="AEU326" s="47"/>
      <c r="AEV326" s="47"/>
      <c r="AEW326" s="47"/>
      <c r="AEX326" s="47"/>
      <c r="AEY326" s="47"/>
      <c r="AEZ326" s="47"/>
      <c r="AFA326" s="47"/>
      <c r="AFB326" s="47"/>
      <c r="AFC326" s="47"/>
      <c r="AFD326" s="47"/>
      <c r="AFE326" s="47"/>
      <c r="AFF326" s="47"/>
      <c r="AFG326" s="47"/>
      <c r="AFH326" s="47"/>
      <c r="AFI326" s="47"/>
      <c r="AFJ326" s="47"/>
      <c r="AFK326" s="47"/>
      <c r="AFL326" s="47"/>
      <c r="AFM326" s="47"/>
      <c r="AFN326" s="47"/>
      <c r="AFO326" s="47"/>
      <c r="AFP326" s="47"/>
      <c r="AFQ326" s="47"/>
      <c r="AFR326" s="47"/>
      <c r="AFS326" s="47"/>
      <c r="AFT326" s="47"/>
      <c r="AFU326" s="47"/>
      <c r="AFV326" s="47"/>
      <c r="AFW326" s="47"/>
      <c r="AFX326" s="47"/>
      <c r="AFY326" s="47"/>
      <c r="AFZ326" s="47"/>
      <c r="AGA326" s="47"/>
      <c r="AGB326" s="47"/>
      <c r="AGC326" s="47"/>
      <c r="AGD326" s="47"/>
      <c r="AGE326" s="47"/>
      <c r="AGF326" s="47"/>
      <c r="AGG326" s="47"/>
      <c r="AGH326" s="47"/>
      <c r="AGI326" s="47"/>
      <c r="AGJ326" s="47"/>
      <c r="AGK326" s="47"/>
      <c r="AGL326" s="47"/>
      <c r="AGM326" s="47"/>
      <c r="AGN326" s="47"/>
      <c r="AGO326" s="47"/>
      <c r="AGP326" s="47"/>
      <c r="AGQ326" s="47"/>
      <c r="AGR326" s="47"/>
      <c r="AGS326" s="47"/>
      <c r="AGT326" s="47"/>
      <c r="AGU326" s="47"/>
      <c r="AGV326" s="47"/>
      <c r="AGW326" s="47"/>
      <c r="AGX326" s="47"/>
      <c r="AGY326" s="47"/>
      <c r="AGZ326" s="47"/>
      <c r="AHA326" s="47"/>
      <c r="AHB326" s="47"/>
      <c r="AHC326" s="47"/>
      <c r="AHD326" s="47"/>
      <c r="AHE326" s="47"/>
      <c r="AHF326" s="47"/>
      <c r="AHG326" s="47"/>
      <c r="AHH326" s="47"/>
      <c r="AHI326" s="47"/>
      <c r="AHJ326" s="47"/>
      <c r="AHK326" s="47"/>
      <c r="AHL326" s="47"/>
      <c r="AHM326" s="47"/>
      <c r="AHN326" s="47"/>
      <c r="AHO326" s="47"/>
      <c r="AHP326" s="47"/>
      <c r="AHQ326" s="47"/>
      <c r="AHR326" s="47"/>
      <c r="AHS326" s="47"/>
      <c r="AHT326" s="47"/>
      <c r="AHU326" s="47"/>
      <c r="AHV326" s="47"/>
      <c r="AHW326" s="47"/>
      <c r="AHX326" s="47"/>
      <c r="AHY326" s="47"/>
      <c r="AHZ326" s="47"/>
      <c r="AIA326" s="47"/>
      <c r="AIB326" s="47"/>
      <c r="AIC326" s="47"/>
      <c r="AID326" s="47"/>
      <c r="AIE326" s="47"/>
      <c r="AIF326" s="47"/>
      <c r="AIG326" s="47"/>
      <c r="AIH326" s="47"/>
      <c r="AII326" s="47"/>
      <c r="AIJ326" s="47"/>
      <c r="AIK326" s="47"/>
      <c r="AIL326" s="47"/>
      <c r="AIM326" s="47"/>
      <c r="AIN326" s="47"/>
      <c r="AIO326" s="47"/>
      <c r="AIP326" s="47"/>
      <c r="AIQ326" s="47"/>
      <c r="AIR326" s="47"/>
      <c r="AIS326" s="47"/>
      <c r="AIT326" s="47"/>
      <c r="AIU326" s="47"/>
      <c r="AIV326" s="47"/>
      <c r="AIW326" s="47"/>
      <c r="AIX326" s="47"/>
      <c r="AIY326" s="47"/>
      <c r="AIZ326" s="47"/>
      <c r="AJA326" s="47"/>
      <c r="AJB326" s="47"/>
      <c r="AJC326" s="47"/>
      <c r="AJD326" s="47"/>
      <c r="AJE326" s="47"/>
      <c r="AJF326" s="47"/>
      <c r="AJG326" s="47"/>
      <c r="AJH326" s="47"/>
      <c r="AJI326" s="47"/>
      <c r="AJJ326" s="47"/>
      <c r="AJK326" s="47"/>
      <c r="AJL326" s="47"/>
      <c r="AJM326" s="47"/>
      <c r="AJN326" s="47"/>
      <c r="AJO326" s="47"/>
      <c r="AJP326" s="47"/>
      <c r="AJQ326" s="47"/>
      <c r="AJR326" s="47"/>
      <c r="AJS326" s="47"/>
      <c r="AJT326" s="47"/>
      <c r="AJU326" s="47"/>
      <c r="AJV326" s="47"/>
      <c r="AJW326" s="47"/>
      <c r="AJX326" s="47"/>
      <c r="AJY326" s="47"/>
      <c r="AJZ326" s="47"/>
      <c r="AKA326" s="47"/>
      <c r="AKB326" s="47"/>
      <c r="AKC326" s="47"/>
      <c r="AKD326" s="47"/>
      <c r="AKE326" s="47"/>
      <c r="AKF326" s="47"/>
      <c r="AKG326" s="47"/>
      <c r="AKH326" s="47"/>
      <c r="AKI326" s="47"/>
      <c r="AKJ326" s="47"/>
      <c r="AKK326" s="47"/>
      <c r="AKL326" s="47"/>
      <c r="AKM326" s="47"/>
      <c r="AKN326" s="47"/>
      <c r="AKO326" s="47"/>
      <c r="AKP326" s="47"/>
      <c r="AKQ326" s="47"/>
      <c r="AKR326" s="47"/>
      <c r="AKS326" s="47"/>
      <c r="AKT326" s="47"/>
      <c r="AKU326" s="47"/>
      <c r="AKV326" s="47"/>
      <c r="AKW326" s="47"/>
      <c r="AKX326" s="47"/>
      <c r="AKY326" s="47"/>
      <c r="AKZ326" s="47"/>
      <c r="ALA326" s="47"/>
      <c r="ALB326" s="47"/>
      <c r="ALC326" s="47"/>
      <c r="ALD326" s="47"/>
      <c r="ALE326" s="47"/>
      <c r="ALF326" s="47"/>
      <c r="ALG326" s="47"/>
      <c r="ALH326" s="47"/>
      <c r="ALI326" s="47"/>
      <c r="ALJ326" s="47"/>
      <c r="ALK326" s="47"/>
      <c r="ALL326" s="47"/>
      <c r="ALM326" s="47"/>
      <c r="ALN326" s="47"/>
      <c r="ALO326" s="47"/>
      <c r="ALP326" s="47"/>
      <c r="ALQ326" s="47"/>
      <c r="ALR326" s="47"/>
      <c r="ALS326" s="47"/>
      <c r="ALT326" s="47"/>
      <c r="ALU326" s="47"/>
      <c r="ALV326" s="47"/>
      <c r="ALW326" s="47"/>
      <c r="ALX326" s="47"/>
      <c r="ALY326" s="47"/>
      <c r="ALZ326" s="47"/>
      <c r="AMA326" s="47"/>
      <c r="AMB326" s="47"/>
      <c r="AMC326" s="47"/>
      <c r="AMD326" s="47"/>
      <c r="AME326" s="47"/>
      <c r="AMF326" s="47"/>
      <c r="AMG326" s="47"/>
      <c r="AMH326" s="47"/>
      <c r="AMI326" s="47"/>
      <c r="AMJ326" s="48"/>
      <c r="AMK326" s="48"/>
    </row>
    <row r="327" s="71" customFormat="true" ht="111.15" hidden="false" customHeight="false" outlineLevel="0" collapsed="false">
      <c r="A327" s="67" t="s">
        <v>298</v>
      </c>
      <c r="B327" s="88" t="s">
        <v>299</v>
      </c>
      <c r="C327" s="89" t="n">
        <v>6900000000</v>
      </c>
      <c r="D327" s="90"/>
      <c r="E327" s="73" t="n">
        <f aca="false">E328</f>
        <v>678600</v>
      </c>
      <c r="AMJ327" s="48"/>
    </row>
    <row r="328" s="71" customFormat="true" ht="48.5" hidden="false" customHeight="false" outlineLevel="0" collapsed="false">
      <c r="A328" s="43"/>
      <c r="B328" s="81" t="s">
        <v>300</v>
      </c>
      <c r="C328" s="82" t="n">
        <v>6910000000</v>
      </c>
      <c r="D328" s="83"/>
      <c r="E328" s="76" t="n">
        <f aca="false">E329</f>
        <v>678600</v>
      </c>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c r="DA328" s="47"/>
      <c r="DB328" s="47"/>
      <c r="DC328" s="47"/>
      <c r="DD328" s="47"/>
      <c r="DE328" s="47"/>
      <c r="DF328" s="47"/>
      <c r="DG328" s="47"/>
      <c r="DH328" s="47"/>
      <c r="DI328" s="47"/>
      <c r="DJ328" s="47"/>
      <c r="DK328" s="47"/>
      <c r="DL328" s="47"/>
      <c r="DM328" s="47"/>
      <c r="DN328" s="47"/>
      <c r="DO328" s="47"/>
      <c r="DP328" s="47"/>
      <c r="DQ328" s="47"/>
      <c r="DR328" s="47"/>
      <c r="DS328" s="47"/>
      <c r="DT328" s="47"/>
      <c r="DU328" s="47"/>
      <c r="DV328" s="47"/>
      <c r="DW328" s="47"/>
      <c r="DX328" s="47"/>
      <c r="DY328" s="47"/>
      <c r="DZ328" s="47"/>
      <c r="EA328" s="47"/>
      <c r="EB328" s="47"/>
      <c r="EC328" s="47"/>
      <c r="ED328" s="47"/>
      <c r="EE328" s="47"/>
      <c r="EF328" s="47"/>
      <c r="EG328" s="47"/>
      <c r="EH328" s="47"/>
      <c r="EI328" s="47"/>
      <c r="EJ328" s="47"/>
      <c r="EK328" s="47"/>
      <c r="EL328" s="47"/>
      <c r="EM328" s="47"/>
      <c r="EN328" s="47"/>
      <c r="EO328" s="47"/>
      <c r="EP328" s="47"/>
      <c r="EQ328" s="47"/>
      <c r="ER328" s="47"/>
      <c r="ES328" s="47"/>
      <c r="ET328" s="47"/>
      <c r="EU328" s="47"/>
      <c r="EV328" s="47"/>
      <c r="EW328" s="47"/>
      <c r="EX328" s="47"/>
      <c r="EY328" s="47"/>
      <c r="EZ328" s="47"/>
      <c r="FA328" s="47"/>
      <c r="FB328" s="47"/>
      <c r="FC328" s="47"/>
      <c r="FD328" s="47"/>
      <c r="FE328" s="47"/>
      <c r="FF328" s="47"/>
      <c r="FG328" s="47"/>
      <c r="FH328" s="47"/>
      <c r="FI328" s="47"/>
      <c r="FJ328" s="47"/>
      <c r="FK328" s="47"/>
      <c r="FL328" s="47"/>
      <c r="FM328" s="47"/>
      <c r="FN328" s="47"/>
      <c r="FO328" s="47"/>
      <c r="FP328" s="47"/>
      <c r="FQ328" s="47"/>
      <c r="FR328" s="47"/>
      <c r="FS328" s="47"/>
      <c r="FT328" s="47"/>
      <c r="FU328" s="47"/>
      <c r="FV328" s="47"/>
      <c r="FW328" s="47"/>
      <c r="FX328" s="47"/>
      <c r="FY328" s="47"/>
      <c r="FZ328" s="47"/>
      <c r="GA328" s="47"/>
      <c r="GB328" s="47"/>
      <c r="GC328" s="47"/>
      <c r="GD328" s="47"/>
      <c r="GE328" s="47"/>
      <c r="GF328" s="47"/>
      <c r="GG328" s="47"/>
      <c r="GH328" s="47"/>
      <c r="GI328" s="47"/>
      <c r="GJ328" s="47"/>
      <c r="GK328" s="47"/>
      <c r="GL328" s="47"/>
      <c r="GM328" s="47"/>
      <c r="GN328" s="47"/>
      <c r="GO328" s="47"/>
      <c r="GP328" s="47"/>
      <c r="GQ328" s="47"/>
      <c r="GR328" s="47"/>
      <c r="GS328" s="47"/>
      <c r="GT328" s="47"/>
      <c r="GU328" s="47"/>
      <c r="GV328" s="47"/>
      <c r="GW328" s="47"/>
      <c r="GX328" s="47"/>
      <c r="GY328" s="47"/>
      <c r="GZ328" s="47"/>
      <c r="HA328" s="47"/>
      <c r="HB328" s="47"/>
      <c r="HC328" s="47"/>
      <c r="HD328" s="47"/>
      <c r="HE328" s="47"/>
      <c r="HF328" s="47"/>
      <c r="HG328" s="47"/>
      <c r="HH328" s="47"/>
      <c r="HI328" s="47"/>
      <c r="HJ328" s="47"/>
      <c r="HK328" s="47"/>
      <c r="HL328" s="47"/>
      <c r="HM328" s="47"/>
      <c r="HN328" s="47"/>
      <c r="HO328" s="47"/>
      <c r="HP328" s="47"/>
      <c r="HQ328" s="47"/>
      <c r="HR328" s="47"/>
      <c r="HS328" s="47"/>
      <c r="HT328" s="47"/>
      <c r="HU328" s="47"/>
      <c r="HV328" s="47"/>
      <c r="HW328" s="47"/>
      <c r="HX328" s="47"/>
      <c r="HY328" s="47"/>
      <c r="HZ328" s="47"/>
      <c r="IA328" s="47"/>
      <c r="IB328" s="47"/>
      <c r="IC328" s="47"/>
      <c r="ID328" s="47"/>
      <c r="IE328" s="47"/>
      <c r="IF328" s="47"/>
      <c r="IG328" s="47"/>
      <c r="IH328" s="47"/>
      <c r="II328" s="47"/>
      <c r="IJ328" s="47"/>
      <c r="IK328" s="47"/>
      <c r="IL328" s="47"/>
      <c r="IM328" s="47"/>
      <c r="IN328" s="47"/>
      <c r="IO328" s="47"/>
      <c r="IP328" s="47"/>
      <c r="IQ328" s="47"/>
      <c r="IR328" s="47"/>
      <c r="IS328" s="47"/>
      <c r="IT328" s="47"/>
      <c r="IU328" s="47"/>
      <c r="IV328" s="47"/>
      <c r="IW328" s="47"/>
      <c r="IX328" s="47"/>
      <c r="IY328" s="47"/>
      <c r="IZ328" s="47"/>
      <c r="JA328" s="47"/>
      <c r="JB328" s="47"/>
      <c r="JC328" s="47"/>
      <c r="JD328" s="47"/>
      <c r="JE328" s="47"/>
      <c r="JF328" s="47"/>
      <c r="JG328" s="47"/>
      <c r="JH328" s="47"/>
      <c r="JI328" s="47"/>
      <c r="JJ328" s="47"/>
      <c r="JK328" s="47"/>
      <c r="JL328" s="47"/>
      <c r="JM328" s="47"/>
      <c r="JN328" s="47"/>
      <c r="JO328" s="47"/>
      <c r="JP328" s="47"/>
      <c r="JQ328" s="47"/>
      <c r="JR328" s="47"/>
      <c r="JS328" s="47"/>
      <c r="JT328" s="47"/>
      <c r="JU328" s="47"/>
      <c r="JV328" s="47"/>
      <c r="JW328" s="47"/>
      <c r="JX328" s="47"/>
      <c r="JY328" s="47"/>
      <c r="JZ328" s="47"/>
      <c r="KA328" s="47"/>
      <c r="KB328" s="47"/>
      <c r="KC328" s="47"/>
      <c r="KD328" s="47"/>
      <c r="KE328" s="47"/>
      <c r="KF328" s="47"/>
      <c r="KG328" s="47"/>
      <c r="KH328" s="47"/>
      <c r="KI328" s="47"/>
      <c r="KJ328" s="47"/>
      <c r="KK328" s="47"/>
      <c r="KL328" s="47"/>
      <c r="KM328" s="47"/>
      <c r="KN328" s="47"/>
      <c r="KO328" s="47"/>
      <c r="KP328" s="47"/>
      <c r="KQ328" s="47"/>
      <c r="KR328" s="47"/>
      <c r="KS328" s="47"/>
      <c r="KT328" s="47"/>
      <c r="KU328" s="47"/>
      <c r="KV328" s="47"/>
      <c r="KW328" s="47"/>
      <c r="KX328" s="47"/>
      <c r="KY328" s="47"/>
      <c r="KZ328" s="47"/>
      <c r="LA328" s="47"/>
      <c r="LB328" s="47"/>
      <c r="LC328" s="47"/>
      <c r="LD328" s="47"/>
      <c r="LE328" s="47"/>
      <c r="LF328" s="47"/>
      <c r="LG328" s="47"/>
      <c r="LH328" s="47"/>
      <c r="LI328" s="47"/>
      <c r="LJ328" s="47"/>
      <c r="LK328" s="47"/>
      <c r="LL328" s="47"/>
      <c r="LM328" s="47"/>
      <c r="LN328" s="47"/>
      <c r="LO328" s="47"/>
      <c r="LP328" s="47"/>
      <c r="LQ328" s="47"/>
      <c r="LR328" s="47"/>
      <c r="LS328" s="47"/>
      <c r="LT328" s="47"/>
      <c r="LU328" s="47"/>
      <c r="LV328" s="47"/>
      <c r="LW328" s="47"/>
      <c r="LX328" s="47"/>
      <c r="LY328" s="47"/>
      <c r="LZ328" s="47"/>
      <c r="MA328" s="47"/>
      <c r="MB328" s="47"/>
      <c r="MC328" s="47"/>
      <c r="MD328" s="47"/>
      <c r="ME328" s="47"/>
      <c r="MF328" s="47"/>
      <c r="MG328" s="47"/>
      <c r="MH328" s="47"/>
      <c r="MI328" s="47"/>
      <c r="MJ328" s="47"/>
      <c r="MK328" s="47"/>
      <c r="ML328" s="47"/>
      <c r="MM328" s="47"/>
      <c r="MN328" s="47"/>
      <c r="MO328" s="47"/>
      <c r="MP328" s="47"/>
      <c r="MQ328" s="47"/>
      <c r="MR328" s="47"/>
      <c r="MS328" s="47"/>
      <c r="MT328" s="47"/>
      <c r="MU328" s="47"/>
      <c r="MV328" s="47"/>
      <c r="MW328" s="47"/>
      <c r="MX328" s="47"/>
      <c r="MY328" s="47"/>
      <c r="MZ328" s="47"/>
      <c r="NA328" s="47"/>
      <c r="NB328" s="47"/>
      <c r="NC328" s="47"/>
      <c r="ND328" s="47"/>
      <c r="NE328" s="47"/>
      <c r="NF328" s="47"/>
      <c r="NG328" s="47"/>
      <c r="NH328" s="47"/>
      <c r="NI328" s="47"/>
      <c r="NJ328" s="47"/>
      <c r="NK328" s="47"/>
      <c r="NL328" s="47"/>
      <c r="NM328" s="47"/>
      <c r="NN328" s="47"/>
      <c r="NO328" s="47"/>
      <c r="NP328" s="47"/>
      <c r="NQ328" s="47"/>
      <c r="NR328" s="47"/>
      <c r="NS328" s="47"/>
      <c r="NT328" s="47"/>
      <c r="NU328" s="47"/>
      <c r="NV328" s="47"/>
      <c r="NW328" s="47"/>
      <c r="NX328" s="47"/>
      <c r="NY328" s="47"/>
      <c r="NZ328" s="47"/>
      <c r="OA328" s="47"/>
      <c r="OB328" s="47"/>
      <c r="OC328" s="47"/>
      <c r="OD328" s="47"/>
      <c r="OE328" s="47"/>
      <c r="OF328" s="47"/>
      <c r="OG328" s="47"/>
      <c r="OH328" s="47"/>
      <c r="OI328" s="47"/>
      <c r="OJ328" s="47"/>
      <c r="OK328" s="47"/>
      <c r="OL328" s="47"/>
      <c r="OM328" s="47"/>
      <c r="ON328" s="47"/>
      <c r="OO328" s="47"/>
      <c r="OP328" s="47"/>
      <c r="OQ328" s="47"/>
      <c r="OR328" s="47"/>
      <c r="OS328" s="47"/>
      <c r="OT328" s="47"/>
      <c r="OU328" s="47"/>
      <c r="OV328" s="47"/>
      <c r="OW328" s="47"/>
      <c r="OX328" s="47"/>
      <c r="OY328" s="47"/>
      <c r="OZ328" s="47"/>
      <c r="PA328" s="47"/>
      <c r="PB328" s="47"/>
      <c r="PC328" s="47"/>
      <c r="PD328" s="47"/>
      <c r="PE328" s="47"/>
      <c r="PF328" s="47"/>
      <c r="PG328" s="47"/>
      <c r="PH328" s="47"/>
      <c r="PI328" s="47"/>
      <c r="PJ328" s="47"/>
      <c r="PK328" s="47"/>
      <c r="PL328" s="47"/>
      <c r="PM328" s="47"/>
      <c r="PN328" s="47"/>
      <c r="PO328" s="47"/>
      <c r="PP328" s="47"/>
      <c r="PQ328" s="47"/>
      <c r="PR328" s="47"/>
      <c r="PS328" s="47"/>
      <c r="PT328" s="47"/>
      <c r="PU328" s="47"/>
      <c r="PV328" s="47"/>
      <c r="PW328" s="47"/>
      <c r="PX328" s="47"/>
      <c r="PY328" s="47"/>
      <c r="PZ328" s="47"/>
      <c r="QA328" s="47"/>
      <c r="QB328" s="47"/>
      <c r="QC328" s="47"/>
      <c r="QD328" s="47"/>
      <c r="QE328" s="47"/>
      <c r="QF328" s="47"/>
      <c r="QG328" s="47"/>
      <c r="QH328" s="47"/>
      <c r="QI328" s="47"/>
      <c r="QJ328" s="47"/>
      <c r="QK328" s="47"/>
      <c r="QL328" s="47"/>
      <c r="QM328" s="47"/>
      <c r="QN328" s="47"/>
      <c r="QO328" s="47"/>
      <c r="QP328" s="47"/>
      <c r="QQ328" s="47"/>
      <c r="QR328" s="47"/>
      <c r="QS328" s="47"/>
      <c r="QT328" s="47"/>
      <c r="QU328" s="47"/>
      <c r="QV328" s="47"/>
      <c r="QW328" s="47"/>
      <c r="QX328" s="47"/>
      <c r="QY328" s="47"/>
      <c r="QZ328" s="47"/>
      <c r="RA328" s="47"/>
      <c r="RB328" s="47"/>
      <c r="RC328" s="47"/>
      <c r="RD328" s="47"/>
      <c r="RE328" s="47"/>
      <c r="RF328" s="47"/>
      <c r="RG328" s="47"/>
      <c r="RH328" s="47"/>
      <c r="RI328" s="47"/>
      <c r="RJ328" s="47"/>
      <c r="RK328" s="47"/>
      <c r="RL328" s="47"/>
      <c r="RM328" s="47"/>
      <c r="RN328" s="47"/>
      <c r="RO328" s="47"/>
      <c r="RP328" s="47"/>
      <c r="RQ328" s="47"/>
      <c r="RR328" s="47"/>
      <c r="RS328" s="47"/>
      <c r="RT328" s="47"/>
      <c r="RU328" s="47"/>
      <c r="RV328" s="47"/>
      <c r="RW328" s="47"/>
      <c r="RX328" s="47"/>
      <c r="RY328" s="47"/>
      <c r="RZ328" s="47"/>
      <c r="SA328" s="47"/>
      <c r="SB328" s="47"/>
      <c r="SC328" s="47"/>
      <c r="SD328" s="47"/>
      <c r="SE328" s="47"/>
      <c r="SF328" s="47"/>
      <c r="SG328" s="47"/>
      <c r="SH328" s="47"/>
      <c r="SI328" s="47"/>
      <c r="SJ328" s="47"/>
      <c r="SK328" s="47"/>
      <c r="SL328" s="47"/>
      <c r="SM328" s="47"/>
      <c r="SN328" s="47"/>
      <c r="SO328" s="47"/>
      <c r="SP328" s="47"/>
      <c r="SQ328" s="47"/>
      <c r="SR328" s="47"/>
      <c r="SS328" s="47"/>
      <c r="ST328" s="47"/>
      <c r="SU328" s="47"/>
      <c r="SV328" s="47"/>
      <c r="SW328" s="47"/>
      <c r="SX328" s="47"/>
      <c r="SY328" s="47"/>
      <c r="SZ328" s="47"/>
      <c r="TA328" s="47"/>
      <c r="TB328" s="47"/>
      <c r="TC328" s="47"/>
      <c r="TD328" s="47"/>
      <c r="TE328" s="47"/>
      <c r="TF328" s="47"/>
      <c r="TG328" s="47"/>
      <c r="TH328" s="47"/>
      <c r="TI328" s="47"/>
      <c r="TJ328" s="47"/>
      <c r="TK328" s="47"/>
      <c r="TL328" s="47"/>
      <c r="TM328" s="47"/>
      <c r="TN328" s="47"/>
      <c r="TO328" s="47"/>
      <c r="TP328" s="47"/>
      <c r="TQ328" s="47"/>
      <c r="TR328" s="47"/>
      <c r="TS328" s="47"/>
      <c r="TT328" s="47"/>
      <c r="TU328" s="47"/>
      <c r="TV328" s="47"/>
      <c r="TW328" s="47"/>
      <c r="TX328" s="47"/>
      <c r="TY328" s="47"/>
      <c r="TZ328" s="47"/>
      <c r="UA328" s="47"/>
      <c r="UB328" s="47"/>
      <c r="UC328" s="47"/>
      <c r="UD328" s="47"/>
      <c r="UE328" s="47"/>
      <c r="UF328" s="47"/>
      <c r="UG328" s="47"/>
      <c r="UH328" s="47"/>
      <c r="UI328" s="47"/>
      <c r="UJ328" s="47"/>
      <c r="UK328" s="47"/>
      <c r="UL328" s="47"/>
      <c r="UM328" s="47"/>
      <c r="UN328" s="47"/>
      <c r="UO328" s="47"/>
      <c r="UP328" s="47"/>
      <c r="UQ328" s="47"/>
      <c r="UR328" s="47"/>
      <c r="US328" s="47"/>
      <c r="UT328" s="47"/>
      <c r="UU328" s="47"/>
      <c r="UV328" s="47"/>
      <c r="UW328" s="47"/>
      <c r="UX328" s="47"/>
      <c r="UY328" s="47"/>
      <c r="UZ328" s="47"/>
      <c r="VA328" s="47"/>
      <c r="VB328" s="47"/>
      <c r="VC328" s="47"/>
      <c r="VD328" s="47"/>
      <c r="VE328" s="47"/>
      <c r="VF328" s="47"/>
      <c r="VG328" s="47"/>
      <c r="VH328" s="47"/>
      <c r="VI328" s="47"/>
      <c r="VJ328" s="47"/>
      <c r="VK328" s="47"/>
      <c r="VL328" s="47"/>
      <c r="VM328" s="47"/>
      <c r="VN328" s="47"/>
      <c r="VO328" s="47"/>
      <c r="VP328" s="47"/>
      <c r="VQ328" s="47"/>
      <c r="VR328" s="47"/>
      <c r="VS328" s="47"/>
      <c r="VT328" s="47"/>
      <c r="VU328" s="47"/>
      <c r="VV328" s="47"/>
      <c r="VW328" s="47"/>
      <c r="VX328" s="47"/>
      <c r="VY328" s="47"/>
      <c r="VZ328" s="47"/>
      <c r="WA328" s="47"/>
      <c r="WB328" s="47"/>
      <c r="WC328" s="47"/>
      <c r="WD328" s="47"/>
      <c r="WE328" s="47"/>
      <c r="WF328" s="47"/>
      <c r="WG328" s="47"/>
      <c r="WH328" s="47"/>
      <c r="WI328" s="47"/>
      <c r="WJ328" s="47"/>
      <c r="WK328" s="47"/>
      <c r="WL328" s="47"/>
      <c r="WM328" s="47"/>
      <c r="WN328" s="47"/>
      <c r="WO328" s="47"/>
      <c r="WP328" s="47"/>
      <c r="WQ328" s="47"/>
      <c r="WR328" s="47"/>
      <c r="WS328" s="47"/>
      <c r="WT328" s="47"/>
      <c r="WU328" s="47"/>
      <c r="WV328" s="47"/>
      <c r="WW328" s="47"/>
      <c r="WX328" s="47"/>
      <c r="WY328" s="47"/>
      <c r="WZ328" s="47"/>
      <c r="XA328" s="47"/>
      <c r="XB328" s="47"/>
      <c r="XC328" s="47"/>
      <c r="XD328" s="47"/>
      <c r="XE328" s="47"/>
      <c r="XF328" s="47"/>
      <c r="XG328" s="47"/>
      <c r="XH328" s="47"/>
      <c r="XI328" s="47"/>
      <c r="XJ328" s="47"/>
      <c r="XK328" s="47"/>
      <c r="XL328" s="47"/>
      <c r="XM328" s="47"/>
      <c r="XN328" s="47"/>
      <c r="XO328" s="47"/>
      <c r="XP328" s="47"/>
      <c r="XQ328" s="47"/>
      <c r="XR328" s="47"/>
      <c r="XS328" s="47"/>
      <c r="XT328" s="47"/>
      <c r="XU328" s="47"/>
      <c r="XV328" s="47"/>
      <c r="XW328" s="47"/>
      <c r="XX328" s="47"/>
      <c r="XY328" s="47"/>
      <c r="XZ328" s="47"/>
      <c r="YA328" s="47"/>
      <c r="YB328" s="47"/>
      <c r="YC328" s="47"/>
      <c r="YD328" s="47"/>
      <c r="YE328" s="47"/>
      <c r="YF328" s="47"/>
      <c r="YG328" s="47"/>
      <c r="YH328" s="47"/>
      <c r="YI328" s="47"/>
      <c r="YJ328" s="47"/>
      <c r="YK328" s="47"/>
      <c r="YL328" s="47"/>
      <c r="YM328" s="47"/>
      <c r="YN328" s="47"/>
      <c r="YO328" s="47"/>
      <c r="YP328" s="47"/>
      <c r="YQ328" s="47"/>
      <c r="YR328" s="47"/>
      <c r="YS328" s="47"/>
      <c r="YT328" s="47"/>
      <c r="YU328" s="47"/>
      <c r="YV328" s="47"/>
      <c r="YW328" s="47"/>
      <c r="YX328" s="47"/>
      <c r="YY328" s="47"/>
      <c r="YZ328" s="47"/>
      <c r="ZA328" s="47"/>
      <c r="ZB328" s="47"/>
      <c r="ZC328" s="47"/>
      <c r="ZD328" s="47"/>
      <c r="ZE328" s="47"/>
      <c r="ZF328" s="47"/>
      <c r="ZG328" s="47"/>
      <c r="ZH328" s="47"/>
      <c r="ZI328" s="47"/>
      <c r="ZJ328" s="47"/>
      <c r="ZK328" s="47"/>
      <c r="ZL328" s="47"/>
      <c r="ZM328" s="47"/>
      <c r="ZN328" s="47"/>
      <c r="ZO328" s="47"/>
      <c r="ZP328" s="47"/>
      <c r="ZQ328" s="47"/>
      <c r="ZR328" s="47"/>
      <c r="ZS328" s="47"/>
      <c r="ZT328" s="47"/>
      <c r="ZU328" s="47"/>
      <c r="ZV328" s="47"/>
      <c r="ZW328" s="47"/>
      <c r="ZX328" s="47"/>
      <c r="ZY328" s="47"/>
      <c r="ZZ328" s="47"/>
      <c r="AAA328" s="47"/>
      <c r="AAB328" s="47"/>
      <c r="AAC328" s="47"/>
      <c r="AAD328" s="47"/>
      <c r="AAE328" s="47"/>
      <c r="AAF328" s="47"/>
      <c r="AAG328" s="47"/>
      <c r="AAH328" s="47"/>
      <c r="AAI328" s="47"/>
      <c r="AAJ328" s="47"/>
      <c r="AAK328" s="47"/>
      <c r="AAL328" s="47"/>
      <c r="AAM328" s="47"/>
      <c r="AAN328" s="47"/>
      <c r="AAO328" s="47"/>
      <c r="AAP328" s="47"/>
      <c r="AAQ328" s="47"/>
      <c r="AAR328" s="47"/>
      <c r="AAS328" s="47"/>
      <c r="AAT328" s="47"/>
      <c r="AAU328" s="47"/>
      <c r="AAV328" s="47"/>
      <c r="AAW328" s="47"/>
      <c r="AAX328" s="47"/>
      <c r="AAY328" s="47"/>
      <c r="AAZ328" s="47"/>
      <c r="ABA328" s="47"/>
      <c r="ABB328" s="47"/>
      <c r="ABC328" s="47"/>
      <c r="ABD328" s="47"/>
      <c r="ABE328" s="47"/>
      <c r="ABF328" s="47"/>
      <c r="ABG328" s="47"/>
      <c r="ABH328" s="47"/>
      <c r="ABI328" s="47"/>
      <c r="ABJ328" s="47"/>
      <c r="ABK328" s="47"/>
      <c r="ABL328" s="47"/>
      <c r="ABM328" s="47"/>
      <c r="ABN328" s="47"/>
      <c r="ABO328" s="47"/>
      <c r="ABP328" s="47"/>
      <c r="ABQ328" s="47"/>
      <c r="ABR328" s="47"/>
      <c r="ABS328" s="47"/>
      <c r="ABT328" s="47"/>
      <c r="ABU328" s="47"/>
      <c r="ABV328" s="47"/>
      <c r="ABW328" s="47"/>
      <c r="ABX328" s="47"/>
      <c r="ABY328" s="47"/>
      <c r="ABZ328" s="47"/>
      <c r="ACA328" s="47"/>
      <c r="ACB328" s="47"/>
      <c r="ACC328" s="47"/>
      <c r="ACD328" s="47"/>
      <c r="ACE328" s="47"/>
      <c r="ACF328" s="47"/>
      <c r="ACG328" s="47"/>
      <c r="ACH328" s="47"/>
      <c r="ACI328" s="47"/>
      <c r="ACJ328" s="47"/>
      <c r="ACK328" s="47"/>
      <c r="ACL328" s="47"/>
      <c r="ACM328" s="47"/>
      <c r="ACN328" s="47"/>
      <c r="ACO328" s="47"/>
      <c r="ACP328" s="47"/>
      <c r="ACQ328" s="47"/>
      <c r="ACR328" s="47"/>
      <c r="ACS328" s="47"/>
      <c r="ACT328" s="47"/>
      <c r="ACU328" s="47"/>
      <c r="ACV328" s="47"/>
      <c r="ACW328" s="47"/>
      <c r="ACX328" s="47"/>
      <c r="ACY328" s="47"/>
      <c r="ACZ328" s="47"/>
      <c r="ADA328" s="47"/>
      <c r="ADB328" s="47"/>
      <c r="ADC328" s="47"/>
      <c r="ADD328" s="47"/>
      <c r="ADE328" s="47"/>
      <c r="ADF328" s="47"/>
      <c r="ADG328" s="47"/>
      <c r="ADH328" s="47"/>
      <c r="ADI328" s="47"/>
      <c r="ADJ328" s="47"/>
      <c r="ADK328" s="47"/>
      <c r="ADL328" s="47"/>
      <c r="ADM328" s="47"/>
      <c r="ADN328" s="47"/>
      <c r="ADO328" s="47"/>
      <c r="ADP328" s="47"/>
      <c r="ADQ328" s="47"/>
      <c r="ADR328" s="47"/>
      <c r="ADS328" s="47"/>
      <c r="ADT328" s="47"/>
      <c r="ADU328" s="47"/>
      <c r="ADV328" s="47"/>
      <c r="ADW328" s="47"/>
      <c r="ADX328" s="47"/>
      <c r="ADY328" s="47"/>
      <c r="ADZ328" s="47"/>
      <c r="AEA328" s="47"/>
      <c r="AEB328" s="47"/>
      <c r="AEC328" s="47"/>
      <c r="AED328" s="47"/>
      <c r="AEE328" s="47"/>
      <c r="AEF328" s="47"/>
      <c r="AEG328" s="47"/>
      <c r="AEH328" s="47"/>
      <c r="AEI328" s="47"/>
      <c r="AEJ328" s="47"/>
      <c r="AEK328" s="47"/>
      <c r="AEL328" s="47"/>
      <c r="AEM328" s="47"/>
      <c r="AEN328" s="47"/>
      <c r="AEO328" s="47"/>
      <c r="AEP328" s="47"/>
      <c r="AEQ328" s="47"/>
      <c r="AER328" s="47"/>
      <c r="AES328" s="47"/>
      <c r="AET328" s="47"/>
      <c r="AEU328" s="47"/>
      <c r="AEV328" s="47"/>
      <c r="AEW328" s="47"/>
      <c r="AEX328" s="47"/>
      <c r="AEY328" s="47"/>
      <c r="AEZ328" s="47"/>
      <c r="AFA328" s="47"/>
      <c r="AFB328" s="47"/>
      <c r="AFC328" s="47"/>
      <c r="AFD328" s="47"/>
      <c r="AFE328" s="47"/>
      <c r="AFF328" s="47"/>
      <c r="AFG328" s="47"/>
      <c r="AFH328" s="47"/>
      <c r="AFI328" s="47"/>
      <c r="AFJ328" s="47"/>
      <c r="AFK328" s="47"/>
      <c r="AFL328" s="47"/>
      <c r="AFM328" s="47"/>
      <c r="AFN328" s="47"/>
      <c r="AFO328" s="47"/>
      <c r="AFP328" s="47"/>
      <c r="AFQ328" s="47"/>
      <c r="AFR328" s="47"/>
      <c r="AFS328" s="47"/>
      <c r="AFT328" s="47"/>
      <c r="AFU328" s="47"/>
      <c r="AFV328" s="47"/>
      <c r="AFW328" s="47"/>
      <c r="AFX328" s="47"/>
      <c r="AFY328" s="47"/>
      <c r="AFZ328" s="47"/>
      <c r="AGA328" s="47"/>
      <c r="AGB328" s="47"/>
      <c r="AGC328" s="47"/>
      <c r="AGD328" s="47"/>
      <c r="AGE328" s="47"/>
      <c r="AGF328" s="47"/>
      <c r="AGG328" s="47"/>
      <c r="AGH328" s="47"/>
      <c r="AGI328" s="47"/>
      <c r="AGJ328" s="47"/>
      <c r="AGK328" s="47"/>
      <c r="AGL328" s="47"/>
      <c r="AGM328" s="47"/>
      <c r="AGN328" s="47"/>
      <c r="AGO328" s="47"/>
      <c r="AGP328" s="47"/>
      <c r="AGQ328" s="47"/>
      <c r="AGR328" s="47"/>
      <c r="AGS328" s="47"/>
      <c r="AGT328" s="47"/>
      <c r="AGU328" s="47"/>
      <c r="AGV328" s="47"/>
      <c r="AGW328" s="47"/>
      <c r="AGX328" s="47"/>
      <c r="AGY328" s="47"/>
      <c r="AGZ328" s="47"/>
      <c r="AHA328" s="47"/>
      <c r="AHB328" s="47"/>
      <c r="AHC328" s="47"/>
      <c r="AHD328" s="47"/>
      <c r="AHE328" s="47"/>
      <c r="AHF328" s="47"/>
      <c r="AHG328" s="47"/>
      <c r="AHH328" s="47"/>
      <c r="AHI328" s="47"/>
      <c r="AHJ328" s="47"/>
      <c r="AHK328" s="47"/>
      <c r="AHL328" s="47"/>
      <c r="AHM328" s="47"/>
      <c r="AHN328" s="47"/>
      <c r="AHO328" s="47"/>
      <c r="AHP328" s="47"/>
      <c r="AHQ328" s="47"/>
      <c r="AHR328" s="47"/>
      <c r="AHS328" s="47"/>
      <c r="AHT328" s="47"/>
      <c r="AHU328" s="47"/>
      <c r="AHV328" s="47"/>
      <c r="AHW328" s="47"/>
      <c r="AHX328" s="47"/>
      <c r="AHY328" s="47"/>
      <c r="AHZ328" s="47"/>
      <c r="AIA328" s="47"/>
      <c r="AIB328" s="47"/>
      <c r="AIC328" s="47"/>
      <c r="AID328" s="47"/>
      <c r="AIE328" s="47"/>
      <c r="AIF328" s="47"/>
      <c r="AIG328" s="47"/>
      <c r="AIH328" s="47"/>
      <c r="AII328" s="47"/>
      <c r="AIJ328" s="47"/>
      <c r="AIK328" s="47"/>
      <c r="AIL328" s="47"/>
      <c r="AIM328" s="47"/>
      <c r="AIN328" s="47"/>
      <c r="AIO328" s="47"/>
      <c r="AIP328" s="47"/>
      <c r="AIQ328" s="47"/>
      <c r="AIR328" s="47"/>
      <c r="AIS328" s="47"/>
      <c r="AIT328" s="47"/>
      <c r="AIU328" s="47"/>
      <c r="AIV328" s="47"/>
      <c r="AIW328" s="47"/>
      <c r="AIX328" s="47"/>
      <c r="AIY328" s="47"/>
      <c r="AIZ328" s="47"/>
      <c r="AJA328" s="47"/>
      <c r="AJB328" s="47"/>
      <c r="AJC328" s="47"/>
      <c r="AJD328" s="47"/>
      <c r="AJE328" s="47"/>
      <c r="AJF328" s="47"/>
      <c r="AJG328" s="47"/>
      <c r="AJH328" s="47"/>
      <c r="AJI328" s="47"/>
      <c r="AJJ328" s="47"/>
      <c r="AJK328" s="47"/>
      <c r="AJL328" s="47"/>
      <c r="AJM328" s="47"/>
      <c r="AJN328" s="47"/>
      <c r="AJO328" s="47"/>
      <c r="AJP328" s="47"/>
      <c r="AJQ328" s="47"/>
      <c r="AJR328" s="47"/>
      <c r="AJS328" s="47"/>
      <c r="AJT328" s="47"/>
      <c r="AJU328" s="47"/>
      <c r="AJV328" s="47"/>
      <c r="AJW328" s="47"/>
      <c r="AJX328" s="47"/>
      <c r="AJY328" s="47"/>
      <c r="AJZ328" s="47"/>
      <c r="AKA328" s="47"/>
      <c r="AKB328" s="47"/>
      <c r="AKC328" s="47"/>
      <c r="AKD328" s="47"/>
      <c r="AKE328" s="47"/>
      <c r="AKF328" s="47"/>
      <c r="AKG328" s="47"/>
      <c r="AKH328" s="47"/>
      <c r="AKI328" s="47"/>
      <c r="AKJ328" s="47"/>
      <c r="AKK328" s="47"/>
      <c r="AKL328" s="47"/>
      <c r="AKM328" s="47"/>
      <c r="AKN328" s="47"/>
      <c r="AKO328" s="47"/>
      <c r="AKP328" s="47"/>
      <c r="AKQ328" s="47"/>
      <c r="AKR328" s="47"/>
      <c r="AKS328" s="47"/>
      <c r="AKT328" s="47"/>
      <c r="AKU328" s="47"/>
      <c r="AKV328" s="47"/>
      <c r="AKW328" s="47"/>
      <c r="AKX328" s="47"/>
      <c r="AKY328" s="47"/>
      <c r="AKZ328" s="47"/>
      <c r="ALA328" s="47"/>
      <c r="ALB328" s="47"/>
      <c r="ALC328" s="47"/>
      <c r="ALD328" s="47"/>
      <c r="ALE328" s="47"/>
      <c r="ALF328" s="47"/>
      <c r="ALG328" s="47"/>
      <c r="ALH328" s="47"/>
      <c r="ALI328" s="47"/>
      <c r="ALJ328" s="47"/>
      <c r="ALK328" s="47"/>
      <c r="ALL328" s="47"/>
      <c r="ALM328" s="47"/>
      <c r="ALN328" s="47"/>
      <c r="ALO328" s="47"/>
      <c r="ALP328" s="47"/>
      <c r="ALQ328" s="47"/>
      <c r="ALR328" s="47"/>
      <c r="ALS328" s="47"/>
      <c r="ALT328" s="47"/>
      <c r="ALU328" s="47"/>
      <c r="ALV328" s="47"/>
      <c r="ALW328" s="47"/>
      <c r="ALX328" s="47"/>
      <c r="ALY328" s="47"/>
      <c r="ALZ328" s="47"/>
      <c r="AMA328" s="47"/>
      <c r="AMB328" s="47"/>
      <c r="AMC328" s="47"/>
      <c r="AMD328" s="47"/>
      <c r="AME328" s="47"/>
      <c r="AMF328" s="47"/>
      <c r="AMG328" s="47"/>
      <c r="AMH328" s="47"/>
      <c r="AMI328" s="47"/>
      <c r="AMJ328" s="48"/>
      <c r="AMK328" s="48"/>
    </row>
    <row r="329" s="71" customFormat="true" ht="111.15" hidden="false" customHeight="false" outlineLevel="0" collapsed="false">
      <c r="A329" s="43"/>
      <c r="B329" s="81" t="s">
        <v>301</v>
      </c>
      <c r="C329" s="82" t="n">
        <v>6910010500</v>
      </c>
      <c r="D329" s="83"/>
      <c r="E329" s="76" t="n">
        <f aca="false">E330</f>
        <v>678600</v>
      </c>
      <c r="F329" s="47"/>
      <c r="G329" s="47"/>
      <c r="H329" s="47"/>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c r="DA329" s="47"/>
      <c r="DB329" s="47"/>
      <c r="DC329" s="47"/>
      <c r="DD329" s="47"/>
      <c r="DE329" s="47"/>
      <c r="DF329" s="47"/>
      <c r="DG329" s="47"/>
      <c r="DH329" s="47"/>
      <c r="DI329" s="47"/>
      <c r="DJ329" s="47"/>
      <c r="DK329" s="47"/>
      <c r="DL329" s="47"/>
      <c r="DM329" s="47"/>
      <c r="DN329" s="47"/>
      <c r="DO329" s="47"/>
      <c r="DP329" s="47"/>
      <c r="DQ329" s="47"/>
      <c r="DR329" s="47"/>
      <c r="DS329" s="47"/>
      <c r="DT329" s="47"/>
      <c r="DU329" s="47"/>
      <c r="DV329" s="47"/>
      <c r="DW329" s="47"/>
      <c r="DX329" s="47"/>
      <c r="DY329" s="47"/>
      <c r="DZ329" s="47"/>
      <c r="EA329" s="47"/>
      <c r="EB329" s="47"/>
      <c r="EC329" s="47"/>
      <c r="ED329" s="47"/>
      <c r="EE329" s="47"/>
      <c r="EF329" s="47"/>
      <c r="EG329" s="47"/>
      <c r="EH329" s="47"/>
      <c r="EI329" s="47"/>
      <c r="EJ329" s="47"/>
      <c r="EK329" s="47"/>
      <c r="EL329" s="47"/>
      <c r="EM329" s="47"/>
      <c r="EN329" s="47"/>
      <c r="EO329" s="47"/>
      <c r="EP329" s="47"/>
      <c r="EQ329" s="47"/>
      <c r="ER329" s="47"/>
      <c r="ES329" s="47"/>
      <c r="ET329" s="47"/>
      <c r="EU329" s="47"/>
      <c r="EV329" s="47"/>
      <c r="EW329" s="47"/>
      <c r="EX329" s="47"/>
      <c r="EY329" s="47"/>
      <c r="EZ329" s="47"/>
      <c r="FA329" s="47"/>
      <c r="FB329" s="47"/>
      <c r="FC329" s="47"/>
      <c r="FD329" s="47"/>
      <c r="FE329" s="47"/>
      <c r="FF329" s="47"/>
      <c r="FG329" s="47"/>
      <c r="FH329" s="47"/>
      <c r="FI329" s="47"/>
      <c r="FJ329" s="47"/>
      <c r="FK329" s="47"/>
      <c r="FL329" s="47"/>
      <c r="FM329" s="47"/>
      <c r="FN329" s="47"/>
      <c r="FO329" s="47"/>
      <c r="FP329" s="47"/>
      <c r="FQ329" s="47"/>
      <c r="FR329" s="47"/>
      <c r="FS329" s="47"/>
      <c r="FT329" s="47"/>
      <c r="FU329" s="47"/>
      <c r="FV329" s="47"/>
      <c r="FW329" s="47"/>
      <c r="FX329" s="47"/>
      <c r="FY329" s="47"/>
      <c r="FZ329" s="47"/>
      <c r="GA329" s="47"/>
      <c r="GB329" s="47"/>
      <c r="GC329" s="47"/>
      <c r="GD329" s="47"/>
      <c r="GE329" s="47"/>
      <c r="GF329" s="47"/>
      <c r="GG329" s="47"/>
      <c r="GH329" s="47"/>
      <c r="GI329" s="47"/>
      <c r="GJ329" s="47"/>
      <c r="GK329" s="47"/>
      <c r="GL329" s="47"/>
      <c r="GM329" s="47"/>
      <c r="GN329" s="47"/>
      <c r="GO329" s="47"/>
      <c r="GP329" s="47"/>
      <c r="GQ329" s="47"/>
      <c r="GR329" s="47"/>
      <c r="GS329" s="47"/>
      <c r="GT329" s="47"/>
      <c r="GU329" s="47"/>
      <c r="GV329" s="47"/>
      <c r="GW329" s="47"/>
      <c r="GX329" s="47"/>
      <c r="GY329" s="47"/>
      <c r="GZ329" s="47"/>
      <c r="HA329" s="47"/>
      <c r="HB329" s="47"/>
      <c r="HC329" s="47"/>
      <c r="HD329" s="47"/>
      <c r="HE329" s="47"/>
      <c r="HF329" s="47"/>
      <c r="HG329" s="47"/>
      <c r="HH329" s="47"/>
      <c r="HI329" s="47"/>
      <c r="HJ329" s="47"/>
      <c r="HK329" s="47"/>
      <c r="HL329" s="47"/>
      <c r="HM329" s="47"/>
      <c r="HN329" s="47"/>
      <c r="HO329" s="47"/>
      <c r="HP329" s="47"/>
      <c r="HQ329" s="47"/>
      <c r="HR329" s="47"/>
      <c r="HS329" s="47"/>
      <c r="HT329" s="47"/>
      <c r="HU329" s="47"/>
      <c r="HV329" s="47"/>
      <c r="HW329" s="47"/>
      <c r="HX329" s="47"/>
      <c r="HY329" s="47"/>
      <c r="HZ329" s="47"/>
      <c r="IA329" s="47"/>
      <c r="IB329" s="47"/>
      <c r="IC329" s="47"/>
      <c r="ID329" s="47"/>
      <c r="IE329" s="47"/>
      <c r="IF329" s="47"/>
      <c r="IG329" s="47"/>
      <c r="IH329" s="47"/>
      <c r="II329" s="47"/>
      <c r="IJ329" s="47"/>
      <c r="IK329" s="47"/>
      <c r="IL329" s="47"/>
      <c r="IM329" s="47"/>
      <c r="IN329" s="47"/>
      <c r="IO329" s="47"/>
      <c r="IP329" s="47"/>
      <c r="IQ329" s="47"/>
      <c r="IR329" s="47"/>
      <c r="IS329" s="47"/>
      <c r="IT329" s="47"/>
      <c r="IU329" s="47"/>
      <c r="IV329" s="47"/>
      <c r="IW329" s="47"/>
      <c r="IX329" s="47"/>
      <c r="IY329" s="47"/>
      <c r="IZ329" s="47"/>
      <c r="JA329" s="47"/>
      <c r="JB329" s="47"/>
      <c r="JC329" s="47"/>
      <c r="JD329" s="47"/>
      <c r="JE329" s="47"/>
      <c r="JF329" s="47"/>
      <c r="JG329" s="47"/>
      <c r="JH329" s="47"/>
      <c r="JI329" s="47"/>
      <c r="JJ329" s="47"/>
      <c r="JK329" s="47"/>
      <c r="JL329" s="47"/>
      <c r="JM329" s="47"/>
      <c r="JN329" s="47"/>
      <c r="JO329" s="47"/>
      <c r="JP329" s="47"/>
      <c r="JQ329" s="47"/>
      <c r="JR329" s="47"/>
      <c r="JS329" s="47"/>
      <c r="JT329" s="47"/>
      <c r="JU329" s="47"/>
      <c r="JV329" s="47"/>
      <c r="JW329" s="47"/>
      <c r="JX329" s="47"/>
      <c r="JY329" s="47"/>
      <c r="JZ329" s="47"/>
      <c r="KA329" s="47"/>
      <c r="KB329" s="47"/>
      <c r="KC329" s="47"/>
      <c r="KD329" s="47"/>
      <c r="KE329" s="47"/>
      <c r="KF329" s="47"/>
      <c r="KG329" s="47"/>
      <c r="KH329" s="47"/>
      <c r="KI329" s="47"/>
      <c r="KJ329" s="47"/>
      <c r="KK329" s="47"/>
      <c r="KL329" s="47"/>
      <c r="KM329" s="47"/>
      <c r="KN329" s="47"/>
      <c r="KO329" s="47"/>
      <c r="KP329" s="47"/>
      <c r="KQ329" s="47"/>
      <c r="KR329" s="47"/>
      <c r="KS329" s="47"/>
      <c r="KT329" s="47"/>
      <c r="KU329" s="47"/>
      <c r="KV329" s="47"/>
      <c r="KW329" s="47"/>
      <c r="KX329" s="47"/>
      <c r="KY329" s="47"/>
      <c r="KZ329" s="47"/>
      <c r="LA329" s="47"/>
      <c r="LB329" s="47"/>
      <c r="LC329" s="47"/>
      <c r="LD329" s="47"/>
      <c r="LE329" s="47"/>
      <c r="LF329" s="47"/>
      <c r="LG329" s="47"/>
      <c r="LH329" s="47"/>
      <c r="LI329" s="47"/>
      <c r="LJ329" s="47"/>
      <c r="LK329" s="47"/>
      <c r="LL329" s="47"/>
      <c r="LM329" s="47"/>
      <c r="LN329" s="47"/>
      <c r="LO329" s="47"/>
      <c r="LP329" s="47"/>
      <c r="LQ329" s="47"/>
      <c r="LR329" s="47"/>
      <c r="LS329" s="47"/>
      <c r="LT329" s="47"/>
      <c r="LU329" s="47"/>
      <c r="LV329" s="47"/>
      <c r="LW329" s="47"/>
      <c r="LX329" s="47"/>
      <c r="LY329" s="47"/>
      <c r="LZ329" s="47"/>
      <c r="MA329" s="47"/>
      <c r="MB329" s="47"/>
      <c r="MC329" s="47"/>
      <c r="MD329" s="47"/>
      <c r="ME329" s="47"/>
      <c r="MF329" s="47"/>
      <c r="MG329" s="47"/>
      <c r="MH329" s="47"/>
      <c r="MI329" s="47"/>
      <c r="MJ329" s="47"/>
      <c r="MK329" s="47"/>
      <c r="ML329" s="47"/>
      <c r="MM329" s="47"/>
      <c r="MN329" s="47"/>
      <c r="MO329" s="47"/>
      <c r="MP329" s="47"/>
      <c r="MQ329" s="47"/>
      <c r="MR329" s="47"/>
      <c r="MS329" s="47"/>
      <c r="MT329" s="47"/>
      <c r="MU329" s="47"/>
      <c r="MV329" s="47"/>
      <c r="MW329" s="47"/>
      <c r="MX329" s="47"/>
      <c r="MY329" s="47"/>
      <c r="MZ329" s="47"/>
      <c r="NA329" s="47"/>
      <c r="NB329" s="47"/>
      <c r="NC329" s="47"/>
      <c r="ND329" s="47"/>
      <c r="NE329" s="47"/>
      <c r="NF329" s="47"/>
      <c r="NG329" s="47"/>
      <c r="NH329" s="47"/>
      <c r="NI329" s="47"/>
      <c r="NJ329" s="47"/>
      <c r="NK329" s="47"/>
      <c r="NL329" s="47"/>
      <c r="NM329" s="47"/>
      <c r="NN329" s="47"/>
      <c r="NO329" s="47"/>
      <c r="NP329" s="47"/>
      <c r="NQ329" s="47"/>
      <c r="NR329" s="47"/>
      <c r="NS329" s="47"/>
      <c r="NT329" s="47"/>
      <c r="NU329" s="47"/>
      <c r="NV329" s="47"/>
      <c r="NW329" s="47"/>
      <c r="NX329" s="47"/>
      <c r="NY329" s="47"/>
      <c r="NZ329" s="47"/>
      <c r="OA329" s="47"/>
      <c r="OB329" s="47"/>
      <c r="OC329" s="47"/>
      <c r="OD329" s="47"/>
      <c r="OE329" s="47"/>
      <c r="OF329" s="47"/>
      <c r="OG329" s="47"/>
      <c r="OH329" s="47"/>
      <c r="OI329" s="47"/>
      <c r="OJ329" s="47"/>
      <c r="OK329" s="47"/>
      <c r="OL329" s="47"/>
      <c r="OM329" s="47"/>
      <c r="ON329" s="47"/>
      <c r="OO329" s="47"/>
      <c r="OP329" s="47"/>
      <c r="OQ329" s="47"/>
      <c r="OR329" s="47"/>
      <c r="OS329" s="47"/>
      <c r="OT329" s="47"/>
      <c r="OU329" s="47"/>
      <c r="OV329" s="47"/>
      <c r="OW329" s="47"/>
      <c r="OX329" s="47"/>
      <c r="OY329" s="47"/>
      <c r="OZ329" s="47"/>
      <c r="PA329" s="47"/>
      <c r="PB329" s="47"/>
      <c r="PC329" s="47"/>
      <c r="PD329" s="47"/>
      <c r="PE329" s="47"/>
      <c r="PF329" s="47"/>
      <c r="PG329" s="47"/>
      <c r="PH329" s="47"/>
      <c r="PI329" s="47"/>
      <c r="PJ329" s="47"/>
      <c r="PK329" s="47"/>
      <c r="PL329" s="47"/>
      <c r="PM329" s="47"/>
      <c r="PN329" s="47"/>
      <c r="PO329" s="47"/>
      <c r="PP329" s="47"/>
      <c r="PQ329" s="47"/>
      <c r="PR329" s="47"/>
      <c r="PS329" s="47"/>
      <c r="PT329" s="47"/>
      <c r="PU329" s="47"/>
      <c r="PV329" s="47"/>
      <c r="PW329" s="47"/>
      <c r="PX329" s="47"/>
      <c r="PY329" s="47"/>
      <c r="PZ329" s="47"/>
      <c r="QA329" s="47"/>
      <c r="QB329" s="47"/>
      <c r="QC329" s="47"/>
      <c r="QD329" s="47"/>
      <c r="QE329" s="47"/>
      <c r="QF329" s="47"/>
      <c r="QG329" s="47"/>
      <c r="QH329" s="47"/>
      <c r="QI329" s="47"/>
      <c r="QJ329" s="47"/>
      <c r="QK329" s="47"/>
      <c r="QL329" s="47"/>
      <c r="QM329" s="47"/>
      <c r="QN329" s="47"/>
      <c r="QO329" s="47"/>
      <c r="QP329" s="47"/>
      <c r="QQ329" s="47"/>
      <c r="QR329" s="47"/>
      <c r="QS329" s="47"/>
      <c r="QT329" s="47"/>
      <c r="QU329" s="47"/>
      <c r="QV329" s="47"/>
      <c r="QW329" s="47"/>
      <c r="QX329" s="47"/>
      <c r="QY329" s="47"/>
      <c r="QZ329" s="47"/>
      <c r="RA329" s="47"/>
      <c r="RB329" s="47"/>
      <c r="RC329" s="47"/>
      <c r="RD329" s="47"/>
      <c r="RE329" s="47"/>
      <c r="RF329" s="47"/>
      <c r="RG329" s="47"/>
      <c r="RH329" s="47"/>
      <c r="RI329" s="47"/>
      <c r="RJ329" s="47"/>
      <c r="RK329" s="47"/>
      <c r="RL329" s="47"/>
      <c r="RM329" s="47"/>
      <c r="RN329" s="47"/>
      <c r="RO329" s="47"/>
      <c r="RP329" s="47"/>
      <c r="RQ329" s="47"/>
      <c r="RR329" s="47"/>
      <c r="RS329" s="47"/>
      <c r="RT329" s="47"/>
      <c r="RU329" s="47"/>
      <c r="RV329" s="47"/>
      <c r="RW329" s="47"/>
      <c r="RX329" s="47"/>
      <c r="RY329" s="47"/>
      <c r="RZ329" s="47"/>
      <c r="SA329" s="47"/>
      <c r="SB329" s="47"/>
      <c r="SC329" s="47"/>
      <c r="SD329" s="47"/>
      <c r="SE329" s="47"/>
      <c r="SF329" s="47"/>
      <c r="SG329" s="47"/>
      <c r="SH329" s="47"/>
      <c r="SI329" s="47"/>
      <c r="SJ329" s="47"/>
      <c r="SK329" s="47"/>
      <c r="SL329" s="47"/>
      <c r="SM329" s="47"/>
      <c r="SN329" s="47"/>
      <c r="SO329" s="47"/>
      <c r="SP329" s="47"/>
      <c r="SQ329" s="47"/>
      <c r="SR329" s="47"/>
      <c r="SS329" s="47"/>
      <c r="ST329" s="47"/>
      <c r="SU329" s="47"/>
      <c r="SV329" s="47"/>
      <c r="SW329" s="47"/>
      <c r="SX329" s="47"/>
      <c r="SY329" s="47"/>
      <c r="SZ329" s="47"/>
      <c r="TA329" s="47"/>
      <c r="TB329" s="47"/>
      <c r="TC329" s="47"/>
      <c r="TD329" s="47"/>
      <c r="TE329" s="47"/>
      <c r="TF329" s="47"/>
      <c r="TG329" s="47"/>
      <c r="TH329" s="47"/>
      <c r="TI329" s="47"/>
      <c r="TJ329" s="47"/>
      <c r="TK329" s="47"/>
      <c r="TL329" s="47"/>
      <c r="TM329" s="47"/>
      <c r="TN329" s="47"/>
      <c r="TO329" s="47"/>
      <c r="TP329" s="47"/>
      <c r="TQ329" s="47"/>
      <c r="TR329" s="47"/>
      <c r="TS329" s="47"/>
      <c r="TT329" s="47"/>
      <c r="TU329" s="47"/>
      <c r="TV329" s="47"/>
      <c r="TW329" s="47"/>
      <c r="TX329" s="47"/>
      <c r="TY329" s="47"/>
      <c r="TZ329" s="47"/>
      <c r="UA329" s="47"/>
      <c r="UB329" s="47"/>
      <c r="UC329" s="47"/>
      <c r="UD329" s="47"/>
      <c r="UE329" s="47"/>
      <c r="UF329" s="47"/>
      <c r="UG329" s="47"/>
      <c r="UH329" s="47"/>
      <c r="UI329" s="47"/>
      <c r="UJ329" s="47"/>
      <c r="UK329" s="47"/>
      <c r="UL329" s="47"/>
      <c r="UM329" s="47"/>
      <c r="UN329" s="47"/>
      <c r="UO329" s="47"/>
      <c r="UP329" s="47"/>
      <c r="UQ329" s="47"/>
      <c r="UR329" s="47"/>
      <c r="US329" s="47"/>
      <c r="UT329" s="47"/>
      <c r="UU329" s="47"/>
      <c r="UV329" s="47"/>
      <c r="UW329" s="47"/>
      <c r="UX329" s="47"/>
      <c r="UY329" s="47"/>
      <c r="UZ329" s="47"/>
      <c r="VA329" s="47"/>
      <c r="VB329" s="47"/>
      <c r="VC329" s="47"/>
      <c r="VD329" s="47"/>
      <c r="VE329" s="47"/>
      <c r="VF329" s="47"/>
      <c r="VG329" s="47"/>
      <c r="VH329" s="47"/>
      <c r="VI329" s="47"/>
      <c r="VJ329" s="47"/>
      <c r="VK329" s="47"/>
      <c r="VL329" s="47"/>
      <c r="VM329" s="47"/>
      <c r="VN329" s="47"/>
      <c r="VO329" s="47"/>
      <c r="VP329" s="47"/>
      <c r="VQ329" s="47"/>
      <c r="VR329" s="47"/>
      <c r="VS329" s="47"/>
      <c r="VT329" s="47"/>
      <c r="VU329" s="47"/>
      <c r="VV329" s="47"/>
      <c r="VW329" s="47"/>
      <c r="VX329" s="47"/>
      <c r="VY329" s="47"/>
      <c r="VZ329" s="47"/>
      <c r="WA329" s="47"/>
      <c r="WB329" s="47"/>
      <c r="WC329" s="47"/>
      <c r="WD329" s="47"/>
      <c r="WE329" s="47"/>
      <c r="WF329" s="47"/>
      <c r="WG329" s="47"/>
      <c r="WH329" s="47"/>
      <c r="WI329" s="47"/>
      <c r="WJ329" s="47"/>
      <c r="WK329" s="47"/>
      <c r="WL329" s="47"/>
      <c r="WM329" s="47"/>
      <c r="WN329" s="47"/>
      <c r="WO329" s="47"/>
      <c r="WP329" s="47"/>
      <c r="WQ329" s="47"/>
      <c r="WR329" s="47"/>
      <c r="WS329" s="47"/>
      <c r="WT329" s="47"/>
      <c r="WU329" s="47"/>
      <c r="WV329" s="47"/>
      <c r="WW329" s="47"/>
      <c r="WX329" s="47"/>
      <c r="WY329" s="47"/>
      <c r="WZ329" s="47"/>
      <c r="XA329" s="47"/>
      <c r="XB329" s="47"/>
      <c r="XC329" s="47"/>
      <c r="XD329" s="47"/>
      <c r="XE329" s="47"/>
      <c r="XF329" s="47"/>
      <c r="XG329" s="47"/>
      <c r="XH329" s="47"/>
      <c r="XI329" s="47"/>
      <c r="XJ329" s="47"/>
      <c r="XK329" s="47"/>
      <c r="XL329" s="47"/>
      <c r="XM329" s="47"/>
      <c r="XN329" s="47"/>
      <c r="XO329" s="47"/>
      <c r="XP329" s="47"/>
      <c r="XQ329" s="47"/>
      <c r="XR329" s="47"/>
      <c r="XS329" s="47"/>
      <c r="XT329" s="47"/>
      <c r="XU329" s="47"/>
      <c r="XV329" s="47"/>
      <c r="XW329" s="47"/>
      <c r="XX329" s="47"/>
      <c r="XY329" s="47"/>
      <c r="XZ329" s="47"/>
      <c r="YA329" s="47"/>
      <c r="YB329" s="47"/>
      <c r="YC329" s="47"/>
      <c r="YD329" s="47"/>
      <c r="YE329" s="47"/>
      <c r="YF329" s="47"/>
      <c r="YG329" s="47"/>
      <c r="YH329" s="47"/>
      <c r="YI329" s="47"/>
      <c r="YJ329" s="47"/>
      <c r="YK329" s="47"/>
      <c r="YL329" s="47"/>
      <c r="YM329" s="47"/>
      <c r="YN329" s="47"/>
      <c r="YO329" s="47"/>
      <c r="YP329" s="47"/>
      <c r="YQ329" s="47"/>
      <c r="YR329" s="47"/>
      <c r="YS329" s="47"/>
      <c r="YT329" s="47"/>
      <c r="YU329" s="47"/>
      <c r="YV329" s="47"/>
      <c r="YW329" s="47"/>
      <c r="YX329" s="47"/>
      <c r="YY329" s="47"/>
      <c r="YZ329" s="47"/>
      <c r="ZA329" s="47"/>
      <c r="ZB329" s="47"/>
      <c r="ZC329" s="47"/>
      <c r="ZD329" s="47"/>
      <c r="ZE329" s="47"/>
      <c r="ZF329" s="47"/>
      <c r="ZG329" s="47"/>
      <c r="ZH329" s="47"/>
      <c r="ZI329" s="47"/>
      <c r="ZJ329" s="47"/>
      <c r="ZK329" s="47"/>
      <c r="ZL329" s="47"/>
      <c r="ZM329" s="47"/>
      <c r="ZN329" s="47"/>
      <c r="ZO329" s="47"/>
      <c r="ZP329" s="47"/>
      <c r="ZQ329" s="47"/>
      <c r="ZR329" s="47"/>
      <c r="ZS329" s="47"/>
      <c r="ZT329" s="47"/>
      <c r="ZU329" s="47"/>
      <c r="ZV329" s="47"/>
      <c r="ZW329" s="47"/>
      <c r="ZX329" s="47"/>
      <c r="ZY329" s="47"/>
      <c r="ZZ329" s="47"/>
      <c r="AAA329" s="47"/>
      <c r="AAB329" s="47"/>
      <c r="AAC329" s="47"/>
      <c r="AAD329" s="47"/>
      <c r="AAE329" s="47"/>
      <c r="AAF329" s="47"/>
      <c r="AAG329" s="47"/>
      <c r="AAH329" s="47"/>
      <c r="AAI329" s="47"/>
      <c r="AAJ329" s="47"/>
      <c r="AAK329" s="47"/>
      <c r="AAL329" s="47"/>
      <c r="AAM329" s="47"/>
      <c r="AAN329" s="47"/>
      <c r="AAO329" s="47"/>
      <c r="AAP329" s="47"/>
      <c r="AAQ329" s="47"/>
      <c r="AAR329" s="47"/>
      <c r="AAS329" s="47"/>
      <c r="AAT329" s="47"/>
      <c r="AAU329" s="47"/>
      <c r="AAV329" s="47"/>
      <c r="AAW329" s="47"/>
      <c r="AAX329" s="47"/>
      <c r="AAY329" s="47"/>
      <c r="AAZ329" s="47"/>
      <c r="ABA329" s="47"/>
      <c r="ABB329" s="47"/>
      <c r="ABC329" s="47"/>
      <c r="ABD329" s="47"/>
      <c r="ABE329" s="47"/>
      <c r="ABF329" s="47"/>
      <c r="ABG329" s="47"/>
      <c r="ABH329" s="47"/>
      <c r="ABI329" s="47"/>
      <c r="ABJ329" s="47"/>
      <c r="ABK329" s="47"/>
      <c r="ABL329" s="47"/>
      <c r="ABM329" s="47"/>
      <c r="ABN329" s="47"/>
      <c r="ABO329" s="47"/>
      <c r="ABP329" s="47"/>
      <c r="ABQ329" s="47"/>
      <c r="ABR329" s="47"/>
      <c r="ABS329" s="47"/>
      <c r="ABT329" s="47"/>
      <c r="ABU329" s="47"/>
      <c r="ABV329" s="47"/>
      <c r="ABW329" s="47"/>
      <c r="ABX329" s="47"/>
      <c r="ABY329" s="47"/>
      <c r="ABZ329" s="47"/>
      <c r="ACA329" s="47"/>
      <c r="ACB329" s="47"/>
      <c r="ACC329" s="47"/>
      <c r="ACD329" s="47"/>
      <c r="ACE329" s="47"/>
      <c r="ACF329" s="47"/>
      <c r="ACG329" s="47"/>
      <c r="ACH329" s="47"/>
      <c r="ACI329" s="47"/>
      <c r="ACJ329" s="47"/>
      <c r="ACK329" s="47"/>
      <c r="ACL329" s="47"/>
      <c r="ACM329" s="47"/>
      <c r="ACN329" s="47"/>
      <c r="ACO329" s="47"/>
      <c r="ACP329" s="47"/>
      <c r="ACQ329" s="47"/>
      <c r="ACR329" s="47"/>
      <c r="ACS329" s="47"/>
      <c r="ACT329" s="47"/>
      <c r="ACU329" s="47"/>
      <c r="ACV329" s="47"/>
      <c r="ACW329" s="47"/>
      <c r="ACX329" s="47"/>
      <c r="ACY329" s="47"/>
      <c r="ACZ329" s="47"/>
      <c r="ADA329" s="47"/>
      <c r="ADB329" s="47"/>
      <c r="ADC329" s="47"/>
      <c r="ADD329" s="47"/>
      <c r="ADE329" s="47"/>
      <c r="ADF329" s="47"/>
      <c r="ADG329" s="47"/>
      <c r="ADH329" s="47"/>
      <c r="ADI329" s="47"/>
      <c r="ADJ329" s="47"/>
      <c r="ADK329" s="47"/>
      <c r="ADL329" s="47"/>
      <c r="ADM329" s="47"/>
      <c r="ADN329" s="47"/>
      <c r="ADO329" s="47"/>
      <c r="ADP329" s="47"/>
      <c r="ADQ329" s="47"/>
      <c r="ADR329" s="47"/>
      <c r="ADS329" s="47"/>
      <c r="ADT329" s="47"/>
      <c r="ADU329" s="47"/>
      <c r="ADV329" s="47"/>
      <c r="ADW329" s="47"/>
      <c r="ADX329" s="47"/>
      <c r="ADY329" s="47"/>
      <c r="ADZ329" s="47"/>
      <c r="AEA329" s="47"/>
      <c r="AEB329" s="47"/>
      <c r="AEC329" s="47"/>
      <c r="AED329" s="47"/>
      <c r="AEE329" s="47"/>
      <c r="AEF329" s="47"/>
      <c r="AEG329" s="47"/>
      <c r="AEH329" s="47"/>
      <c r="AEI329" s="47"/>
      <c r="AEJ329" s="47"/>
      <c r="AEK329" s="47"/>
      <c r="AEL329" s="47"/>
      <c r="AEM329" s="47"/>
      <c r="AEN329" s="47"/>
      <c r="AEO329" s="47"/>
      <c r="AEP329" s="47"/>
      <c r="AEQ329" s="47"/>
      <c r="AER329" s="47"/>
      <c r="AES329" s="47"/>
      <c r="AET329" s="47"/>
      <c r="AEU329" s="47"/>
      <c r="AEV329" s="47"/>
      <c r="AEW329" s="47"/>
      <c r="AEX329" s="47"/>
      <c r="AEY329" s="47"/>
      <c r="AEZ329" s="47"/>
      <c r="AFA329" s="47"/>
      <c r="AFB329" s="47"/>
      <c r="AFC329" s="47"/>
      <c r="AFD329" s="47"/>
      <c r="AFE329" s="47"/>
      <c r="AFF329" s="47"/>
      <c r="AFG329" s="47"/>
      <c r="AFH329" s="47"/>
      <c r="AFI329" s="47"/>
      <c r="AFJ329" s="47"/>
      <c r="AFK329" s="47"/>
      <c r="AFL329" s="47"/>
      <c r="AFM329" s="47"/>
      <c r="AFN329" s="47"/>
      <c r="AFO329" s="47"/>
      <c r="AFP329" s="47"/>
      <c r="AFQ329" s="47"/>
      <c r="AFR329" s="47"/>
      <c r="AFS329" s="47"/>
      <c r="AFT329" s="47"/>
      <c r="AFU329" s="47"/>
      <c r="AFV329" s="47"/>
      <c r="AFW329" s="47"/>
      <c r="AFX329" s="47"/>
      <c r="AFY329" s="47"/>
      <c r="AFZ329" s="47"/>
      <c r="AGA329" s="47"/>
      <c r="AGB329" s="47"/>
      <c r="AGC329" s="47"/>
      <c r="AGD329" s="47"/>
      <c r="AGE329" s="47"/>
      <c r="AGF329" s="47"/>
      <c r="AGG329" s="47"/>
      <c r="AGH329" s="47"/>
      <c r="AGI329" s="47"/>
      <c r="AGJ329" s="47"/>
      <c r="AGK329" s="47"/>
      <c r="AGL329" s="47"/>
      <c r="AGM329" s="47"/>
      <c r="AGN329" s="47"/>
      <c r="AGO329" s="47"/>
      <c r="AGP329" s="47"/>
      <c r="AGQ329" s="47"/>
      <c r="AGR329" s="47"/>
      <c r="AGS329" s="47"/>
      <c r="AGT329" s="47"/>
      <c r="AGU329" s="47"/>
      <c r="AGV329" s="47"/>
      <c r="AGW329" s="47"/>
      <c r="AGX329" s="47"/>
      <c r="AGY329" s="47"/>
      <c r="AGZ329" s="47"/>
      <c r="AHA329" s="47"/>
      <c r="AHB329" s="47"/>
      <c r="AHC329" s="47"/>
      <c r="AHD329" s="47"/>
      <c r="AHE329" s="47"/>
      <c r="AHF329" s="47"/>
      <c r="AHG329" s="47"/>
      <c r="AHH329" s="47"/>
      <c r="AHI329" s="47"/>
      <c r="AHJ329" s="47"/>
      <c r="AHK329" s="47"/>
      <c r="AHL329" s="47"/>
      <c r="AHM329" s="47"/>
      <c r="AHN329" s="47"/>
      <c r="AHO329" s="47"/>
      <c r="AHP329" s="47"/>
      <c r="AHQ329" s="47"/>
      <c r="AHR329" s="47"/>
      <c r="AHS329" s="47"/>
      <c r="AHT329" s="47"/>
      <c r="AHU329" s="47"/>
      <c r="AHV329" s="47"/>
      <c r="AHW329" s="47"/>
      <c r="AHX329" s="47"/>
      <c r="AHY329" s="47"/>
      <c r="AHZ329" s="47"/>
      <c r="AIA329" s="47"/>
      <c r="AIB329" s="47"/>
      <c r="AIC329" s="47"/>
      <c r="AID329" s="47"/>
      <c r="AIE329" s="47"/>
      <c r="AIF329" s="47"/>
      <c r="AIG329" s="47"/>
      <c r="AIH329" s="47"/>
      <c r="AII329" s="47"/>
      <c r="AIJ329" s="47"/>
      <c r="AIK329" s="47"/>
      <c r="AIL329" s="47"/>
      <c r="AIM329" s="47"/>
      <c r="AIN329" s="47"/>
      <c r="AIO329" s="47"/>
      <c r="AIP329" s="47"/>
      <c r="AIQ329" s="47"/>
      <c r="AIR329" s="47"/>
      <c r="AIS329" s="47"/>
      <c r="AIT329" s="47"/>
      <c r="AIU329" s="47"/>
      <c r="AIV329" s="47"/>
      <c r="AIW329" s="47"/>
      <c r="AIX329" s="47"/>
      <c r="AIY329" s="47"/>
      <c r="AIZ329" s="47"/>
      <c r="AJA329" s="47"/>
      <c r="AJB329" s="47"/>
      <c r="AJC329" s="47"/>
      <c r="AJD329" s="47"/>
      <c r="AJE329" s="47"/>
      <c r="AJF329" s="47"/>
      <c r="AJG329" s="47"/>
      <c r="AJH329" s="47"/>
      <c r="AJI329" s="47"/>
      <c r="AJJ329" s="47"/>
      <c r="AJK329" s="47"/>
      <c r="AJL329" s="47"/>
      <c r="AJM329" s="47"/>
      <c r="AJN329" s="47"/>
      <c r="AJO329" s="47"/>
      <c r="AJP329" s="47"/>
      <c r="AJQ329" s="47"/>
      <c r="AJR329" s="47"/>
      <c r="AJS329" s="47"/>
      <c r="AJT329" s="47"/>
      <c r="AJU329" s="47"/>
      <c r="AJV329" s="47"/>
      <c r="AJW329" s="47"/>
      <c r="AJX329" s="47"/>
      <c r="AJY329" s="47"/>
      <c r="AJZ329" s="47"/>
      <c r="AKA329" s="47"/>
      <c r="AKB329" s="47"/>
      <c r="AKC329" s="47"/>
      <c r="AKD329" s="47"/>
      <c r="AKE329" s="47"/>
      <c r="AKF329" s="47"/>
      <c r="AKG329" s="47"/>
      <c r="AKH329" s="47"/>
      <c r="AKI329" s="47"/>
      <c r="AKJ329" s="47"/>
      <c r="AKK329" s="47"/>
      <c r="AKL329" s="47"/>
      <c r="AKM329" s="47"/>
      <c r="AKN329" s="47"/>
      <c r="AKO329" s="47"/>
      <c r="AKP329" s="47"/>
      <c r="AKQ329" s="47"/>
      <c r="AKR329" s="47"/>
      <c r="AKS329" s="47"/>
      <c r="AKT329" s="47"/>
      <c r="AKU329" s="47"/>
      <c r="AKV329" s="47"/>
      <c r="AKW329" s="47"/>
      <c r="AKX329" s="47"/>
      <c r="AKY329" s="47"/>
      <c r="AKZ329" s="47"/>
      <c r="ALA329" s="47"/>
      <c r="ALB329" s="47"/>
      <c r="ALC329" s="47"/>
      <c r="ALD329" s="47"/>
      <c r="ALE329" s="47"/>
      <c r="ALF329" s="47"/>
      <c r="ALG329" s="47"/>
      <c r="ALH329" s="47"/>
      <c r="ALI329" s="47"/>
      <c r="ALJ329" s="47"/>
      <c r="ALK329" s="47"/>
      <c r="ALL329" s="47"/>
      <c r="ALM329" s="47"/>
      <c r="ALN329" s="47"/>
      <c r="ALO329" s="47"/>
      <c r="ALP329" s="47"/>
      <c r="ALQ329" s="47"/>
      <c r="ALR329" s="47"/>
      <c r="ALS329" s="47"/>
      <c r="ALT329" s="47"/>
      <c r="ALU329" s="47"/>
      <c r="ALV329" s="47"/>
      <c r="ALW329" s="47"/>
      <c r="ALX329" s="47"/>
      <c r="ALY329" s="47"/>
      <c r="ALZ329" s="47"/>
      <c r="AMA329" s="47"/>
      <c r="AMB329" s="47"/>
      <c r="AMC329" s="47"/>
      <c r="AMD329" s="47"/>
      <c r="AME329" s="47"/>
      <c r="AMF329" s="47"/>
      <c r="AMG329" s="47"/>
      <c r="AMH329" s="47"/>
      <c r="AMI329" s="47"/>
      <c r="AMJ329" s="48"/>
      <c r="AMK329" s="48"/>
    </row>
    <row r="330" s="71" customFormat="true" ht="32.8" hidden="false" customHeight="false" outlineLevel="0" collapsed="false">
      <c r="A330" s="43"/>
      <c r="B330" s="81" t="s">
        <v>103</v>
      </c>
      <c r="C330" s="82" t="n">
        <v>6910010500</v>
      </c>
      <c r="D330" s="83" t="s">
        <v>104</v>
      </c>
      <c r="E330" s="76" t="n">
        <f aca="false">'приложение 10'!I697+'приложение 10'!I611</f>
        <v>678600</v>
      </c>
      <c r="F330" s="47"/>
      <c r="G330" s="47"/>
      <c r="H330" s="47"/>
      <c r="I330" s="47"/>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c r="DA330" s="47"/>
      <c r="DB330" s="47"/>
      <c r="DC330" s="47"/>
      <c r="DD330" s="47"/>
      <c r="DE330" s="47"/>
      <c r="DF330" s="47"/>
      <c r="DG330" s="47"/>
      <c r="DH330" s="47"/>
      <c r="DI330" s="47"/>
      <c r="DJ330" s="47"/>
      <c r="DK330" s="47"/>
      <c r="DL330" s="47"/>
      <c r="DM330" s="47"/>
      <c r="DN330" s="47"/>
      <c r="DO330" s="47"/>
      <c r="DP330" s="47"/>
      <c r="DQ330" s="47"/>
      <c r="DR330" s="47"/>
      <c r="DS330" s="47"/>
      <c r="DT330" s="47"/>
      <c r="DU330" s="47"/>
      <c r="DV330" s="47"/>
      <c r="DW330" s="47"/>
      <c r="DX330" s="47"/>
      <c r="DY330" s="47"/>
      <c r="DZ330" s="47"/>
      <c r="EA330" s="47"/>
      <c r="EB330" s="47"/>
      <c r="EC330" s="47"/>
      <c r="ED330" s="47"/>
      <c r="EE330" s="47"/>
      <c r="EF330" s="47"/>
      <c r="EG330" s="47"/>
      <c r="EH330" s="47"/>
      <c r="EI330" s="47"/>
      <c r="EJ330" s="47"/>
      <c r="EK330" s="47"/>
      <c r="EL330" s="47"/>
      <c r="EM330" s="47"/>
      <c r="EN330" s="47"/>
      <c r="EO330" s="47"/>
      <c r="EP330" s="47"/>
      <c r="EQ330" s="47"/>
      <c r="ER330" s="47"/>
      <c r="ES330" s="47"/>
      <c r="ET330" s="47"/>
      <c r="EU330" s="47"/>
      <c r="EV330" s="47"/>
      <c r="EW330" s="47"/>
      <c r="EX330" s="47"/>
      <c r="EY330" s="47"/>
      <c r="EZ330" s="47"/>
      <c r="FA330" s="47"/>
      <c r="FB330" s="47"/>
      <c r="FC330" s="47"/>
      <c r="FD330" s="47"/>
      <c r="FE330" s="47"/>
      <c r="FF330" s="47"/>
      <c r="FG330" s="47"/>
      <c r="FH330" s="47"/>
      <c r="FI330" s="47"/>
      <c r="FJ330" s="47"/>
      <c r="FK330" s="47"/>
      <c r="FL330" s="47"/>
      <c r="FM330" s="47"/>
      <c r="FN330" s="47"/>
      <c r="FO330" s="47"/>
      <c r="FP330" s="47"/>
      <c r="FQ330" s="47"/>
      <c r="FR330" s="47"/>
      <c r="FS330" s="47"/>
      <c r="FT330" s="47"/>
      <c r="FU330" s="47"/>
      <c r="FV330" s="47"/>
      <c r="FW330" s="47"/>
      <c r="FX330" s="47"/>
      <c r="FY330" s="47"/>
      <c r="FZ330" s="47"/>
      <c r="GA330" s="47"/>
      <c r="GB330" s="47"/>
      <c r="GC330" s="47"/>
      <c r="GD330" s="47"/>
      <c r="GE330" s="47"/>
      <c r="GF330" s="47"/>
      <c r="GG330" s="47"/>
      <c r="GH330" s="47"/>
      <c r="GI330" s="47"/>
      <c r="GJ330" s="47"/>
      <c r="GK330" s="47"/>
      <c r="GL330" s="47"/>
      <c r="GM330" s="47"/>
      <c r="GN330" s="47"/>
      <c r="GO330" s="47"/>
      <c r="GP330" s="47"/>
      <c r="GQ330" s="47"/>
      <c r="GR330" s="47"/>
      <c r="GS330" s="47"/>
      <c r="GT330" s="47"/>
      <c r="GU330" s="47"/>
      <c r="GV330" s="47"/>
      <c r="GW330" s="47"/>
      <c r="GX330" s="47"/>
      <c r="GY330" s="47"/>
      <c r="GZ330" s="47"/>
      <c r="HA330" s="47"/>
      <c r="HB330" s="47"/>
      <c r="HC330" s="47"/>
      <c r="HD330" s="47"/>
      <c r="HE330" s="47"/>
      <c r="HF330" s="47"/>
      <c r="HG330" s="47"/>
      <c r="HH330" s="47"/>
      <c r="HI330" s="47"/>
      <c r="HJ330" s="47"/>
      <c r="HK330" s="47"/>
      <c r="HL330" s="47"/>
      <c r="HM330" s="47"/>
      <c r="HN330" s="47"/>
      <c r="HO330" s="47"/>
      <c r="HP330" s="47"/>
      <c r="HQ330" s="47"/>
      <c r="HR330" s="47"/>
      <c r="HS330" s="47"/>
      <c r="HT330" s="47"/>
      <c r="HU330" s="47"/>
      <c r="HV330" s="47"/>
      <c r="HW330" s="47"/>
      <c r="HX330" s="47"/>
      <c r="HY330" s="47"/>
      <c r="HZ330" s="47"/>
      <c r="IA330" s="47"/>
      <c r="IB330" s="47"/>
      <c r="IC330" s="47"/>
      <c r="ID330" s="47"/>
      <c r="IE330" s="47"/>
      <c r="IF330" s="47"/>
      <c r="IG330" s="47"/>
      <c r="IH330" s="47"/>
      <c r="II330" s="47"/>
      <c r="IJ330" s="47"/>
      <c r="IK330" s="47"/>
      <c r="IL330" s="47"/>
      <c r="IM330" s="47"/>
      <c r="IN330" s="47"/>
      <c r="IO330" s="47"/>
      <c r="IP330" s="47"/>
      <c r="IQ330" s="47"/>
      <c r="IR330" s="47"/>
      <c r="IS330" s="47"/>
      <c r="IT330" s="47"/>
      <c r="IU330" s="47"/>
      <c r="IV330" s="47"/>
      <c r="IW330" s="47"/>
      <c r="IX330" s="47"/>
      <c r="IY330" s="47"/>
      <c r="IZ330" s="47"/>
      <c r="JA330" s="47"/>
      <c r="JB330" s="47"/>
      <c r="JC330" s="47"/>
      <c r="JD330" s="47"/>
      <c r="JE330" s="47"/>
      <c r="JF330" s="47"/>
      <c r="JG330" s="47"/>
      <c r="JH330" s="47"/>
      <c r="JI330" s="47"/>
      <c r="JJ330" s="47"/>
      <c r="JK330" s="47"/>
      <c r="JL330" s="47"/>
      <c r="JM330" s="47"/>
      <c r="JN330" s="47"/>
      <c r="JO330" s="47"/>
      <c r="JP330" s="47"/>
      <c r="JQ330" s="47"/>
      <c r="JR330" s="47"/>
      <c r="JS330" s="47"/>
      <c r="JT330" s="47"/>
      <c r="JU330" s="47"/>
      <c r="JV330" s="47"/>
      <c r="JW330" s="47"/>
      <c r="JX330" s="47"/>
      <c r="JY330" s="47"/>
      <c r="JZ330" s="47"/>
      <c r="KA330" s="47"/>
      <c r="KB330" s="47"/>
      <c r="KC330" s="47"/>
      <c r="KD330" s="47"/>
      <c r="KE330" s="47"/>
      <c r="KF330" s="47"/>
      <c r="KG330" s="47"/>
      <c r="KH330" s="47"/>
      <c r="KI330" s="47"/>
      <c r="KJ330" s="47"/>
      <c r="KK330" s="47"/>
      <c r="KL330" s="47"/>
      <c r="KM330" s="47"/>
      <c r="KN330" s="47"/>
      <c r="KO330" s="47"/>
      <c r="KP330" s="47"/>
      <c r="KQ330" s="47"/>
      <c r="KR330" s="47"/>
      <c r="KS330" s="47"/>
      <c r="KT330" s="47"/>
      <c r="KU330" s="47"/>
      <c r="KV330" s="47"/>
      <c r="KW330" s="47"/>
      <c r="KX330" s="47"/>
      <c r="KY330" s="47"/>
      <c r="KZ330" s="47"/>
      <c r="LA330" s="47"/>
      <c r="LB330" s="47"/>
      <c r="LC330" s="47"/>
      <c r="LD330" s="47"/>
      <c r="LE330" s="47"/>
      <c r="LF330" s="47"/>
      <c r="LG330" s="47"/>
      <c r="LH330" s="47"/>
      <c r="LI330" s="47"/>
      <c r="LJ330" s="47"/>
      <c r="LK330" s="47"/>
      <c r="LL330" s="47"/>
      <c r="LM330" s="47"/>
      <c r="LN330" s="47"/>
      <c r="LO330" s="47"/>
      <c r="LP330" s="47"/>
      <c r="LQ330" s="47"/>
      <c r="LR330" s="47"/>
      <c r="LS330" s="47"/>
      <c r="LT330" s="47"/>
      <c r="LU330" s="47"/>
      <c r="LV330" s="47"/>
      <c r="LW330" s="47"/>
      <c r="LX330" s="47"/>
      <c r="LY330" s="47"/>
      <c r="LZ330" s="47"/>
      <c r="MA330" s="47"/>
      <c r="MB330" s="47"/>
      <c r="MC330" s="47"/>
      <c r="MD330" s="47"/>
      <c r="ME330" s="47"/>
      <c r="MF330" s="47"/>
      <c r="MG330" s="47"/>
      <c r="MH330" s="47"/>
      <c r="MI330" s="47"/>
      <c r="MJ330" s="47"/>
      <c r="MK330" s="47"/>
      <c r="ML330" s="47"/>
      <c r="MM330" s="47"/>
      <c r="MN330" s="47"/>
      <c r="MO330" s="47"/>
      <c r="MP330" s="47"/>
      <c r="MQ330" s="47"/>
      <c r="MR330" s="47"/>
      <c r="MS330" s="47"/>
      <c r="MT330" s="47"/>
      <c r="MU330" s="47"/>
      <c r="MV330" s="47"/>
      <c r="MW330" s="47"/>
      <c r="MX330" s="47"/>
      <c r="MY330" s="47"/>
      <c r="MZ330" s="47"/>
      <c r="NA330" s="47"/>
      <c r="NB330" s="47"/>
      <c r="NC330" s="47"/>
      <c r="ND330" s="47"/>
      <c r="NE330" s="47"/>
      <c r="NF330" s="47"/>
      <c r="NG330" s="47"/>
      <c r="NH330" s="47"/>
      <c r="NI330" s="47"/>
      <c r="NJ330" s="47"/>
      <c r="NK330" s="47"/>
      <c r="NL330" s="47"/>
      <c r="NM330" s="47"/>
      <c r="NN330" s="47"/>
      <c r="NO330" s="47"/>
      <c r="NP330" s="47"/>
      <c r="NQ330" s="47"/>
      <c r="NR330" s="47"/>
      <c r="NS330" s="47"/>
      <c r="NT330" s="47"/>
      <c r="NU330" s="47"/>
      <c r="NV330" s="47"/>
      <c r="NW330" s="47"/>
      <c r="NX330" s="47"/>
      <c r="NY330" s="47"/>
      <c r="NZ330" s="47"/>
      <c r="OA330" s="47"/>
      <c r="OB330" s="47"/>
      <c r="OC330" s="47"/>
      <c r="OD330" s="47"/>
      <c r="OE330" s="47"/>
      <c r="OF330" s="47"/>
      <c r="OG330" s="47"/>
      <c r="OH330" s="47"/>
      <c r="OI330" s="47"/>
      <c r="OJ330" s="47"/>
      <c r="OK330" s="47"/>
      <c r="OL330" s="47"/>
      <c r="OM330" s="47"/>
      <c r="ON330" s="47"/>
      <c r="OO330" s="47"/>
      <c r="OP330" s="47"/>
      <c r="OQ330" s="47"/>
      <c r="OR330" s="47"/>
      <c r="OS330" s="47"/>
      <c r="OT330" s="47"/>
      <c r="OU330" s="47"/>
      <c r="OV330" s="47"/>
      <c r="OW330" s="47"/>
      <c r="OX330" s="47"/>
      <c r="OY330" s="47"/>
      <c r="OZ330" s="47"/>
      <c r="PA330" s="47"/>
      <c r="PB330" s="47"/>
      <c r="PC330" s="47"/>
      <c r="PD330" s="47"/>
      <c r="PE330" s="47"/>
      <c r="PF330" s="47"/>
      <c r="PG330" s="47"/>
      <c r="PH330" s="47"/>
      <c r="PI330" s="47"/>
      <c r="PJ330" s="47"/>
      <c r="PK330" s="47"/>
      <c r="PL330" s="47"/>
      <c r="PM330" s="47"/>
      <c r="PN330" s="47"/>
      <c r="PO330" s="47"/>
      <c r="PP330" s="47"/>
      <c r="PQ330" s="47"/>
      <c r="PR330" s="47"/>
      <c r="PS330" s="47"/>
      <c r="PT330" s="47"/>
      <c r="PU330" s="47"/>
      <c r="PV330" s="47"/>
      <c r="PW330" s="47"/>
      <c r="PX330" s="47"/>
      <c r="PY330" s="47"/>
      <c r="PZ330" s="47"/>
      <c r="QA330" s="47"/>
      <c r="QB330" s="47"/>
      <c r="QC330" s="47"/>
      <c r="QD330" s="47"/>
      <c r="QE330" s="47"/>
      <c r="QF330" s="47"/>
      <c r="QG330" s="47"/>
      <c r="QH330" s="47"/>
      <c r="QI330" s="47"/>
      <c r="QJ330" s="47"/>
      <c r="QK330" s="47"/>
      <c r="QL330" s="47"/>
      <c r="QM330" s="47"/>
      <c r="QN330" s="47"/>
      <c r="QO330" s="47"/>
      <c r="QP330" s="47"/>
      <c r="QQ330" s="47"/>
      <c r="QR330" s="47"/>
      <c r="QS330" s="47"/>
      <c r="QT330" s="47"/>
      <c r="QU330" s="47"/>
      <c r="QV330" s="47"/>
      <c r="QW330" s="47"/>
      <c r="QX330" s="47"/>
      <c r="QY330" s="47"/>
      <c r="QZ330" s="47"/>
      <c r="RA330" s="47"/>
      <c r="RB330" s="47"/>
      <c r="RC330" s="47"/>
      <c r="RD330" s="47"/>
      <c r="RE330" s="47"/>
      <c r="RF330" s="47"/>
      <c r="RG330" s="47"/>
      <c r="RH330" s="47"/>
      <c r="RI330" s="47"/>
      <c r="RJ330" s="47"/>
      <c r="RK330" s="47"/>
      <c r="RL330" s="47"/>
      <c r="RM330" s="47"/>
      <c r="RN330" s="47"/>
      <c r="RO330" s="47"/>
      <c r="RP330" s="47"/>
      <c r="RQ330" s="47"/>
      <c r="RR330" s="47"/>
      <c r="RS330" s="47"/>
      <c r="RT330" s="47"/>
      <c r="RU330" s="47"/>
      <c r="RV330" s="47"/>
      <c r="RW330" s="47"/>
      <c r="RX330" s="47"/>
      <c r="RY330" s="47"/>
      <c r="RZ330" s="47"/>
      <c r="SA330" s="47"/>
      <c r="SB330" s="47"/>
      <c r="SC330" s="47"/>
      <c r="SD330" s="47"/>
      <c r="SE330" s="47"/>
      <c r="SF330" s="47"/>
      <c r="SG330" s="47"/>
      <c r="SH330" s="47"/>
      <c r="SI330" s="47"/>
      <c r="SJ330" s="47"/>
      <c r="SK330" s="47"/>
      <c r="SL330" s="47"/>
      <c r="SM330" s="47"/>
      <c r="SN330" s="47"/>
      <c r="SO330" s="47"/>
      <c r="SP330" s="47"/>
      <c r="SQ330" s="47"/>
      <c r="SR330" s="47"/>
      <c r="SS330" s="47"/>
      <c r="ST330" s="47"/>
      <c r="SU330" s="47"/>
      <c r="SV330" s="47"/>
      <c r="SW330" s="47"/>
      <c r="SX330" s="47"/>
      <c r="SY330" s="47"/>
      <c r="SZ330" s="47"/>
      <c r="TA330" s="47"/>
      <c r="TB330" s="47"/>
      <c r="TC330" s="47"/>
      <c r="TD330" s="47"/>
      <c r="TE330" s="47"/>
      <c r="TF330" s="47"/>
      <c r="TG330" s="47"/>
      <c r="TH330" s="47"/>
      <c r="TI330" s="47"/>
      <c r="TJ330" s="47"/>
      <c r="TK330" s="47"/>
      <c r="TL330" s="47"/>
      <c r="TM330" s="47"/>
      <c r="TN330" s="47"/>
      <c r="TO330" s="47"/>
      <c r="TP330" s="47"/>
      <c r="TQ330" s="47"/>
      <c r="TR330" s="47"/>
      <c r="TS330" s="47"/>
      <c r="TT330" s="47"/>
      <c r="TU330" s="47"/>
      <c r="TV330" s="47"/>
      <c r="TW330" s="47"/>
      <c r="TX330" s="47"/>
      <c r="TY330" s="47"/>
      <c r="TZ330" s="47"/>
      <c r="UA330" s="47"/>
      <c r="UB330" s="47"/>
      <c r="UC330" s="47"/>
      <c r="UD330" s="47"/>
      <c r="UE330" s="47"/>
      <c r="UF330" s="47"/>
      <c r="UG330" s="47"/>
      <c r="UH330" s="47"/>
      <c r="UI330" s="47"/>
      <c r="UJ330" s="47"/>
      <c r="UK330" s="47"/>
      <c r="UL330" s="47"/>
      <c r="UM330" s="47"/>
      <c r="UN330" s="47"/>
      <c r="UO330" s="47"/>
      <c r="UP330" s="47"/>
      <c r="UQ330" s="47"/>
      <c r="UR330" s="47"/>
      <c r="US330" s="47"/>
      <c r="UT330" s="47"/>
      <c r="UU330" s="47"/>
      <c r="UV330" s="47"/>
      <c r="UW330" s="47"/>
      <c r="UX330" s="47"/>
      <c r="UY330" s="47"/>
      <c r="UZ330" s="47"/>
      <c r="VA330" s="47"/>
      <c r="VB330" s="47"/>
      <c r="VC330" s="47"/>
      <c r="VD330" s="47"/>
      <c r="VE330" s="47"/>
      <c r="VF330" s="47"/>
      <c r="VG330" s="47"/>
      <c r="VH330" s="47"/>
      <c r="VI330" s="47"/>
      <c r="VJ330" s="47"/>
      <c r="VK330" s="47"/>
      <c r="VL330" s="47"/>
      <c r="VM330" s="47"/>
      <c r="VN330" s="47"/>
      <c r="VO330" s="47"/>
      <c r="VP330" s="47"/>
      <c r="VQ330" s="47"/>
      <c r="VR330" s="47"/>
      <c r="VS330" s="47"/>
      <c r="VT330" s="47"/>
      <c r="VU330" s="47"/>
      <c r="VV330" s="47"/>
      <c r="VW330" s="47"/>
      <c r="VX330" s="47"/>
      <c r="VY330" s="47"/>
      <c r="VZ330" s="47"/>
      <c r="WA330" s="47"/>
      <c r="WB330" s="47"/>
      <c r="WC330" s="47"/>
      <c r="WD330" s="47"/>
      <c r="WE330" s="47"/>
      <c r="WF330" s="47"/>
      <c r="WG330" s="47"/>
      <c r="WH330" s="47"/>
      <c r="WI330" s="47"/>
      <c r="WJ330" s="47"/>
      <c r="WK330" s="47"/>
      <c r="WL330" s="47"/>
      <c r="WM330" s="47"/>
      <c r="WN330" s="47"/>
      <c r="WO330" s="47"/>
      <c r="WP330" s="47"/>
      <c r="WQ330" s="47"/>
      <c r="WR330" s="47"/>
      <c r="WS330" s="47"/>
      <c r="WT330" s="47"/>
      <c r="WU330" s="47"/>
      <c r="WV330" s="47"/>
      <c r="WW330" s="47"/>
      <c r="WX330" s="47"/>
      <c r="WY330" s="47"/>
      <c r="WZ330" s="47"/>
      <c r="XA330" s="47"/>
      <c r="XB330" s="47"/>
      <c r="XC330" s="47"/>
      <c r="XD330" s="47"/>
      <c r="XE330" s="47"/>
      <c r="XF330" s="47"/>
      <c r="XG330" s="47"/>
      <c r="XH330" s="47"/>
      <c r="XI330" s="47"/>
      <c r="XJ330" s="47"/>
      <c r="XK330" s="47"/>
      <c r="XL330" s="47"/>
      <c r="XM330" s="47"/>
      <c r="XN330" s="47"/>
      <c r="XO330" s="47"/>
      <c r="XP330" s="47"/>
      <c r="XQ330" s="47"/>
      <c r="XR330" s="47"/>
      <c r="XS330" s="47"/>
      <c r="XT330" s="47"/>
      <c r="XU330" s="47"/>
      <c r="XV330" s="47"/>
      <c r="XW330" s="47"/>
      <c r="XX330" s="47"/>
      <c r="XY330" s="47"/>
      <c r="XZ330" s="47"/>
      <c r="YA330" s="47"/>
      <c r="YB330" s="47"/>
      <c r="YC330" s="47"/>
      <c r="YD330" s="47"/>
      <c r="YE330" s="47"/>
      <c r="YF330" s="47"/>
      <c r="YG330" s="47"/>
      <c r="YH330" s="47"/>
      <c r="YI330" s="47"/>
      <c r="YJ330" s="47"/>
      <c r="YK330" s="47"/>
      <c r="YL330" s="47"/>
      <c r="YM330" s="47"/>
      <c r="YN330" s="47"/>
      <c r="YO330" s="47"/>
      <c r="YP330" s="47"/>
      <c r="YQ330" s="47"/>
      <c r="YR330" s="47"/>
      <c r="YS330" s="47"/>
      <c r="YT330" s="47"/>
      <c r="YU330" s="47"/>
      <c r="YV330" s="47"/>
      <c r="YW330" s="47"/>
      <c r="YX330" s="47"/>
      <c r="YY330" s="47"/>
      <c r="YZ330" s="47"/>
      <c r="ZA330" s="47"/>
      <c r="ZB330" s="47"/>
      <c r="ZC330" s="47"/>
      <c r="ZD330" s="47"/>
      <c r="ZE330" s="47"/>
      <c r="ZF330" s="47"/>
      <c r="ZG330" s="47"/>
      <c r="ZH330" s="47"/>
      <c r="ZI330" s="47"/>
      <c r="ZJ330" s="47"/>
      <c r="ZK330" s="47"/>
      <c r="ZL330" s="47"/>
      <c r="ZM330" s="47"/>
      <c r="ZN330" s="47"/>
      <c r="ZO330" s="47"/>
      <c r="ZP330" s="47"/>
      <c r="ZQ330" s="47"/>
      <c r="ZR330" s="47"/>
      <c r="ZS330" s="47"/>
      <c r="ZT330" s="47"/>
      <c r="ZU330" s="47"/>
      <c r="ZV330" s="47"/>
      <c r="ZW330" s="47"/>
      <c r="ZX330" s="47"/>
      <c r="ZY330" s="47"/>
      <c r="ZZ330" s="47"/>
      <c r="AAA330" s="47"/>
      <c r="AAB330" s="47"/>
      <c r="AAC330" s="47"/>
      <c r="AAD330" s="47"/>
      <c r="AAE330" s="47"/>
      <c r="AAF330" s="47"/>
      <c r="AAG330" s="47"/>
      <c r="AAH330" s="47"/>
      <c r="AAI330" s="47"/>
      <c r="AAJ330" s="47"/>
      <c r="AAK330" s="47"/>
      <c r="AAL330" s="47"/>
      <c r="AAM330" s="47"/>
      <c r="AAN330" s="47"/>
      <c r="AAO330" s="47"/>
      <c r="AAP330" s="47"/>
      <c r="AAQ330" s="47"/>
      <c r="AAR330" s="47"/>
      <c r="AAS330" s="47"/>
      <c r="AAT330" s="47"/>
      <c r="AAU330" s="47"/>
      <c r="AAV330" s="47"/>
      <c r="AAW330" s="47"/>
      <c r="AAX330" s="47"/>
      <c r="AAY330" s="47"/>
      <c r="AAZ330" s="47"/>
      <c r="ABA330" s="47"/>
      <c r="ABB330" s="47"/>
      <c r="ABC330" s="47"/>
      <c r="ABD330" s="47"/>
      <c r="ABE330" s="47"/>
      <c r="ABF330" s="47"/>
      <c r="ABG330" s="47"/>
      <c r="ABH330" s="47"/>
      <c r="ABI330" s="47"/>
      <c r="ABJ330" s="47"/>
      <c r="ABK330" s="47"/>
      <c r="ABL330" s="47"/>
      <c r="ABM330" s="47"/>
      <c r="ABN330" s="47"/>
      <c r="ABO330" s="47"/>
      <c r="ABP330" s="47"/>
      <c r="ABQ330" s="47"/>
      <c r="ABR330" s="47"/>
      <c r="ABS330" s="47"/>
      <c r="ABT330" s="47"/>
      <c r="ABU330" s="47"/>
      <c r="ABV330" s="47"/>
      <c r="ABW330" s="47"/>
      <c r="ABX330" s="47"/>
      <c r="ABY330" s="47"/>
      <c r="ABZ330" s="47"/>
      <c r="ACA330" s="47"/>
      <c r="ACB330" s="47"/>
      <c r="ACC330" s="47"/>
      <c r="ACD330" s="47"/>
      <c r="ACE330" s="47"/>
      <c r="ACF330" s="47"/>
      <c r="ACG330" s="47"/>
      <c r="ACH330" s="47"/>
      <c r="ACI330" s="47"/>
      <c r="ACJ330" s="47"/>
      <c r="ACK330" s="47"/>
      <c r="ACL330" s="47"/>
      <c r="ACM330" s="47"/>
      <c r="ACN330" s="47"/>
      <c r="ACO330" s="47"/>
      <c r="ACP330" s="47"/>
      <c r="ACQ330" s="47"/>
      <c r="ACR330" s="47"/>
      <c r="ACS330" s="47"/>
      <c r="ACT330" s="47"/>
      <c r="ACU330" s="47"/>
      <c r="ACV330" s="47"/>
      <c r="ACW330" s="47"/>
      <c r="ACX330" s="47"/>
      <c r="ACY330" s="47"/>
      <c r="ACZ330" s="47"/>
      <c r="ADA330" s="47"/>
      <c r="ADB330" s="47"/>
      <c r="ADC330" s="47"/>
      <c r="ADD330" s="47"/>
      <c r="ADE330" s="47"/>
      <c r="ADF330" s="47"/>
      <c r="ADG330" s="47"/>
      <c r="ADH330" s="47"/>
      <c r="ADI330" s="47"/>
      <c r="ADJ330" s="47"/>
      <c r="ADK330" s="47"/>
      <c r="ADL330" s="47"/>
      <c r="ADM330" s="47"/>
      <c r="ADN330" s="47"/>
      <c r="ADO330" s="47"/>
      <c r="ADP330" s="47"/>
      <c r="ADQ330" s="47"/>
      <c r="ADR330" s="47"/>
      <c r="ADS330" s="47"/>
      <c r="ADT330" s="47"/>
      <c r="ADU330" s="47"/>
      <c r="ADV330" s="47"/>
      <c r="ADW330" s="47"/>
      <c r="ADX330" s="47"/>
      <c r="ADY330" s="47"/>
      <c r="ADZ330" s="47"/>
      <c r="AEA330" s="47"/>
      <c r="AEB330" s="47"/>
      <c r="AEC330" s="47"/>
      <c r="AED330" s="47"/>
      <c r="AEE330" s="47"/>
      <c r="AEF330" s="47"/>
      <c r="AEG330" s="47"/>
      <c r="AEH330" s="47"/>
      <c r="AEI330" s="47"/>
      <c r="AEJ330" s="47"/>
      <c r="AEK330" s="47"/>
      <c r="AEL330" s="47"/>
      <c r="AEM330" s="47"/>
      <c r="AEN330" s="47"/>
      <c r="AEO330" s="47"/>
      <c r="AEP330" s="47"/>
      <c r="AEQ330" s="47"/>
      <c r="AER330" s="47"/>
      <c r="AES330" s="47"/>
      <c r="AET330" s="47"/>
      <c r="AEU330" s="47"/>
      <c r="AEV330" s="47"/>
      <c r="AEW330" s="47"/>
      <c r="AEX330" s="47"/>
      <c r="AEY330" s="47"/>
      <c r="AEZ330" s="47"/>
      <c r="AFA330" s="47"/>
      <c r="AFB330" s="47"/>
      <c r="AFC330" s="47"/>
      <c r="AFD330" s="47"/>
      <c r="AFE330" s="47"/>
      <c r="AFF330" s="47"/>
      <c r="AFG330" s="47"/>
      <c r="AFH330" s="47"/>
      <c r="AFI330" s="47"/>
      <c r="AFJ330" s="47"/>
      <c r="AFK330" s="47"/>
      <c r="AFL330" s="47"/>
      <c r="AFM330" s="47"/>
      <c r="AFN330" s="47"/>
      <c r="AFO330" s="47"/>
      <c r="AFP330" s="47"/>
      <c r="AFQ330" s="47"/>
      <c r="AFR330" s="47"/>
      <c r="AFS330" s="47"/>
      <c r="AFT330" s="47"/>
      <c r="AFU330" s="47"/>
      <c r="AFV330" s="47"/>
      <c r="AFW330" s="47"/>
      <c r="AFX330" s="47"/>
      <c r="AFY330" s="47"/>
      <c r="AFZ330" s="47"/>
      <c r="AGA330" s="47"/>
      <c r="AGB330" s="47"/>
      <c r="AGC330" s="47"/>
      <c r="AGD330" s="47"/>
      <c r="AGE330" s="47"/>
      <c r="AGF330" s="47"/>
      <c r="AGG330" s="47"/>
      <c r="AGH330" s="47"/>
      <c r="AGI330" s="47"/>
      <c r="AGJ330" s="47"/>
      <c r="AGK330" s="47"/>
      <c r="AGL330" s="47"/>
      <c r="AGM330" s="47"/>
      <c r="AGN330" s="47"/>
      <c r="AGO330" s="47"/>
      <c r="AGP330" s="47"/>
      <c r="AGQ330" s="47"/>
      <c r="AGR330" s="47"/>
      <c r="AGS330" s="47"/>
      <c r="AGT330" s="47"/>
      <c r="AGU330" s="47"/>
      <c r="AGV330" s="47"/>
      <c r="AGW330" s="47"/>
      <c r="AGX330" s="47"/>
      <c r="AGY330" s="47"/>
      <c r="AGZ330" s="47"/>
      <c r="AHA330" s="47"/>
      <c r="AHB330" s="47"/>
      <c r="AHC330" s="47"/>
      <c r="AHD330" s="47"/>
      <c r="AHE330" s="47"/>
      <c r="AHF330" s="47"/>
      <c r="AHG330" s="47"/>
      <c r="AHH330" s="47"/>
      <c r="AHI330" s="47"/>
      <c r="AHJ330" s="47"/>
      <c r="AHK330" s="47"/>
      <c r="AHL330" s="47"/>
      <c r="AHM330" s="47"/>
      <c r="AHN330" s="47"/>
      <c r="AHO330" s="47"/>
      <c r="AHP330" s="47"/>
      <c r="AHQ330" s="47"/>
      <c r="AHR330" s="47"/>
      <c r="AHS330" s="47"/>
      <c r="AHT330" s="47"/>
      <c r="AHU330" s="47"/>
      <c r="AHV330" s="47"/>
      <c r="AHW330" s="47"/>
      <c r="AHX330" s="47"/>
      <c r="AHY330" s="47"/>
      <c r="AHZ330" s="47"/>
      <c r="AIA330" s="47"/>
      <c r="AIB330" s="47"/>
      <c r="AIC330" s="47"/>
      <c r="AID330" s="47"/>
      <c r="AIE330" s="47"/>
      <c r="AIF330" s="47"/>
      <c r="AIG330" s="47"/>
      <c r="AIH330" s="47"/>
      <c r="AII330" s="47"/>
      <c r="AIJ330" s="47"/>
      <c r="AIK330" s="47"/>
      <c r="AIL330" s="47"/>
      <c r="AIM330" s="47"/>
      <c r="AIN330" s="47"/>
      <c r="AIO330" s="47"/>
      <c r="AIP330" s="47"/>
      <c r="AIQ330" s="47"/>
      <c r="AIR330" s="47"/>
      <c r="AIS330" s="47"/>
      <c r="AIT330" s="47"/>
      <c r="AIU330" s="47"/>
      <c r="AIV330" s="47"/>
      <c r="AIW330" s="47"/>
      <c r="AIX330" s="47"/>
      <c r="AIY330" s="47"/>
      <c r="AIZ330" s="47"/>
      <c r="AJA330" s="47"/>
      <c r="AJB330" s="47"/>
      <c r="AJC330" s="47"/>
      <c r="AJD330" s="47"/>
      <c r="AJE330" s="47"/>
      <c r="AJF330" s="47"/>
      <c r="AJG330" s="47"/>
      <c r="AJH330" s="47"/>
      <c r="AJI330" s="47"/>
      <c r="AJJ330" s="47"/>
      <c r="AJK330" s="47"/>
      <c r="AJL330" s="47"/>
      <c r="AJM330" s="47"/>
      <c r="AJN330" s="47"/>
      <c r="AJO330" s="47"/>
      <c r="AJP330" s="47"/>
      <c r="AJQ330" s="47"/>
      <c r="AJR330" s="47"/>
      <c r="AJS330" s="47"/>
      <c r="AJT330" s="47"/>
      <c r="AJU330" s="47"/>
      <c r="AJV330" s="47"/>
      <c r="AJW330" s="47"/>
      <c r="AJX330" s="47"/>
      <c r="AJY330" s="47"/>
      <c r="AJZ330" s="47"/>
      <c r="AKA330" s="47"/>
      <c r="AKB330" s="47"/>
      <c r="AKC330" s="47"/>
      <c r="AKD330" s="47"/>
      <c r="AKE330" s="47"/>
      <c r="AKF330" s="47"/>
      <c r="AKG330" s="47"/>
      <c r="AKH330" s="47"/>
      <c r="AKI330" s="47"/>
      <c r="AKJ330" s="47"/>
      <c r="AKK330" s="47"/>
      <c r="AKL330" s="47"/>
      <c r="AKM330" s="47"/>
      <c r="AKN330" s="47"/>
      <c r="AKO330" s="47"/>
      <c r="AKP330" s="47"/>
      <c r="AKQ330" s="47"/>
      <c r="AKR330" s="47"/>
      <c r="AKS330" s="47"/>
      <c r="AKT330" s="47"/>
      <c r="AKU330" s="47"/>
      <c r="AKV330" s="47"/>
      <c r="AKW330" s="47"/>
      <c r="AKX330" s="47"/>
      <c r="AKY330" s="47"/>
      <c r="AKZ330" s="47"/>
      <c r="ALA330" s="47"/>
      <c r="ALB330" s="47"/>
      <c r="ALC330" s="47"/>
      <c r="ALD330" s="47"/>
      <c r="ALE330" s="47"/>
      <c r="ALF330" s="47"/>
      <c r="ALG330" s="47"/>
      <c r="ALH330" s="47"/>
      <c r="ALI330" s="47"/>
      <c r="ALJ330" s="47"/>
      <c r="ALK330" s="47"/>
      <c r="ALL330" s="47"/>
      <c r="ALM330" s="47"/>
      <c r="ALN330" s="47"/>
      <c r="ALO330" s="47"/>
      <c r="ALP330" s="47"/>
      <c r="ALQ330" s="47"/>
      <c r="ALR330" s="47"/>
      <c r="ALS330" s="47"/>
      <c r="ALT330" s="47"/>
      <c r="ALU330" s="47"/>
      <c r="ALV330" s="47"/>
      <c r="ALW330" s="47"/>
      <c r="ALX330" s="47"/>
      <c r="ALY330" s="47"/>
      <c r="ALZ330" s="47"/>
      <c r="AMA330" s="47"/>
      <c r="AMB330" s="47"/>
      <c r="AMC330" s="47"/>
      <c r="AMD330" s="47"/>
      <c r="AME330" s="47"/>
      <c r="AMF330" s="47"/>
      <c r="AMG330" s="47"/>
      <c r="AMH330" s="47"/>
      <c r="AMI330" s="47"/>
      <c r="AMJ330" s="48"/>
      <c r="AMK330" s="48"/>
    </row>
    <row r="331" s="71" customFormat="true" ht="17.6" hidden="false" customHeight="false" outlineLevel="0" collapsed="false">
      <c r="A331" s="67" t="s">
        <v>302</v>
      </c>
      <c r="B331" s="67" t="s">
        <v>303</v>
      </c>
      <c r="C331" s="66" t="n">
        <v>7000000000</v>
      </c>
      <c r="D331" s="87"/>
      <c r="E331" s="73" t="n">
        <f aca="false">E332+E342</f>
        <v>26481300</v>
      </c>
      <c r="AMJ331" s="48"/>
    </row>
    <row r="332" s="71" customFormat="true" ht="32.8" hidden="false" customHeight="false" outlineLevel="0" collapsed="false">
      <c r="A332" s="43"/>
      <c r="B332" s="81" t="s">
        <v>304</v>
      </c>
      <c r="C332" s="82" t="n">
        <v>7010000000</v>
      </c>
      <c r="D332" s="86"/>
      <c r="E332" s="76" t="n">
        <f aca="false">E336+E340+E338+E333</f>
        <v>26390500</v>
      </c>
      <c r="AMJ332" s="48"/>
    </row>
    <row r="333" s="71" customFormat="true" ht="32.8" hidden="false" customHeight="false" outlineLevel="0" collapsed="false">
      <c r="A333" s="43"/>
      <c r="B333" s="81" t="s">
        <v>130</v>
      </c>
      <c r="C333" s="82" t="n">
        <v>7010000590</v>
      </c>
      <c r="D333" s="83"/>
      <c r="E333" s="76" t="n">
        <f aca="false">E334+E335</f>
        <v>14135100</v>
      </c>
      <c r="AMJ333" s="48"/>
    </row>
    <row r="334" s="71" customFormat="true" ht="32.8" hidden="false" customHeight="false" outlineLevel="0" collapsed="false">
      <c r="A334" s="43"/>
      <c r="B334" s="81" t="s">
        <v>103</v>
      </c>
      <c r="C334" s="82" t="n">
        <v>7010000590</v>
      </c>
      <c r="D334" s="83" t="s">
        <v>104</v>
      </c>
      <c r="E334" s="76" t="n">
        <f aca="false">'приложение 10'!I240</f>
        <v>55000</v>
      </c>
      <c r="AMJ334" s="48"/>
    </row>
    <row r="335" s="71" customFormat="true" ht="48.5" hidden="false" customHeight="false" outlineLevel="0" collapsed="false">
      <c r="A335" s="43"/>
      <c r="B335" s="81" t="s">
        <v>146</v>
      </c>
      <c r="C335" s="82" t="n">
        <v>7010000590</v>
      </c>
      <c r="D335" s="83" t="s">
        <v>203</v>
      </c>
      <c r="E335" s="76" t="n">
        <f aca="false">'приложение 10'!I517</f>
        <v>14080100</v>
      </c>
      <c r="AMJ335" s="48"/>
    </row>
    <row r="336" s="71" customFormat="true" ht="95.5" hidden="false" customHeight="false" outlineLevel="0" collapsed="false">
      <c r="A336" s="43"/>
      <c r="B336" s="81" t="s">
        <v>305</v>
      </c>
      <c r="C336" s="82" t="n">
        <v>7010063110</v>
      </c>
      <c r="D336" s="86"/>
      <c r="E336" s="76" t="n">
        <f aca="false">E337</f>
        <v>3127100</v>
      </c>
      <c r="AMJ336" s="48"/>
    </row>
    <row r="337" s="71" customFormat="true" ht="48.5" hidden="false" customHeight="false" outlineLevel="0" collapsed="false">
      <c r="A337" s="43"/>
      <c r="B337" s="81" t="s">
        <v>146</v>
      </c>
      <c r="C337" s="82" t="n">
        <v>7010063110</v>
      </c>
      <c r="D337" s="86" t="n">
        <v>600</v>
      </c>
      <c r="E337" s="76" t="n">
        <f aca="false">'приложение 10'!I519</f>
        <v>3127100</v>
      </c>
      <c r="AMJ337" s="48"/>
    </row>
    <row r="338" s="71" customFormat="true" ht="48.5" hidden="false" customHeight="false" outlineLevel="0" collapsed="false">
      <c r="A338" s="43"/>
      <c r="B338" s="81" t="s">
        <v>306</v>
      </c>
      <c r="C338" s="82" t="s">
        <v>307</v>
      </c>
      <c r="D338" s="86"/>
      <c r="E338" s="76" t="n">
        <f aca="false">E339</f>
        <v>5618000</v>
      </c>
      <c r="AMJ338" s="48"/>
    </row>
    <row r="339" s="71" customFormat="true" ht="48.5" hidden="false" customHeight="false" outlineLevel="0" collapsed="false">
      <c r="A339" s="43"/>
      <c r="B339" s="81" t="s">
        <v>146</v>
      </c>
      <c r="C339" s="82" t="s">
        <v>307</v>
      </c>
      <c r="D339" s="86" t="n">
        <v>600</v>
      </c>
      <c r="E339" s="76" t="n">
        <f aca="false">'приложение 10'!I521</f>
        <v>5618000</v>
      </c>
      <c r="AMJ339" s="48"/>
    </row>
    <row r="340" s="71" customFormat="true" ht="64.15" hidden="false" customHeight="false" outlineLevel="0" collapsed="false">
      <c r="A340" s="43"/>
      <c r="B340" s="81" t="s">
        <v>308</v>
      </c>
      <c r="C340" s="82" t="s">
        <v>309</v>
      </c>
      <c r="D340" s="86"/>
      <c r="E340" s="76" t="n">
        <f aca="false">E341</f>
        <v>3510300</v>
      </c>
      <c r="AMJ340" s="48"/>
    </row>
    <row r="341" s="71" customFormat="true" ht="48.5" hidden="false" customHeight="false" outlineLevel="0" collapsed="false">
      <c r="A341" s="43"/>
      <c r="B341" s="81" t="s">
        <v>146</v>
      </c>
      <c r="C341" s="82" t="s">
        <v>309</v>
      </c>
      <c r="D341" s="86" t="n">
        <v>600</v>
      </c>
      <c r="E341" s="76" t="n">
        <f aca="false">'приложение 10'!I523</f>
        <v>3510300</v>
      </c>
      <c r="AMJ341" s="48"/>
    </row>
    <row r="342" s="71" customFormat="true" ht="17.6" hidden="false" customHeight="false" outlineLevel="0" collapsed="false">
      <c r="A342" s="43"/>
      <c r="B342" s="81" t="s">
        <v>310</v>
      </c>
      <c r="C342" s="82" t="n">
        <v>7020000000</v>
      </c>
      <c r="D342" s="86"/>
      <c r="E342" s="76" t="n">
        <f aca="false">E343</f>
        <v>90800</v>
      </c>
      <c r="AMJ342" s="48"/>
    </row>
    <row r="343" s="71" customFormat="true" ht="48.5" hidden="false" customHeight="false" outlineLevel="0" collapsed="false">
      <c r="A343" s="43"/>
      <c r="B343" s="81" t="s">
        <v>311</v>
      </c>
      <c r="C343" s="82" t="n">
        <v>7020010060</v>
      </c>
      <c r="D343" s="86"/>
      <c r="E343" s="76" t="n">
        <f aca="false">E344</f>
        <v>90800</v>
      </c>
      <c r="AMJ343" s="48"/>
    </row>
    <row r="344" s="71" customFormat="true" ht="32.8" hidden="false" customHeight="false" outlineLevel="0" collapsed="false">
      <c r="A344" s="43"/>
      <c r="B344" s="81" t="s">
        <v>136</v>
      </c>
      <c r="C344" s="82" t="n">
        <v>7020010060</v>
      </c>
      <c r="D344" s="86" t="n">
        <v>300</v>
      </c>
      <c r="E344" s="76" t="n">
        <f aca="false">'приложение 10'!I574</f>
        <v>90800</v>
      </c>
      <c r="AMJ344" s="48"/>
    </row>
    <row r="345" s="71" customFormat="true" ht="32.8" hidden="false" customHeight="false" outlineLevel="0" collapsed="false">
      <c r="A345" s="67" t="s">
        <v>312</v>
      </c>
      <c r="B345" s="88" t="s">
        <v>313</v>
      </c>
      <c r="C345" s="89" t="n">
        <v>7100000000</v>
      </c>
      <c r="D345" s="90"/>
      <c r="E345" s="73" t="n">
        <f aca="false">E346</f>
        <v>1515300</v>
      </c>
      <c r="AMJ345" s="48"/>
    </row>
    <row r="346" s="71" customFormat="true" ht="48.5" hidden="false" customHeight="false" outlineLevel="0" collapsed="false">
      <c r="A346" s="43"/>
      <c r="B346" s="81" t="s">
        <v>314</v>
      </c>
      <c r="C346" s="82" t="n">
        <v>7110000000</v>
      </c>
      <c r="D346" s="83"/>
      <c r="E346" s="76" t="n">
        <f aca="false">E347</f>
        <v>1515300</v>
      </c>
      <c r="AMJ346" s="48"/>
    </row>
    <row r="347" s="71" customFormat="true" ht="48.5" hidden="false" customHeight="false" outlineLevel="0" collapsed="false">
      <c r="A347" s="43"/>
      <c r="B347" s="81" t="s">
        <v>315</v>
      </c>
      <c r="C347" s="82" t="n">
        <v>7110010610</v>
      </c>
      <c r="D347" s="83"/>
      <c r="E347" s="76" t="n">
        <f aca="false">E348</f>
        <v>1515300</v>
      </c>
      <c r="AMJ347" s="48"/>
    </row>
    <row r="348" s="71" customFormat="true" ht="32.8" hidden="false" customHeight="false" outlineLevel="0" collapsed="false">
      <c r="A348" s="43"/>
      <c r="B348" s="81" t="s">
        <v>103</v>
      </c>
      <c r="C348" s="82" t="n">
        <v>7110010610</v>
      </c>
      <c r="D348" s="83" t="s">
        <v>104</v>
      </c>
      <c r="E348" s="76" t="n">
        <f aca="false">'приложение 10'!I701+'приложение 10'!I615+'приложение 10'!I147</f>
        <v>1515300</v>
      </c>
      <c r="AMJ348" s="48"/>
    </row>
    <row r="349" s="71" customFormat="true" ht="64.15" hidden="false" customHeight="false" outlineLevel="0" collapsed="false">
      <c r="A349" s="67" t="s">
        <v>316</v>
      </c>
      <c r="B349" s="88" t="s">
        <v>317</v>
      </c>
      <c r="C349" s="89" t="n">
        <v>7200000000</v>
      </c>
      <c r="D349" s="90"/>
      <c r="E349" s="73" t="n">
        <f aca="false">E350</f>
        <v>799000</v>
      </c>
      <c r="AMJ349" s="48"/>
    </row>
    <row r="350" s="71" customFormat="true" ht="48.5" hidden="false" customHeight="false" outlineLevel="0" collapsed="false">
      <c r="A350" s="43"/>
      <c r="B350" s="81" t="s">
        <v>318</v>
      </c>
      <c r="C350" s="82" t="n">
        <v>7210000000</v>
      </c>
      <c r="D350" s="83"/>
      <c r="E350" s="76" t="n">
        <f aca="false">E355+E351+E353</f>
        <v>799000</v>
      </c>
      <c r="AMJ350" s="48"/>
    </row>
    <row r="351" s="71" customFormat="true" ht="17.6" hidden="false" customHeight="false" outlineLevel="0" collapsed="false">
      <c r="A351" s="43"/>
      <c r="B351" s="81" t="s">
        <v>319</v>
      </c>
      <c r="C351" s="82" t="n">
        <v>7210010870</v>
      </c>
      <c r="D351" s="83"/>
      <c r="E351" s="76" t="n">
        <f aca="false">E352</f>
        <v>660000</v>
      </c>
      <c r="AMJ351" s="48"/>
    </row>
    <row r="352" s="71" customFormat="true" ht="32.8" hidden="false" customHeight="false" outlineLevel="0" collapsed="false">
      <c r="A352" s="43"/>
      <c r="B352" s="81" t="s">
        <v>103</v>
      </c>
      <c r="C352" s="82" t="n">
        <v>7210010870</v>
      </c>
      <c r="D352" s="83" t="s">
        <v>104</v>
      </c>
      <c r="E352" s="76" t="n">
        <f aca="false">'приложение 10'!I176</f>
        <v>660000</v>
      </c>
      <c r="AMJ352" s="48"/>
    </row>
    <row r="353" s="71" customFormat="true" ht="48.5" hidden="false" customHeight="false" outlineLevel="0" collapsed="false">
      <c r="A353" s="43"/>
      <c r="B353" s="81" t="s">
        <v>320</v>
      </c>
      <c r="C353" s="82" t="s">
        <v>321</v>
      </c>
      <c r="D353" s="83"/>
      <c r="E353" s="76" t="n">
        <f aca="false">E354</f>
        <v>139000</v>
      </c>
      <c r="AMJ353" s="48"/>
    </row>
    <row r="354" s="71" customFormat="true" ht="32.8" hidden="false" customHeight="false" outlineLevel="0" collapsed="false">
      <c r="A354" s="43"/>
      <c r="B354" s="81" t="s">
        <v>103</v>
      </c>
      <c r="C354" s="82" t="s">
        <v>321</v>
      </c>
      <c r="D354" s="83" t="s">
        <v>104</v>
      </c>
      <c r="E354" s="76" t="n">
        <f aca="false">'приложение 10'!I178</f>
        <v>139000</v>
      </c>
      <c r="AMJ354" s="48"/>
    </row>
    <row r="355" s="71" customFormat="true" ht="17.6" hidden="true" customHeight="false" outlineLevel="0" collapsed="false">
      <c r="A355" s="43"/>
      <c r="B355" s="81" t="s">
        <v>322</v>
      </c>
      <c r="C355" s="82" t="s">
        <v>323</v>
      </c>
      <c r="D355" s="83"/>
      <c r="E355" s="76" t="n">
        <f aca="false">E356</f>
        <v>0</v>
      </c>
      <c r="AMJ355" s="48"/>
    </row>
    <row r="356" s="71" customFormat="true" ht="32.8" hidden="true" customHeight="false" outlineLevel="0" collapsed="false">
      <c r="A356" s="43"/>
      <c r="B356" s="81" t="s">
        <v>103</v>
      </c>
      <c r="C356" s="82" t="s">
        <v>323</v>
      </c>
      <c r="D356" s="83" t="s">
        <v>104</v>
      </c>
      <c r="E356" s="76" t="n">
        <f aca="false">'приложение 10'!I367</f>
        <v>0</v>
      </c>
      <c r="AMJ356" s="48"/>
    </row>
    <row r="357" s="71" customFormat="true" ht="32.8" hidden="false" customHeight="false" outlineLevel="0" collapsed="false">
      <c r="A357" s="67" t="s">
        <v>324</v>
      </c>
      <c r="B357" s="88" t="s">
        <v>325</v>
      </c>
      <c r="C357" s="89" t="n">
        <v>7300000000</v>
      </c>
      <c r="D357" s="90"/>
      <c r="E357" s="73" t="n">
        <f aca="false">E358+E364+E367</f>
        <v>101018112.23</v>
      </c>
      <c r="AMJ357" s="48"/>
    </row>
    <row r="358" s="71" customFormat="true" ht="32.8" hidden="false" customHeight="false" outlineLevel="0" collapsed="false">
      <c r="A358" s="43"/>
      <c r="B358" s="81" t="s">
        <v>326</v>
      </c>
      <c r="C358" s="82" t="n">
        <v>7310000000</v>
      </c>
      <c r="D358" s="83"/>
      <c r="E358" s="76" t="n">
        <f aca="false">E359+E361</f>
        <v>4841400</v>
      </c>
      <c r="AMJ358" s="48"/>
    </row>
    <row r="359" s="71" customFormat="true" ht="48.5" hidden="false" customHeight="false" outlineLevel="0" collapsed="false">
      <c r="A359" s="43"/>
      <c r="B359" s="81" t="s">
        <v>327</v>
      </c>
      <c r="C359" s="82" t="n">
        <v>7310010140</v>
      </c>
      <c r="D359" s="83"/>
      <c r="E359" s="76" t="n">
        <f aca="false">E360</f>
        <v>1010340</v>
      </c>
      <c r="AMJ359" s="48"/>
    </row>
    <row r="360" s="71" customFormat="true" ht="32.8" hidden="false" customHeight="false" outlineLevel="0" collapsed="false">
      <c r="A360" s="43"/>
      <c r="B360" s="81" t="s">
        <v>103</v>
      </c>
      <c r="C360" s="82" t="n">
        <v>7310010140</v>
      </c>
      <c r="D360" s="83" t="s">
        <v>104</v>
      </c>
      <c r="E360" s="76" t="n">
        <f aca="false">'приложение 10'!I203</f>
        <v>1010340</v>
      </c>
      <c r="AMJ360" s="48"/>
    </row>
    <row r="361" s="71" customFormat="true" ht="32.8" hidden="false" customHeight="false" outlineLevel="0" collapsed="false">
      <c r="A361" s="43"/>
      <c r="B361" s="81" t="s">
        <v>328</v>
      </c>
      <c r="C361" s="82" t="n">
        <v>7310010860</v>
      </c>
      <c r="D361" s="83"/>
      <c r="E361" s="76" t="n">
        <f aca="false">E362+E363</f>
        <v>3831060</v>
      </c>
      <c r="AMJ361" s="48"/>
    </row>
    <row r="362" s="71" customFormat="true" ht="32.8" hidden="true" customHeight="false" outlineLevel="0" collapsed="false">
      <c r="A362" s="43"/>
      <c r="B362" s="81" t="s">
        <v>103</v>
      </c>
      <c r="C362" s="82" t="n">
        <v>7310010860</v>
      </c>
      <c r="D362" s="83" t="s">
        <v>104</v>
      </c>
      <c r="E362" s="76" t="n">
        <f aca="false">'приложение 10'!I205</f>
        <v>0</v>
      </c>
      <c r="AMJ362" s="48"/>
    </row>
    <row r="363" s="71" customFormat="true" ht="17.35" hidden="false" customHeight="false" outlineLevel="0" collapsed="false">
      <c r="A363" s="43"/>
      <c r="B363" s="81" t="s">
        <v>126</v>
      </c>
      <c r="C363" s="82" t="n">
        <v>7310010860</v>
      </c>
      <c r="D363" s="83" t="s">
        <v>127</v>
      </c>
      <c r="E363" s="76" t="n">
        <f aca="false">'приложение 10'!I206</f>
        <v>3831060</v>
      </c>
      <c r="AMJ363" s="48"/>
    </row>
    <row r="364" s="71" customFormat="true" ht="32.8" hidden="false" customHeight="false" outlineLevel="0" collapsed="false">
      <c r="A364" s="43"/>
      <c r="B364" s="81" t="s">
        <v>329</v>
      </c>
      <c r="C364" s="82" t="n">
        <v>7320000000</v>
      </c>
      <c r="D364" s="83"/>
      <c r="E364" s="76" t="n">
        <f aca="false">E365</f>
        <v>22900</v>
      </c>
      <c r="AMJ364" s="48"/>
    </row>
    <row r="365" s="71" customFormat="true" ht="64.15" hidden="false" customHeight="false" outlineLevel="0" collapsed="false">
      <c r="A365" s="43"/>
      <c r="B365" s="81" t="s">
        <v>330</v>
      </c>
      <c r="C365" s="82" t="n">
        <v>7320010080</v>
      </c>
      <c r="D365" s="83"/>
      <c r="E365" s="76" t="n">
        <f aca="false">E366</f>
        <v>22900</v>
      </c>
      <c r="AMJ365" s="48"/>
    </row>
    <row r="366" s="71" customFormat="true" ht="32.8" hidden="false" customHeight="false" outlineLevel="0" collapsed="false">
      <c r="A366" s="43"/>
      <c r="B366" s="81" t="s">
        <v>103</v>
      </c>
      <c r="C366" s="82" t="n">
        <v>7320010080</v>
      </c>
      <c r="D366" s="83" t="s">
        <v>104</v>
      </c>
      <c r="E366" s="76" t="n">
        <f aca="false">'приложение 10'!I209</f>
        <v>22900</v>
      </c>
      <c r="AMJ366" s="48"/>
    </row>
    <row r="367" s="71" customFormat="true" ht="48.5" hidden="false" customHeight="false" outlineLevel="0" collapsed="false">
      <c r="A367" s="43"/>
      <c r="B367" s="81" t="s">
        <v>331</v>
      </c>
      <c r="C367" s="82" t="n">
        <v>7330000000</v>
      </c>
      <c r="D367" s="83"/>
      <c r="E367" s="76" t="n">
        <f aca="false">E368+E371</f>
        <v>96153812.23</v>
      </c>
      <c r="AMJ367" s="48"/>
    </row>
    <row r="368" s="71" customFormat="true" ht="32.8" hidden="false" customHeight="false" outlineLevel="0" collapsed="false">
      <c r="A368" s="43"/>
      <c r="B368" s="81" t="s">
        <v>332</v>
      </c>
      <c r="C368" s="82" t="n">
        <v>7330010720</v>
      </c>
      <c r="D368" s="83"/>
      <c r="E368" s="76" t="n">
        <f aca="false">E369</f>
        <v>94310312.23</v>
      </c>
      <c r="AMJ368" s="48"/>
    </row>
    <row r="369" s="71" customFormat="true" ht="32.8" hidden="false" customHeight="false" outlineLevel="0" collapsed="false">
      <c r="A369" s="43"/>
      <c r="B369" s="81" t="s">
        <v>103</v>
      </c>
      <c r="C369" s="82" t="n">
        <v>7330010720</v>
      </c>
      <c r="D369" s="83" t="s">
        <v>104</v>
      </c>
      <c r="E369" s="76" t="n">
        <f aca="false">'приложение 10'!I212</f>
        <v>94310312.23</v>
      </c>
      <c r="AMJ369" s="48"/>
    </row>
    <row r="370" s="71" customFormat="true" ht="32.8" hidden="true" customHeight="false" outlineLevel="0" collapsed="false">
      <c r="A370" s="43"/>
      <c r="B370" s="81" t="s">
        <v>259</v>
      </c>
      <c r="C370" s="82" t="n">
        <v>7330010720</v>
      </c>
      <c r="D370" s="83" t="s">
        <v>260</v>
      </c>
      <c r="E370" s="76" t="n">
        <f aca="false">'приложение 10'!I213</f>
        <v>0</v>
      </c>
      <c r="AMJ370" s="48"/>
    </row>
    <row r="371" s="71" customFormat="true" ht="95.5" hidden="false" customHeight="false" outlineLevel="0" collapsed="false">
      <c r="A371" s="43"/>
      <c r="B371" s="81" t="s">
        <v>333</v>
      </c>
      <c r="C371" s="82" t="s">
        <v>334</v>
      </c>
      <c r="D371" s="83"/>
      <c r="E371" s="76" t="n">
        <f aca="false">E372</f>
        <v>1843500</v>
      </c>
      <c r="AMJ371" s="48"/>
    </row>
    <row r="372" s="71" customFormat="true" ht="32.8" hidden="false" customHeight="false" outlineLevel="0" collapsed="false">
      <c r="A372" s="43"/>
      <c r="B372" s="81" t="s">
        <v>103</v>
      </c>
      <c r="C372" s="82" t="s">
        <v>334</v>
      </c>
      <c r="D372" s="83" t="s">
        <v>104</v>
      </c>
      <c r="E372" s="76" t="n">
        <f aca="false">'приложение 10'!I215</f>
        <v>1843500</v>
      </c>
      <c r="AMJ372" s="48"/>
    </row>
    <row r="373" s="71" customFormat="true" ht="32.8" hidden="true" customHeight="false" outlineLevel="0" collapsed="false">
      <c r="A373" s="43"/>
      <c r="B373" s="81" t="s">
        <v>259</v>
      </c>
      <c r="C373" s="82" t="s">
        <v>334</v>
      </c>
      <c r="D373" s="83" t="s">
        <v>260</v>
      </c>
      <c r="E373" s="76" t="n">
        <f aca="false">'приложение 10'!I216</f>
        <v>0</v>
      </c>
      <c r="AMJ373" s="48"/>
    </row>
    <row r="374" s="71" customFormat="true" ht="32.8" hidden="false" customHeight="false" outlineLevel="0" collapsed="false">
      <c r="A374" s="66" t="n">
        <v>25</v>
      </c>
      <c r="B374" s="88" t="s">
        <v>335</v>
      </c>
      <c r="C374" s="89" t="n">
        <v>7600000000</v>
      </c>
      <c r="D374" s="90"/>
      <c r="E374" s="73" t="n">
        <f aca="false">E375</f>
        <v>14904100</v>
      </c>
      <c r="AMJ374" s="95"/>
    </row>
    <row r="375" s="71" customFormat="true" ht="32.8" hidden="false" customHeight="false" outlineLevel="0" collapsed="false">
      <c r="A375" s="43"/>
      <c r="B375" s="81" t="s">
        <v>336</v>
      </c>
      <c r="C375" s="82" t="n">
        <v>7610000000</v>
      </c>
      <c r="D375" s="83"/>
      <c r="E375" s="76" t="n">
        <f aca="false">E376+E378+E381</f>
        <v>14904100</v>
      </c>
      <c r="AMJ375" s="48"/>
    </row>
    <row r="376" s="71" customFormat="true" ht="32.8" hidden="false" customHeight="false" outlineLevel="0" collapsed="false">
      <c r="A376" s="43"/>
      <c r="B376" s="81" t="s">
        <v>337</v>
      </c>
      <c r="C376" s="82" t="n">
        <v>7610010960</v>
      </c>
      <c r="D376" s="83"/>
      <c r="E376" s="76" t="n">
        <f aca="false">E377</f>
        <v>3135600</v>
      </c>
      <c r="AMJ376" s="48"/>
    </row>
    <row r="377" s="71" customFormat="true" ht="32.8" hidden="false" customHeight="false" outlineLevel="0" collapsed="false">
      <c r="A377" s="43"/>
      <c r="B377" s="81" t="s">
        <v>103</v>
      </c>
      <c r="C377" s="82" t="n">
        <v>7610010960</v>
      </c>
      <c r="D377" s="83" t="s">
        <v>104</v>
      </c>
      <c r="E377" s="76" t="n">
        <f aca="false">'приложение 10'!I184</f>
        <v>3135600</v>
      </c>
      <c r="AMJ377" s="48"/>
    </row>
    <row r="378" s="71" customFormat="true" ht="32.8" hidden="false" customHeight="false" outlineLevel="0" collapsed="false">
      <c r="A378" s="43"/>
      <c r="B378" s="81" t="s">
        <v>338</v>
      </c>
      <c r="C378" s="82" t="n">
        <v>7610011200</v>
      </c>
      <c r="D378" s="83"/>
      <c r="E378" s="76" t="n">
        <f aca="false">E379+E380</f>
        <v>11518500</v>
      </c>
      <c r="AMJ378" s="48"/>
    </row>
    <row r="379" s="71" customFormat="true" ht="32.8" hidden="false" customHeight="false" outlineLevel="0" collapsed="false">
      <c r="A379" s="43"/>
      <c r="B379" s="81" t="s">
        <v>259</v>
      </c>
      <c r="C379" s="82" t="n">
        <v>7610011200</v>
      </c>
      <c r="D379" s="83" t="s">
        <v>260</v>
      </c>
      <c r="E379" s="76" t="n">
        <f aca="false">'приложение 10'!I186</f>
        <v>5120000</v>
      </c>
      <c r="AMJ379" s="48"/>
    </row>
    <row r="380" s="71" customFormat="true" ht="17.35" hidden="false" customHeight="false" outlineLevel="0" collapsed="false">
      <c r="A380" s="43"/>
      <c r="B380" s="81" t="s">
        <v>106</v>
      </c>
      <c r="C380" s="82" t="n">
        <v>7610011200</v>
      </c>
      <c r="D380" s="83" t="s">
        <v>107</v>
      </c>
      <c r="E380" s="76" t="n">
        <f aca="false">'приложение 10'!I187</f>
        <v>6398500</v>
      </c>
      <c r="AMJ380" s="48"/>
    </row>
    <row r="381" s="71" customFormat="true" ht="64.15" hidden="false" customHeight="false" outlineLevel="0" collapsed="false">
      <c r="A381" s="43"/>
      <c r="B381" s="81" t="s">
        <v>339</v>
      </c>
      <c r="C381" s="82" t="n">
        <v>7610011300</v>
      </c>
      <c r="D381" s="83"/>
      <c r="E381" s="76" t="n">
        <f aca="false">E382</f>
        <v>250000</v>
      </c>
      <c r="AMJ381" s="48"/>
    </row>
    <row r="382" s="71" customFormat="true" ht="32.8" hidden="false" customHeight="false" outlineLevel="0" collapsed="false">
      <c r="A382" s="43"/>
      <c r="B382" s="81" t="s">
        <v>103</v>
      </c>
      <c r="C382" s="82" t="n">
        <v>7610011300</v>
      </c>
      <c r="D382" s="83" t="s">
        <v>104</v>
      </c>
      <c r="E382" s="76" t="n">
        <f aca="false">'приложение 10'!I189</f>
        <v>250000</v>
      </c>
      <c r="AMJ382" s="48"/>
    </row>
    <row r="383" s="71" customFormat="true" ht="48.5" hidden="false" customHeight="false" outlineLevel="0" collapsed="false">
      <c r="A383" s="66" t="n">
        <v>26</v>
      </c>
      <c r="B383" s="67" t="s">
        <v>340</v>
      </c>
      <c r="C383" s="66" t="n">
        <v>9900000000</v>
      </c>
      <c r="D383" s="84"/>
      <c r="E383" s="73" t="n">
        <f aca="false">E405+E408+E413+E399+E384+E397+E393+E386+E391+E416+E389</f>
        <v>103668997.38</v>
      </c>
      <c r="AMJ383" s="48"/>
    </row>
    <row r="384" s="71" customFormat="true" ht="64.15" hidden="false" customHeight="false" outlineLevel="0" collapsed="false">
      <c r="A384" s="66"/>
      <c r="B384" s="74" t="s">
        <v>341</v>
      </c>
      <c r="C384" s="43" t="n">
        <v>9900010110</v>
      </c>
      <c r="D384" s="75"/>
      <c r="E384" s="76" t="n">
        <f aca="false">E385</f>
        <v>1870640</v>
      </c>
      <c r="AMJ384" s="48"/>
    </row>
    <row r="385" s="71" customFormat="true" ht="32.8" hidden="false" customHeight="false" outlineLevel="0" collapsed="false">
      <c r="A385" s="66"/>
      <c r="B385" s="74" t="s">
        <v>103</v>
      </c>
      <c r="C385" s="43" t="n">
        <v>9900010110</v>
      </c>
      <c r="D385" s="75" t="s">
        <v>104</v>
      </c>
      <c r="E385" s="76" t="n">
        <f aca="false">'приложение 10'!I361</f>
        <v>1870640</v>
      </c>
      <c r="AMJ385" s="48"/>
    </row>
    <row r="386" s="71" customFormat="true" ht="32.8" hidden="false" customHeight="false" outlineLevel="0" collapsed="false">
      <c r="A386" s="66"/>
      <c r="B386" s="81" t="s">
        <v>342</v>
      </c>
      <c r="C386" s="82" t="n">
        <v>9900010150</v>
      </c>
      <c r="D386" s="83"/>
      <c r="E386" s="76" t="n">
        <f aca="false">E387+E388</f>
        <v>10000000</v>
      </c>
      <c r="AMJ386" s="48"/>
    </row>
    <row r="387" s="71" customFormat="true" ht="32.8" hidden="false" customHeight="false" outlineLevel="0" collapsed="false">
      <c r="A387" s="66"/>
      <c r="B387" s="81" t="s">
        <v>103</v>
      </c>
      <c r="C387" s="82" t="n">
        <v>9900010150</v>
      </c>
      <c r="D387" s="83" t="s">
        <v>104</v>
      </c>
      <c r="E387" s="76" t="n">
        <f aca="false">'приложение 10'!I95+'приложение 10'!I704</f>
        <v>150000</v>
      </c>
      <c r="AMJ387" s="48"/>
    </row>
    <row r="388" s="71" customFormat="true" ht="48.5" hidden="false" customHeight="false" outlineLevel="0" collapsed="false">
      <c r="A388" s="66"/>
      <c r="B388" s="81" t="s">
        <v>146</v>
      </c>
      <c r="C388" s="82" t="n">
        <v>9900010150</v>
      </c>
      <c r="D388" s="83" t="s">
        <v>203</v>
      </c>
      <c r="E388" s="76" t="n">
        <f aca="false">'приложение 10'!I526+'приложение 10'!I577+'приложение 10'!I653</f>
        <v>9850000</v>
      </c>
      <c r="AMJ388" s="48"/>
    </row>
    <row r="389" s="71" customFormat="true" ht="32.8" hidden="false" customHeight="false" outlineLevel="0" collapsed="false">
      <c r="A389" s="66"/>
      <c r="B389" s="81" t="s">
        <v>343</v>
      </c>
      <c r="C389" s="82" t="n">
        <v>9900010580</v>
      </c>
      <c r="D389" s="83"/>
      <c r="E389" s="76" t="n">
        <f aca="false">E390</f>
        <v>60000000</v>
      </c>
      <c r="AMJ389" s="48"/>
    </row>
    <row r="390" s="71" customFormat="true" ht="32.8" hidden="false" customHeight="false" outlineLevel="0" collapsed="false">
      <c r="A390" s="66"/>
      <c r="B390" s="81" t="s">
        <v>136</v>
      </c>
      <c r="C390" s="82" t="n">
        <v>9900010580</v>
      </c>
      <c r="D390" s="83" t="s">
        <v>137</v>
      </c>
      <c r="E390" s="76" t="n">
        <f aca="false">'приложение 10'!I263</f>
        <v>60000000</v>
      </c>
      <c r="AMJ390" s="48"/>
    </row>
    <row r="391" s="71" customFormat="true" ht="64.15" hidden="false" customHeight="false" outlineLevel="0" collapsed="false">
      <c r="A391" s="66"/>
      <c r="B391" s="81" t="s">
        <v>344</v>
      </c>
      <c r="C391" s="82" t="n">
        <v>9900010620</v>
      </c>
      <c r="D391" s="83"/>
      <c r="E391" s="76" t="n">
        <f aca="false">E392</f>
        <v>5115000</v>
      </c>
      <c r="AMJ391" s="48"/>
    </row>
    <row r="392" s="71" customFormat="true" ht="32.8" hidden="false" customHeight="false" outlineLevel="0" collapsed="false">
      <c r="A392" s="66"/>
      <c r="B392" s="81" t="s">
        <v>136</v>
      </c>
      <c r="C392" s="82" t="n">
        <v>9900010620</v>
      </c>
      <c r="D392" s="83" t="s">
        <v>137</v>
      </c>
      <c r="E392" s="76" t="n">
        <f aca="false">'приложение 10'!I265</f>
        <v>5115000</v>
      </c>
      <c r="AMJ392" s="48"/>
    </row>
    <row r="393" s="71" customFormat="true" ht="17.6" hidden="false" customHeight="false" outlineLevel="0" collapsed="false">
      <c r="A393" s="43"/>
      <c r="B393" s="74" t="s">
        <v>345</v>
      </c>
      <c r="C393" s="43" t="n">
        <v>9900010910</v>
      </c>
      <c r="D393" s="75"/>
      <c r="E393" s="76" t="n">
        <f aca="false">E394+E395+E396</f>
        <v>1086357.38</v>
      </c>
      <c r="AMJ393" s="48"/>
    </row>
    <row r="394" s="71" customFormat="true" ht="32.8" hidden="false" customHeight="false" outlineLevel="0" collapsed="false">
      <c r="A394" s="43"/>
      <c r="B394" s="81" t="s">
        <v>103</v>
      </c>
      <c r="C394" s="43" t="n">
        <v>9900010910</v>
      </c>
      <c r="D394" s="75" t="s">
        <v>104</v>
      </c>
      <c r="E394" s="76" t="n">
        <f aca="false">'приложение 10'!I97+'приложение 10'!I459</f>
        <v>718900</v>
      </c>
      <c r="AMJ394" s="48"/>
    </row>
    <row r="395" s="71" customFormat="true" ht="48.5" hidden="false" customHeight="false" outlineLevel="0" collapsed="false">
      <c r="A395" s="43"/>
      <c r="B395" s="81" t="s">
        <v>146</v>
      </c>
      <c r="C395" s="82" t="n">
        <v>9900010910</v>
      </c>
      <c r="D395" s="86" t="n">
        <v>600</v>
      </c>
      <c r="E395" s="76" t="n">
        <f aca="false">'приложение 10'!I478+'приложение 10'!I399</f>
        <v>317457.38</v>
      </c>
      <c r="AMJ395" s="48"/>
    </row>
    <row r="396" s="71" customFormat="true" ht="17.35" hidden="false" customHeight="false" outlineLevel="0" collapsed="false">
      <c r="A396" s="43"/>
      <c r="B396" s="81" t="s">
        <v>106</v>
      </c>
      <c r="C396" s="82" t="n">
        <v>9900010910</v>
      </c>
      <c r="D396" s="86" t="n">
        <v>800</v>
      </c>
      <c r="E396" s="76" t="n">
        <f aca="false">'приложение 10'!I98</f>
        <v>50000</v>
      </c>
      <c r="AMJ396" s="48"/>
    </row>
    <row r="397" s="71" customFormat="true" ht="64.15" hidden="false" customHeight="false" outlineLevel="0" collapsed="false">
      <c r="A397" s="43"/>
      <c r="B397" s="74" t="s">
        <v>346</v>
      </c>
      <c r="C397" s="43" t="n">
        <v>9900051200</v>
      </c>
      <c r="D397" s="75"/>
      <c r="E397" s="76" t="n">
        <f aca="false">E398</f>
        <v>85000</v>
      </c>
      <c r="AMJ397" s="48"/>
    </row>
    <row r="398" s="71" customFormat="true" ht="32.8" hidden="false" customHeight="false" outlineLevel="0" collapsed="false">
      <c r="A398" s="43"/>
      <c r="B398" s="74" t="s">
        <v>103</v>
      </c>
      <c r="C398" s="43" t="n">
        <v>9900051200</v>
      </c>
      <c r="D398" s="75" t="s">
        <v>104</v>
      </c>
      <c r="E398" s="76" t="n">
        <f aca="false">'приложение 10'!I49</f>
        <v>85000</v>
      </c>
      <c r="AMJ398" s="48"/>
    </row>
    <row r="399" s="71" customFormat="true" ht="64.15" hidden="false" customHeight="false" outlineLevel="0" collapsed="false">
      <c r="A399" s="43"/>
      <c r="B399" s="74" t="s">
        <v>347</v>
      </c>
      <c r="C399" s="43" t="n">
        <v>9900200000</v>
      </c>
      <c r="D399" s="75"/>
      <c r="E399" s="76" t="n">
        <f aca="false">E400+E403</f>
        <v>4777926.24</v>
      </c>
      <c r="AMJ399" s="48"/>
    </row>
    <row r="400" s="71" customFormat="true" ht="64.15" hidden="false" customHeight="false" outlineLevel="0" collapsed="false">
      <c r="A400" s="43"/>
      <c r="B400" s="74" t="s">
        <v>347</v>
      </c>
      <c r="C400" s="43" t="n">
        <v>9900210010</v>
      </c>
      <c r="D400" s="75"/>
      <c r="E400" s="76" t="n">
        <f aca="false">E401+E402</f>
        <v>4777826.24</v>
      </c>
      <c r="AMJ400" s="48"/>
    </row>
    <row r="401" s="71" customFormat="true" ht="32.8" hidden="false" customHeight="false" outlineLevel="0" collapsed="false">
      <c r="A401" s="43"/>
      <c r="B401" s="74" t="s">
        <v>103</v>
      </c>
      <c r="C401" s="43" t="n">
        <v>9900210010</v>
      </c>
      <c r="D401" s="75" t="s">
        <v>104</v>
      </c>
      <c r="E401" s="76" t="n">
        <f aca="false">'приложение 10'!I114+'приложение 10'!I125</f>
        <v>3225951.24</v>
      </c>
      <c r="AMJ401" s="48"/>
    </row>
    <row r="402" s="71" customFormat="true" ht="17.35" hidden="false" customHeight="false" outlineLevel="0" collapsed="false">
      <c r="A402" s="43"/>
      <c r="B402" s="81" t="s">
        <v>348</v>
      </c>
      <c r="C402" s="82" t="n">
        <v>9900210010</v>
      </c>
      <c r="D402" s="83" t="s">
        <v>137</v>
      </c>
      <c r="E402" s="76" t="n">
        <f aca="false">'приложение 10'!I126</f>
        <v>1551875</v>
      </c>
      <c r="AMJ402" s="48"/>
    </row>
    <row r="403" s="71" customFormat="true" ht="48.5" hidden="false" customHeight="false" outlineLevel="0" collapsed="false">
      <c r="A403" s="43"/>
      <c r="B403" s="74" t="s">
        <v>349</v>
      </c>
      <c r="C403" s="43" t="n">
        <v>9900210020</v>
      </c>
      <c r="D403" s="75"/>
      <c r="E403" s="76" t="n">
        <f aca="false">E404</f>
        <v>100</v>
      </c>
      <c r="AMJ403" s="48"/>
    </row>
    <row r="404" s="71" customFormat="true" ht="32.8" hidden="false" customHeight="false" outlineLevel="0" collapsed="false">
      <c r="A404" s="43"/>
      <c r="B404" s="74" t="s">
        <v>103</v>
      </c>
      <c r="C404" s="43" t="n">
        <v>9900210020</v>
      </c>
      <c r="D404" s="75" t="s">
        <v>104</v>
      </c>
      <c r="E404" s="76" t="n">
        <f aca="false">'приложение 10'!I116</f>
        <v>100</v>
      </c>
      <c r="AMJ404" s="48"/>
    </row>
    <row r="405" s="71" customFormat="true" ht="64.15" hidden="false" customHeight="false" outlineLevel="0" collapsed="false">
      <c r="A405" s="66"/>
      <c r="B405" s="74" t="s">
        <v>350</v>
      </c>
      <c r="C405" s="43" t="n">
        <v>9910000000</v>
      </c>
      <c r="D405" s="75"/>
      <c r="E405" s="76" t="n">
        <f aca="false">E406</f>
        <v>7283100</v>
      </c>
      <c r="AMJ405" s="48"/>
    </row>
    <row r="406" s="71" customFormat="true" ht="32.8" hidden="false" customHeight="false" outlineLevel="0" collapsed="false">
      <c r="A406" s="66"/>
      <c r="B406" s="74" t="s">
        <v>99</v>
      </c>
      <c r="C406" s="43" t="n">
        <v>9910000190</v>
      </c>
      <c r="D406" s="75"/>
      <c r="E406" s="76" t="n">
        <f aca="false">E407</f>
        <v>7283100</v>
      </c>
      <c r="AMJ406" s="48"/>
    </row>
    <row r="407" s="71" customFormat="true" ht="79.85" hidden="false" customHeight="false" outlineLevel="0" collapsed="false">
      <c r="A407" s="66"/>
      <c r="B407" s="74" t="s">
        <v>100</v>
      </c>
      <c r="C407" s="43" t="n">
        <v>9910000190</v>
      </c>
      <c r="D407" s="75" t="s">
        <v>101</v>
      </c>
      <c r="E407" s="76" t="n">
        <f aca="false">'приложение 10'!I15+'приложение 10'!I312</f>
        <v>7283100</v>
      </c>
      <c r="AMJ407" s="48"/>
    </row>
    <row r="408" s="71" customFormat="true" ht="64.15" hidden="false" customHeight="false" outlineLevel="0" collapsed="false">
      <c r="A408" s="66"/>
      <c r="B408" s="74" t="s">
        <v>351</v>
      </c>
      <c r="C408" s="43" t="n">
        <v>9920000000</v>
      </c>
      <c r="D408" s="75"/>
      <c r="E408" s="76" t="n">
        <f aca="false">E409</f>
        <v>9320600</v>
      </c>
      <c r="AMJ408" s="48"/>
    </row>
    <row r="409" s="71" customFormat="true" ht="32.8" hidden="false" customHeight="false" outlineLevel="0" collapsed="false">
      <c r="A409" s="66"/>
      <c r="B409" s="74" t="s">
        <v>99</v>
      </c>
      <c r="C409" s="43" t="n">
        <v>9920000190</v>
      </c>
      <c r="D409" s="75"/>
      <c r="E409" s="76" t="n">
        <f aca="false">E410+E412+E411</f>
        <v>9320600</v>
      </c>
      <c r="AMJ409" s="48"/>
    </row>
    <row r="410" s="71" customFormat="true" ht="96.5" hidden="false" customHeight="true" outlineLevel="0" collapsed="false">
      <c r="A410" s="66"/>
      <c r="B410" s="74" t="s">
        <v>100</v>
      </c>
      <c r="C410" s="43" t="n">
        <v>9920000190</v>
      </c>
      <c r="D410" s="75" t="s">
        <v>101</v>
      </c>
      <c r="E410" s="76" t="n">
        <f aca="false">'приложение 10'!I18+'приложение 10'!I315</f>
        <v>9248900</v>
      </c>
      <c r="AMJ410" s="48"/>
    </row>
    <row r="411" s="71" customFormat="true" ht="32.8" hidden="false" customHeight="false" outlineLevel="0" collapsed="false">
      <c r="A411" s="66"/>
      <c r="B411" s="81" t="s">
        <v>103</v>
      </c>
      <c r="C411" s="82" t="n">
        <v>9920000190</v>
      </c>
      <c r="D411" s="83" t="s">
        <v>104</v>
      </c>
      <c r="E411" s="76" t="n">
        <f aca="false">'приложение 10'!I316</f>
        <v>65700</v>
      </c>
      <c r="AMJ411" s="48"/>
    </row>
    <row r="412" s="71" customFormat="true" ht="17.6" hidden="false" customHeight="false" outlineLevel="0" collapsed="false">
      <c r="A412" s="66"/>
      <c r="B412" s="74" t="s">
        <v>106</v>
      </c>
      <c r="C412" s="43" t="n">
        <v>9920000190</v>
      </c>
      <c r="D412" s="75" t="s">
        <v>107</v>
      </c>
      <c r="E412" s="76" t="n">
        <f aca="false">'приложение 10'!I19+'приложение 10'!I317</f>
        <v>6000</v>
      </c>
      <c r="AMJ412" s="48"/>
    </row>
    <row r="413" s="71" customFormat="true" ht="32.8" hidden="false" customHeight="false" outlineLevel="0" collapsed="false">
      <c r="A413" s="66"/>
      <c r="B413" s="74" t="s">
        <v>352</v>
      </c>
      <c r="C413" s="43" t="n">
        <v>9930000000</v>
      </c>
      <c r="D413" s="75"/>
      <c r="E413" s="76" t="n">
        <f aca="false">E414</f>
        <v>3222273.76</v>
      </c>
      <c r="AMJ413" s="48"/>
    </row>
    <row r="414" s="71" customFormat="true" ht="17.6" hidden="false" customHeight="false" outlineLevel="0" collapsed="false">
      <c r="A414" s="66"/>
      <c r="B414" s="77" t="s">
        <v>353</v>
      </c>
      <c r="C414" s="43" t="n">
        <v>9930020590</v>
      </c>
      <c r="D414" s="75"/>
      <c r="E414" s="76" t="n">
        <f aca="false">E415</f>
        <v>3222273.76</v>
      </c>
      <c r="AMJ414" s="48"/>
    </row>
    <row r="415" customFormat="false" ht="17.6" hidden="false" customHeight="false" outlineLevel="0" collapsed="false">
      <c r="A415" s="66"/>
      <c r="B415" s="74" t="s">
        <v>106</v>
      </c>
      <c r="C415" s="43" t="n">
        <v>9930020590</v>
      </c>
      <c r="D415" s="75" t="s">
        <v>107</v>
      </c>
      <c r="E415" s="76" t="n">
        <f aca="false">'приложение 10'!I54</f>
        <v>3222273.76</v>
      </c>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71"/>
      <c r="CB415" s="71"/>
      <c r="CC415" s="71"/>
      <c r="CD415" s="71"/>
      <c r="CE415" s="71"/>
      <c r="CF415" s="71"/>
      <c r="CG415" s="71"/>
      <c r="CH415" s="71"/>
      <c r="CI415" s="71"/>
      <c r="CJ415" s="71"/>
      <c r="CK415" s="71"/>
      <c r="CL415" s="71"/>
      <c r="CM415" s="71"/>
      <c r="CN415" s="71"/>
      <c r="CO415" s="71"/>
      <c r="CP415" s="71"/>
      <c r="CQ415" s="71"/>
      <c r="CR415" s="71"/>
      <c r="CS415" s="71"/>
      <c r="CT415" s="71"/>
      <c r="CU415" s="71"/>
      <c r="CV415" s="71"/>
      <c r="CW415" s="71"/>
      <c r="CX415" s="71"/>
      <c r="CY415" s="71"/>
      <c r="CZ415" s="71"/>
      <c r="DA415" s="71"/>
      <c r="DB415" s="71"/>
      <c r="DC415" s="71"/>
      <c r="DD415" s="71"/>
      <c r="DE415" s="71"/>
      <c r="DF415" s="71"/>
      <c r="DG415" s="71"/>
      <c r="DH415" s="71"/>
      <c r="DI415" s="71"/>
      <c r="DJ415" s="71"/>
      <c r="DK415" s="71"/>
      <c r="DL415" s="71"/>
      <c r="DM415" s="71"/>
      <c r="DN415" s="71"/>
      <c r="DO415" s="71"/>
      <c r="DP415" s="71"/>
      <c r="DQ415" s="71"/>
      <c r="DR415" s="71"/>
      <c r="DS415" s="71"/>
      <c r="DT415" s="71"/>
      <c r="DU415" s="71"/>
      <c r="DV415" s="71"/>
      <c r="DW415" s="71"/>
      <c r="DX415" s="71"/>
      <c r="DY415" s="71"/>
      <c r="DZ415" s="71"/>
      <c r="EA415" s="71"/>
      <c r="EB415" s="71"/>
      <c r="EC415" s="71"/>
      <c r="ED415" s="71"/>
      <c r="EE415" s="71"/>
      <c r="EF415" s="71"/>
      <c r="EG415" s="71"/>
      <c r="EH415" s="71"/>
      <c r="EI415" s="71"/>
      <c r="EJ415" s="71"/>
      <c r="EK415" s="71"/>
      <c r="EL415" s="71"/>
      <c r="EM415" s="71"/>
      <c r="EN415" s="71"/>
      <c r="EO415" s="71"/>
      <c r="EP415" s="71"/>
      <c r="EQ415" s="71"/>
      <c r="ER415" s="71"/>
      <c r="ES415" s="71"/>
      <c r="ET415" s="71"/>
      <c r="EU415" s="71"/>
      <c r="EV415" s="71"/>
      <c r="EW415" s="71"/>
      <c r="EX415" s="71"/>
      <c r="EY415" s="71"/>
      <c r="EZ415" s="71"/>
      <c r="FA415" s="71"/>
      <c r="FB415" s="71"/>
      <c r="FC415" s="71"/>
      <c r="FD415" s="71"/>
      <c r="FE415" s="71"/>
      <c r="FF415" s="71"/>
      <c r="FG415" s="71"/>
      <c r="FH415" s="71"/>
      <c r="FI415" s="71"/>
      <c r="FJ415" s="71"/>
      <c r="FK415" s="71"/>
      <c r="FL415" s="71"/>
      <c r="FM415" s="71"/>
      <c r="FN415" s="71"/>
      <c r="FO415" s="71"/>
      <c r="FP415" s="71"/>
      <c r="FQ415" s="71"/>
      <c r="FR415" s="71"/>
      <c r="FS415" s="71"/>
      <c r="FT415" s="71"/>
      <c r="FU415" s="71"/>
      <c r="FV415" s="71"/>
      <c r="FW415" s="71"/>
      <c r="FX415" s="71"/>
      <c r="FY415" s="71"/>
      <c r="FZ415" s="71"/>
      <c r="GA415" s="71"/>
      <c r="GB415" s="71"/>
      <c r="GC415" s="71"/>
      <c r="GD415" s="71"/>
      <c r="GE415" s="71"/>
      <c r="GF415" s="71"/>
      <c r="GG415" s="71"/>
      <c r="GH415" s="71"/>
      <c r="GI415" s="71"/>
      <c r="GJ415" s="71"/>
      <c r="GK415" s="71"/>
      <c r="GL415" s="71"/>
      <c r="GM415" s="71"/>
      <c r="GN415" s="71"/>
      <c r="GO415" s="71"/>
      <c r="GP415" s="71"/>
      <c r="GQ415" s="71"/>
      <c r="GR415" s="71"/>
      <c r="GS415" s="71"/>
      <c r="GT415" s="71"/>
      <c r="GU415" s="71"/>
      <c r="GV415" s="71"/>
      <c r="GW415" s="71"/>
      <c r="GX415" s="71"/>
      <c r="GY415" s="71"/>
      <c r="GZ415" s="71"/>
      <c r="HA415" s="71"/>
      <c r="HB415" s="71"/>
      <c r="HC415" s="71"/>
      <c r="HD415" s="71"/>
      <c r="HE415" s="71"/>
      <c r="HF415" s="71"/>
      <c r="HG415" s="71"/>
      <c r="HH415" s="71"/>
      <c r="HI415" s="71"/>
      <c r="HJ415" s="71"/>
      <c r="HK415" s="71"/>
      <c r="HL415" s="71"/>
      <c r="HM415" s="71"/>
      <c r="HN415" s="71"/>
      <c r="HO415" s="71"/>
      <c r="HP415" s="71"/>
      <c r="HQ415" s="71"/>
      <c r="HR415" s="71"/>
      <c r="HS415" s="71"/>
      <c r="HT415" s="71"/>
      <c r="HU415" s="71"/>
      <c r="HV415" s="71"/>
      <c r="HW415" s="71"/>
      <c r="HX415" s="71"/>
      <c r="HY415" s="71"/>
      <c r="HZ415" s="71"/>
      <c r="IA415" s="71"/>
      <c r="IB415" s="71"/>
      <c r="IC415" s="71"/>
      <c r="ID415" s="71"/>
      <c r="IE415" s="71"/>
      <c r="IF415" s="71"/>
      <c r="IG415" s="71"/>
      <c r="IH415" s="71"/>
      <c r="II415" s="71"/>
      <c r="IJ415" s="71"/>
      <c r="IK415" s="71"/>
      <c r="IL415" s="71"/>
      <c r="IM415" s="71"/>
      <c r="IN415" s="71"/>
      <c r="IO415" s="71"/>
      <c r="IP415" s="71"/>
      <c r="IQ415" s="71"/>
      <c r="IR415" s="71"/>
      <c r="IS415" s="71"/>
      <c r="IT415" s="71"/>
      <c r="IU415" s="71"/>
      <c r="IV415" s="71"/>
      <c r="IW415" s="71"/>
      <c r="IX415" s="71"/>
      <c r="IY415" s="71"/>
      <c r="IZ415" s="71"/>
      <c r="JA415" s="71"/>
      <c r="JB415" s="71"/>
      <c r="JC415" s="71"/>
      <c r="JD415" s="71"/>
      <c r="JE415" s="71"/>
      <c r="JF415" s="71"/>
      <c r="JG415" s="71"/>
      <c r="JH415" s="71"/>
      <c r="JI415" s="71"/>
      <c r="JJ415" s="71"/>
      <c r="JK415" s="71"/>
      <c r="JL415" s="71"/>
      <c r="JM415" s="71"/>
      <c r="JN415" s="71"/>
      <c r="JO415" s="71"/>
      <c r="JP415" s="71"/>
      <c r="JQ415" s="71"/>
      <c r="JR415" s="71"/>
      <c r="JS415" s="71"/>
      <c r="JT415" s="71"/>
      <c r="JU415" s="71"/>
      <c r="JV415" s="71"/>
      <c r="JW415" s="71"/>
      <c r="JX415" s="71"/>
      <c r="JY415" s="71"/>
      <c r="JZ415" s="71"/>
      <c r="KA415" s="71"/>
      <c r="KB415" s="71"/>
      <c r="KC415" s="71"/>
      <c r="KD415" s="71"/>
      <c r="KE415" s="71"/>
      <c r="KF415" s="71"/>
      <c r="KG415" s="71"/>
      <c r="KH415" s="71"/>
      <c r="KI415" s="71"/>
      <c r="KJ415" s="71"/>
      <c r="KK415" s="71"/>
      <c r="KL415" s="71"/>
      <c r="KM415" s="71"/>
      <c r="KN415" s="71"/>
      <c r="KO415" s="71"/>
      <c r="KP415" s="71"/>
      <c r="KQ415" s="71"/>
      <c r="KR415" s="71"/>
      <c r="KS415" s="71"/>
      <c r="KT415" s="71"/>
      <c r="KU415" s="71"/>
      <c r="KV415" s="71"/>
      <c r="KW415" s="71"/>
      <c r="KX415" s="71"/>
      <c r="KY415" s="71"/>
      <c r="KZ415" s="71"/>
      <c r="LA415" s="71"/>
      <c r="LB415" s="71"/>
      <c r="LC415" s="71"/>
      <c r="LD415" s="71"/>
      <c r="LE415" s="71"/>
      <c r="LF415" s="71"/>
      <c r="LG415" s="71"/>
      <c r="LH415" s="71"/>
      <c r="LI415" s="71"/>
      <c r="LJ415" s="71"/>
      <c r="LK415" s="71"/>
      <c r="LL415" s="71"/>
      <c r="LM415" s="71"/>
      <c r="LN415" s="71"/>
      <c r="LO415" s="71"/>
      <c r="LP415" s="71"/>
      <c r="LQ415" s="71"/>
      <c r="LR415" s="71"/>
      <c r="LS415" s="71"/>
      <c r="LT415" s="71"/>
      <c r="LU415" s="71"/>
      <c r="LV415" s="71"/>
      <c r="LW415" s="71"/>
      <c r="LX415" s="71"/>
      <c r="LY415" s="71"/>
      <c r="LZ415" s="71"/>
      <c r="MA415" s="71"/>
      <c r="MB415" s="71"/>
      <c r="MC415" s="71"/>
      <c r="MD415" s="71"/>
      <c r="ME415" s="71"/>
      <c r="MF415" s="71"/>
      <c r="MG415" s="71"/>
      <c r="MH415" s="71"/>
      <c r="MI415" s="71"/>
      <c r="MJ415" s="71"/>
      <c r="MK415" s="71"/>
      <c r="ML415" s="71"/>
      <c r="MM415" s="71"/>
      <c r="MN415" s="71"/>
      <c r="MO415" s="71"/>
      <c r="MP415" s="71"/>
      <c r="MQ415" s="71"/>
      <c r="MR415" s="71"/>
      <c r="MS415" s="71"/>
      <c r="MT415" s="71"/>
      <c r="MU415" s="71"/>
      <c r="MV415" s="71"/>
      <c r="MW415" s="71"/>
      <c r="MX415" s="71"/>
      <c r="MY415" s="71"/>
      <c r="MZ415" s="71"/>
      <c r="NA415" s="71"/>
      <c r="NB415" s="71"/>
      <c r="NC415" s="71"/>
      <c r="ND415" s="71"/>
      <c r="NE415" s="71"/>
      <c r="NF415" s="71"/>
      <c r="NG415" s="71"/>
      <c r="NH415" s="71"/>
      <c r="NI415" s="71"/>
      <c r="NJ415" s="71"/>
      <c r="NK415" s="71"/>
      <c r="NL415" s="71"/>
      <c r="NM415" s="71"/>
      <c r="NN415" s="71"/>
      <c r="NO415" s="71"/>
      <c r="NP415" s="71"/>
      <c r="NQ415" s="71"/>
      <c r="NR415" s="71"/>
      <c r="NS415" s="71"/>
      <c r="NT415" s="71"/>
      <c r="NU415" s="71"/>
      <c r="NV415" s="71"/>
      <c r="NW415" s="71"/>
      <c r="NX415" s="71"/>
      <c r="NY415" s="71"/>
      <c r="NZ415" s="71"/>
      <c r="OA415" s="71"/>
      <c r="OB415" s="71"/>
      <c r="OC415" s="71"/>
      <c r="OD415" s="71"/>
      <c r="OE415" s="71"/>
      <c r="OF415" s="71"/>
      <c r="OG415" s="71"/>
      <c r="OH415" s="71"/>
      <c r="OI415" s="71"/>
      <c r="OJ415" s="71"/>
      <c r="OK415" s="71"/>
      <c r="OL415" s="71"/>
      <c r="OM415" s="71"/>
      <c r="ON415" s="71"/>
      <c r="OO415" s="71"/>
      <c r="OP415" s="71"/>
      <c r="OQ415" s="71"/>
      <c r="OR415" s="71"/>
      <c r="OS415" s="71"/>
      <c r="OT415" s="71"/>
      <c r="OU415" s="71"/>
      <c r="OV415" s="71"/>
      <c r="OW415" s="71"/>
      <c r="OX415" s="71"/>
      <c r="OY415" s="71"/>
      <c r="OZ415" s="71"/>
      <c r="PA415" s="71"/>
      <c r="PB415" s="71"/>
      <c r="PC415" s="71"/>
      <c r="PD415" s="71"/>
      <c r="PE415" s="71"/>
      <c r="PF415" s="71"/>
      <c r="PG415" s="71"/>
      <c r="PH415" s="71"/>
      <c r="PI415" s="71"/>
      <c r="PJ415" s="71"/>
      <c r="PK415" s="71"/>
      <c r="PL415" s="71"/>
      <c r="PM415" s="71"/>
      <c r="PN415" s="71"/>
      <c r="PO415" s="71"/>
      <c r="PP415" s="71"/>
      <c r="PQ415" s="71"/>
      <c r="PR415" s="71"/>
      <c r="PS415" s="71"/>
      <c r="PT415" s="71"/>
      <c r="PU415" s="71"/>
      <c r="PV415" s="71"/>
      <c r="PW415" s="71"/>
      <c r="PX415" s="71"/>
      <c r="PY415" s="71"/>
      <c r="PZ415" s="71"/>
      <c r="QA415" s="71"/>
      <c r="QB415" s="71"/>
      <c r="QC415" s="71"/>
      <c r="QD415" s="71"/>
      <c r="QE415" s="71"/>
      <c r="QF415" s="71"/>
      <c r="QG415" s="71"/>
      <c r="QH415" s="71"/>
      <c r="QI415" s="71"/>
      <c r="QJ415" s="71"/>
      <c r="QK415" s="71"/>
      <c r="QL415" s="71"/>
      <c r="QM415" s="71"/>
      <c r="QN415" s="71"/>
      <c r="QO415" s="71"/>
      <c r="QP415" s="71"/>
      <c r="QQ415" s="71"/>
      <c r="QR415" s="71"/>
      <c r="QS415" s="71"/>
      <c r="QT415" s="71"/>
      <c r="QU415" s="71"/>
      <c r="QV415" s="71"/>
      <c r="QW415" s="71"/>
      <c r="QX415" s="71"/>
      <c r="QY415" s="71"/>
      <c r="QZ415" s="71"/>
      <c r="RA415" s="71"/>
      <c r="RB415" s="71"/>
      <c r="RC415" s="71"/>
      <c r="RD415" s="71"/>
      <c r="RE415" s="71"/>
      <c r="RF415" s="71"/>
      <c r="RG415" s="71"/>
      <c r="RH415" s="71"/>
      <c r="RI415" s="71"/>
      <c r="RJ415" s="71"/>
      <c r="RK415" s="71"/>
      <c r="RL415" s="71"/>
      <c r="RM415" s="71"/>
      <c r="RN415" s="71"/>
      <c r="RO415" s="71"/>
      <c r="RP415" s="71"/>
      <c r="RQ415" s="71"/>
      <c r="RR415" s="71"/>
      <c r="RS415" s="71"/>
      <c r="RT415" s="71"/>
      <c r="RU415" s="71"/>
      <c r="RV415" s="71"/>
      <c r="RW415" s="71"/>
      <c r="RX415" s="71"/>
      <c r="RY415" s="71"/>
      <c r="RZ415" s="71"/>
      <c r="SA415" s="71"/>
      <c r="SB415" s="71"/>
      <c r="SC415" s="71"/>
      <c r="SD415" s="71"/>
      <c r="SE415" s="71"/>
      <c r="SF415" s="71"/>
      <c r="SG415" s="71"/>
      <c r="SH415" s="71"/>
      <c r="SI415" s="71"/>
      <c r="SJ415" s="71"/>
      <c r="SK415" s="71"/>
      <c r="SL415" s="71"/>
      <c r="SM415" s="71"/>
      <c r="SN415" s="71"/>
      <c r="SO415" s="71"/>
      <c r="SP415" s="71"/>
      <c r="SQ415" s="71"/>
      <c r="SR415" s="71"/>
      <c r="SS415" s="71"/>
      <c r="ST415" s="71"/>
      <c r="SU415" s="71"/>
      <c r="SV415" s="71"/>
      <c r="SW415" s="71"/>
      <c r="SX415" s="71"/>
      <c r="SY415" s="71"/>
      <c r="SZ415" s="71"/>
      <c r="TA415" s="71"/>
      <c r="TB415" s="71"/>
      <c r="TC415" s="71"/>
      <c r="TD415" s="71"/>
      <c r="TE415" s="71"/>
      <c r="TF415" s="71"/>
      <c r="TG415" s="71"/>
      <c r="TH415" s="71"/>
      <c r="TI415" s="71"/>
      <c r="TJ415" s="71"/>
      <c r="TK415" s="71"/>
      <c r="TL415" s="71"/>
      <c r="TM415" s="71"/>
      <c r="TN415" s="71"/>
      <c r="TO415" s="71"/>
      <c r="TP415" s="71"/>
      <c r="TQ415" s="71"/>
      <c r="TR415" s="71"/>
      <c r="TS415" s="71"/>
      <c r="TT415" s="71"/>
      <c r="TU415" s="71"/>
      <c r="TV415" s="71"/>
      <c r="TW415" s="71"/>
      <c r="TX415" s="71"/>
      <c r="TY415" s="71"/>
      <c r="TZ415" s="71"/>
      <c r="UA415" s="71"/>
      <c r="UB415" s="71"/>
      <c r="UC415" s="71"/>
      <c r="UD415" s="71"/>
      <c r="UE415" s="71"/>
      <c r="UF415" s="71"/>
      <c r="UG415" s="71"/>
      <c r="UH415" s="71"/>
      <c r="UI415" s="71"/>
      <c r="UJ415" s="71"/>
      <c r="UK415" s="71"/>
      <c r="UL415" s="71"/>
      <c r="UM415" s="71"/>
      <c r="UN415" s="71"/>
      <c r="UO415" s="71"/>
      <c r="UP415" s="71"/>
      <c r="UQ415" s="71"/>
      <c r="UR415" s="71"/>
      <c r="US415" s="71"/>
      <c r="UT415" s="71"/>
      <c r="UU415" s="71"/>
      <c r="UV415" s="71"/>
      <c r="UW415" s="71"/>
      <c r="UX415" s="71"/>
      <c r="UY415" s="71"/>
      <c r="UZ415" s="71"/>
      <c r="VA415" s="71"/>
      <c r="VB415" s="71"/>
      <c r="VC415" s="71"/>
      <c r="VD415" s="71"/>
      <c r="VE415" s="71"/>
      <c r="VF415" s="71"/>
      <c r="VG415" s="71"/>
      <c r="VH415" s="71"/>
      <c r="VI415" s="71"/>
      <c r="VJ415" s="71"/>
      <c r="VK415" s="71"/>
      <c r="VL415" s="71"/>
      <c r="VM415" s="71"/>
      <c r="VN415" s="71"/>
      <c r="VO415" s="71"/>
      <c r="VP415" s="71"/>
      <c r="VQ415" s="71"/>
      <c r="VR415" s="71"/>
      <c r="VS415" s="71"/>
      <c r="VT415" s="71"/>
      <c r="VU415" s="71"/>
      <c r="VV415" s="71"/>
      <c r="VW415" s="71"/>
      <c r="VX415" s="71"/>
      <c r="VY415" s="71"/>
      <c r="VZ415" s="71"/>
      <c r="WA415" s="71"/>
      <c r="WB415" s="71"/>
      <c r="WC415" s="71"/>
      <c r="WD415" s="71"/>
      <c r="WE415" s="71"/>
      <c r="WF415" s="71"/>
      <c r="WG415" s="71"/>
      <c r="WH415" s="71"/>
      <c r="WI415" s="71"/>
      <c r="WJ415" s="71"/>
      <c r="WK415" s="71"/>
      <c r="WL415" s="71"/>
      <c r="WM415" s="71"/>
      <c r="WN415" s="71"/>
      <c r="WO415" s="71"/>
      <c r="WP415" s="71"/>
      <c r="WQ415" s="71"/>
      <c r="WR415" s="71"/>
      <c r="WS415" s="71"/>
      <c r="WT415" s="71"/>
      <c r="WU415" s="71"/>
      <c r="WV415" s="71"/>
      <c r="WW415" s="71"/>
      <c r="WX415" s="71"/>
      <c r="WY415" s="71"/>
      <c r="WZ415" s="71"/>
      <c r="XA415" s="71"/>
      <c r="XB415" s="71"/>
      <c r="XC415" s="71"/>
      <c r="XD415" s="71"/>
      <c r="XE415" s="71"/>
      <c r="XF415" s="71"/>
      <c r="XG415" s="71"/>
      <c r="XH415" s="71"/>
      <c r="XI415" s="71"/>
      <c r="XJ415" s="71"/>
      <c r="XK415" s="71"/>
      <c r="XL415" s="71"/>
      <c r="XM415" s="71"/>
      <c r="XN415" s="71"/>
      <c r="XO415" s="71"/>
      <c r="XP415" s="71"/>
      <c r="XQ415" s="71"/>
      <c r="XR415" s="71"/>
      <c r="XS415" s="71"/>
      <c r="XT415" s="71"/>
      <c r="XU415" s="71"/>
      <c r="XV415" s="71"/>
      <c r="XW415" s="71"/>
      <c r="XX415" s="71"/>
      <c r="XY415" s="71"/>
      <c r="XZ415" s="71"/>
      <c r="YA415" s="71"/>
      <c r="YB415" s="71"/>
      <c r="YC415" s="71"/>
      <c r="YD415" s="71"/>
      <c r="YE415" s="71"/>
      <c r="YF415" s="71"/>
      <c r="YG415" s="71"/>
      <c r="YH415" s="71"/>
      <c r="YI415" s="71"/>
      <c r="YJ415" s="71"/>
      <c r="YK415" s="71"/>
      <c r="YL415" s="71"/>
      <c r="YM415" s="71"/>
      <c r="YN415" s="71"/>
      <c r="YO415" s="71"/>
      <c r="YP415" s="71"/>
      <c r="YQ415" s="71"/>
      <c r="YR415" s="71"/>
      <c r="YS415" s="71"/>
      <c r="YT415" s="71"/>
      <c r="YU415" s="71"/>
      <c r="YV415" s="71"/>
      <c r="YW415" s="71"/>
      <c r="YX415" s="71"/>
      <c r="YY415" s="71"/>
      <c r="YZ415" s="71"/>
      <c r="ZA415" s="71"/>
      <c r="ZB415" s="71"/>
      <c r="ZC415" s="71"/>
      <c r="ZD415" s="71"/>
      <c r="ZE415" s="71"/>
      <c r="ZF415" s="71"/>
      <c r="ZG415" s="71"/>
      <c r="ZH415" s="71"/>
      <c r="ZI415" s="71"/>
      <c r="ZJ415" s="71"/>
      <c r="ZK415" s="71"/>
      <c r="ZL415" s="71"/>
      <c r="ZM415" s="71"/>
      <c r="ZN415" s="71"/>
      <c r="ZO415" s="71"/>
      <c r="ZP415" s="71"/>
      <c r="ZQ415" s="71"/>
      <c r="ZR415" s="71"/>
      <c r="ZS415" s="71"/>
      <c r="ZT415" s="71"/>
      <c r="ZU415" s="71"/>
      <c r="ZV415" s="71"/>
      <c r="ZW415" s="71"/>
      <c r="ZX415" s="71"/>
      <c r="ZY415" s="71"/>
      <c r="ZZ415" s="71"/>
      <c r="AAA415" s="71"/>
      <c r="AAB415" s="71"/>
      <c r="AAC415" s="71"/>
      <c r="AAD415" s="71"/>
      <c r="AAE415" s="71"/>
      <c r="AAF415" s="71"/>
      <c r="AAG415" s="71"/>
      <c r="AAH415" s="71"/>
      <c r="AAI415" s="71"/>
      <c r="AAJ415" s="71"/>
      <c r="AAK415" s="71"/>
      <c r="AAL415" s="71"/>
      <c r="AAM415" s="71"/>
      <c r="AAN415" s="71"/>
      <c r="AAO415" s="71"/>
      <c r="AAP415" s="71"/>
      <c r="AAQ415" s="71"/>
      <c r="AAR415" s="71"/>
      <c r="AAS415" s="71"/>
      <c r="AAT415" s="71"/>
      <c r="AAU415" s="71"/>
      <c r="AAV415" s="71"/>
      <c r="AAW415" s="71"/>
      <c r="AAX415" s="71"/>
      <c r="AAY415" s="71"/>
      <c r="AAZ415" s="71"/>
      <c r="ABA415" s="71"/>
      <c r="ABB415" s="71"/>
      <c r="ABC415" s="71"/>
      <c r="ABD415" s="71"/>
      <c r="ABE415" s="71"/>
      <c r="ABF415" s="71"/>
      <c r="ABG415" s="71"/>
      <c r="ABH415" s="71"/>
      <c r="ABI415" s="71"/>
      <c r="ABJ415" s="71"/>
      <c r="ABK415" s="71"/>
      <c r="ABL415" s="71"/>
      <c r="ABM415" s="71"/>
      <c r="ABN415" s="71"/>
      <c r="ABO415" s="71"/>
      <c r="ABP415" s="71"/>
      <c r="ABQ415" s="71"/>
      <c r="ABR415" s="71"/>
      <c r="ABS415" s="71"/>
      <c r="ABT415" s="71"/>
      <c r="ABU415" s="71"/>
      <c r="ABV415" s="71"/>
      <c r="ABW415" s="71"/>
      <c r="ABX415" s="71"/>
      <c r="ABY415" s="71"/>
      <c r="ABZ415" s="71"/>
      <c r="ACA415" s="71"/>
      <c r="ACB415" s="71"/>
      <c r="ACC415" s="71"/>
      <c r="ACD415" s="71"/>
      <c r="ACE415" s="71"/>
      <c r="ACF415" s="71"/>
      <c r="ACG415" s="71"/>
      <c r="ACH415" s="71"/>
      <c r="ACI415" s="71"/>
      <c r="ACJ415" s="71"/>
      <c r="ACK415" s="71"/>
      <c r="ACL415" s="71"/>
      <c r="ACM415" s="71"/>
      <c r="ACN415" s="71"/>
      <c r="ACO415" s="71"/>
      <c r="ACP415" s="71"/>
      <c r="ACQ415" s="71"/>
      <c r="ACR415" s="71"/>
      <c r="ACS415" s="71"/>
      <c r="ACT415" s="71"/>
      <c r="ACU415" s="71"/>
      <c r="ACV415" s="71"/>
      <c r="ACW415" s="71"/>
      <c r="ACX415" s="71"/>
      <c r="ACY415" s="71"/>
      <c r="ACZ415" s="71"/>
      <c r="ADA415" s="71"/>
      <c r="ADB415" s="71"/>
      <c r="ADC415" s="71"/>
      <c r="ADD415" s="71"/>
      <c r="ADE415" s="71"/>
      <c r="ADF415" s="71"/>
      <c r="ADG415" s="71"/>
      <c r="ADH415" s="71"/>
      <c r="ADI415" s="71"/>
      <c r="ADJ415" s="71"/>
      <c r="ADK415" s="71"/>
      <c r="ADL415" s="71"/>
      <c r="ADM415" s="71"/>
      <c r="ADN415" s="71"/>
      <c r="ADO415" s="71"/>
      <c r="ADP415" s="71"/>
      <c r="ADQ415" s="71"/>
      <c r="ADR415" s="71"/>
      <c r="ADS415" s="71"/>
      <c r="ADT415" s="71"/>
      <c r="ADU415" s="71"/>
      <c r="ADV415" s="71"/>
      <c r="ADW415" s="71"/>
      <c r="ADX415" s="71"/>
      <c r="ADY415" s="71"/>
      <c r="ADZ415" s="71"/>
      <c r="AEA415" s="71"/>
      <c r="AEB415" s="71"/>
      <c r="AEC415" s="71"/>
      <c r="AED415" s="71"/>
      <c r="AEE415" s="71"/>
      <c r="AEF415" s="71"/>
      <c r="AEG415" s="71"/>
      <c r="AEH415" s="71"/>
      <c r="AEI415" s="71"/>
      <c r="AEJ415" s="71"/>
      <c r="AEK415" s="71"/>
      <c r="AEL415" s="71"/>
      <c r="AEM415" s="71"/>
      <c r="AEN415" s="71"/>
      <c r="AEO415" s="71"/>
      <c r="AEP415" s="71"/>
      <c r="AEQ415" s="71"/>
      <c r="AER415" s="71"/>
      <c r="AES415" s="71"/>
      <c r="AET415" s="71"/>
      <c r="AEU415" s="71"/>
      <c r="AEV415" s="71"/>
      <c r="AEW415" s="71"/>
      <c r="AEX415" s="71"/>
      <c r="AEY415" s="71"/>
      <c r="AEZ415" s="71"/>
      <c r="AFA415" s="71"/>
      <c r="AFB415" s="71"/>
      <c r="AFC415" s="71"/>
      <c r="AFD415" s="71"/>
      <c r="AFE415" s="71"/>
      <c r="AFF415" s="71"/>
      <c r="AFG415" s="71"/>
      <c r="AFH415" s="71"/>
      <c r="AFI415" s="71"/>
      <c r="AFJ415" s="71"/>
      <c r="AFK415" s="71"/>
      <c r="AFL415" s="71"/>
      <c r="AFM415" s="71"/>
      <c r="AFN415" s="71"/>
      <c r="AFO415" s="71"/>
      <c r="AFP415" s="71"/>
      <c r="AFQ415" s="71"/>
      <c r="AFR415" s="71"/>
      <c r="AFS415" s="71"/>
      <c r="AFT415" s="71"/>
      <c r="AFU415" s="71"/>
      <c r="AFV415" s="71"/>
      <c r="AFW415" s="71"/>
      <c r="AFX415" s="71"/>
      <c r="AFY415" s="71"/>
      <c r="AFZ415" s="71"/>
      <c r="AGA415" s="71"/>
      <c r="AGB415" s="71"/>
      <c r="AGC415" s="71"/>
      <c r="AGD415" s="71"/>
      <c r="AGE415" s="71"/>
      <c r="AGF415" s="71"/>
      <c r="AGG415" s="71"/>
      <c r="AGH415" s="71"/>
      <c r="AGI415" s="71"/>
      <c r="AGJ415" s="71"/>
      <c r="AGK415" s="71"/>
      <c r="AGL415" s="71"/>
      <c r="AGM415" s="71"/>
      <c r="AGN415" s="71"/>
      <c r="AGO415" s="71"/>
      <c r="AGP415" s="71"/>
      <c r="AGQ415" s="71"/>
      <c r="AGR415" s="71"/>
      <c r="AGS415" s="71"/>
      <c r="AGT415" s="71"/>
      <c r="AGU415" s="71"/>
      <c r="AGV415" s="71"/>
      <c r="AGW415" s="71"/>
      <c r="AGX415" s="71"/>
      <c r="AGY415" s="71"/>
      <c r="AGZ415" s="71"/>
      <c r="AHA415" s="71"/>
      <c r="AHB415" s="71"/>
      <c r="AHC415" s="71"/>
      <c r="AHD415" s="71"/>
      <c r="AHE415" s="71"/>
      <c r="AHF415" s="71"/>
      <c r="AHG415" s="71"/>
      <c r="AHH415" s="71"/>
      <c r="AHI415" s="71"/>
      <c r="AHJ415" s="71"/>
      <c r="AHK415" s="71"/>
      <c r="AHL415" s="71"/>
      <c r="AHM415" s="71"/>
      <c r="AHN415" s="71"/>
      <c r="AHO415" s="71"/>
      <c r="AHP415" s="71"/>
      <c r="AHQ415" s="71"/>
      <c r="AHR415" s="71"/>
      <c r="AHS415" s="71"/>
      <c r="AHT415" s="71"/>
      <c r="AHU415" s="71"/>
      <c r="AHV415" s="71"/>
      <c r="AHW415" s="71"/>
      <c r="AHX415" s="71"/>
      <c r="AHY415" s="71"/>
      <c r="AHZ415" s="71"/>
      <c r="AIA415" s="71"/>
      <c r="AIB415" s="71"/>
      <c r="AIC415" s="71"/>
      <c r="AID415" s="71"/>
      <c r="AIE415" s="71"/>
      <c r="AIF415" s="71"/>
      <c r="AIG415" s="71"/>
      <c r="AIH415" s="71"/>
      <c r="AII415" s="71"/>
      <c r="AIJ415" s="71"/>
      <c r="AIK415" s="71"/>
      <c r="AIL415" s="71"/>
      <c r="AIM415" s="71"/>
      <c r="AIN415" s="71"/>
      <c r="AIO415" s="71"/>
      <c r="AIP415" s="71"/>
      <c r="AIQ415" s="71"/>
      <c r="AIR415" s="71"/>
      <c r="AIS415" s="71"/>
      <c r="AIT415" s="71"/>
      <c r="AIU415" s="71"/>
      <c r="AIV415" s="71"/>
      <c r="AIW415" s="71"/>
      <c r="AIX415" s="71"/>
      <c r="AIY415" s="71"/>
      <c r="AIZ415" s="71"/>
      <c r="AJA415" s="71"/>
      <c r="AJB415" s="71"/>
      <c r="AJC415" s="71"/>
      <c r="AJD415" s="71"/>
      <c r="AJE415" s="71"/>
      <c r="AJF415" s="71"/>
      <c r="AJG415" s="71"/>
      <c r="AJH415" s="71"/>
      <c r="AJI415" s="71"/>
      <c r="AJJ415" s="71"/>
      <c r="AJK415" s="71"/>
      <c r="AJL415" s="71"/>
      <c r="AJM415" s="71"/>
      <c r="AJN415" s="71"/>
      <c r="AJO415" s="71"/>
      <c r="AJP415" s="71"/>
      <c r="AJQ415" s="71"/>
      <c r="AJR415" s="71"/>
      <c r="AJS415" s="71"/>
      <c r="AJT415" s="71"/>
      <c r="AJU415" s="71"/>
      <c r="AJV415" s="71"/>
      <c r="AJW415" s="71"/>
      <c r="AJX415" s="71"/>
      <c r="AJY415" s="71"/>
      <c r="AJZ415" s="71"/>
      <c r="AKA415" s="71"/>
      <c r="AKB415" s="71"/>
      <c r="AKC415" s="71"/>
      <c r="AKD415" s="71"/>
      <c r="AKE415" s="71"/>
      <c r="AKF415" s="71"/>
      <c r="AKG415" s="71"/>
      <c r="AKH415" s="71"/>
      <c r="AKI415" s="71"/>
      <c r="AKJ415" s="71"/>
      <c r="AKK415" s="71"/>
      <c r="AKL415" s="71"/>
      <c r="AKM415" s="71"/>
      <c r="AKN415" s="71"/>
      <c r="AKO415" s="71"/>
      <c r="AKP415" s="71"/>
      <c r="AKQ415" s="71"/>
      <c r="AKR415" s="71"/>
      <c r="AKS415" s="71"/>
      <c r="AKT415" s="71"/>
      <c r="AKU415" s="71"/>
      <c r="AKV415" s="71"/>
      <c r="AKW415" s="71"/>
      <c r="AKX415" s="71"/>
      <c r="AKY415" s="71"/>
      <c r="AKZ415" s="71"/>
      <c r="ALA415" s="71"/>
      <c r="ALB415" s="71"/>
      <c r="ALC415" s="71"/>
      <c r="ALD415" s="71"/>
      <c r="ALE415" s="71"/>
      <c r="ALF415" s="71"/>
      <c r="ALG415" s="71"/>
      <c r="ALH415" s="71"/>
      <c r="ALI415" s="71"/>
      <c r="ALJ415" s="71"/>
      <c r="ALK415" s="71"/>
      <c r="ALL415" s="71"/>
      <c r="ALM415" s="71"/>
      <c r="ALN415" s="71"/>
      <c r="ALO415" s="71"/>
      <c r="ALP415" s="71"/>
      <c r="ALQ415" s="71"/>
      <c r="ALR415" s="71"/>
      <c r="ALS415" s="71"/>
      <c r="ALT415" s="71"/>
      <c r="ALU415" s="71"/>
      <c r="ALV415" s="71"/>
      <c r="ALW415" s="71"/>
      <c r="ALX415" s="71"/>
      <c r="ALY415" s="71"/>
      <c r="ALZ415" s="71"/>
      <c r="AMA415" s="71"/>
      <c r="AMB415" s="71"/>
      <c r="AMC415" s="71"/>
      <c r="AMD415" s="71"/>
      <c r="AME415" s="71"/>
      <c r="AMF415" s="71"/>
      <c r="AMG415" s="71"/>
      <c r="AMH415" s="71"/>
      <c r="AMI415" s="71"/>
      <c r="AMK415" s="71"/>
    </row>
    <row r="416" customFormat="false" ht="63.65" hidden="false" customHeight="true" outlineLevel="0" collapsed="false">
      <c r="A416" s="66"/>
      <c r="B416" s="81" t="s">
        <v>354</v>
      </c>
      <c r="C416" s="82" t="n">
        <v>9960000000</v>
      </c>
      <c r="D416" s="83"/>
      <c r="E416" s="76" t="n">
        <f aca="false">E417</f>
        <v>908100</v>
      </c>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c r="BY416" s="71"/>
      <c r="BZ416" s="71"/>
      <c r="CA416" s="71"/>
      <c r="CB416" s="71"/>
      <c r="CC416" s="71"/>
      <c r="CD416" s="71"/>
      <c r="CE416" s="71"/>
      <c r="CF416" s="71"/>
      <c r="CG416" s="71"/>
      <c r="CH416" s="71"/>
      <c r="CI416" s="71"/>
      <c r="CJ416" s="71"/>
      <c r="CK416" s="71"/>
      <c r="CL416" s="71"/>
      <c r="CM416" s="71"/>
      <c r="CN416" s="71"/>
      <c r="CO416" s="71"/>
      <c r="CP416" s="71"/>
      <c r="CQ416" s="71"/>
      <c r="CR416" s="71"/>
      <c r="CS416" s="71"/>
      <c r="CT416" s="71"/>
      <c r="CU416" s="71"/>
      <c r="CV416" s="71"/>
      <c r="CW416" s="71"/>
      <c r="CX416" s="71"/>
      <c r="CY416" s="71"/>
      <c r="CZ416" s="71"/>
      <c r="DA416" s="71"/>
      <c r="DB416" s="71"/>
      <c r="DC416" s="71"/>
      <c r="DD416" s="71"/>
      <c r="DE416" s="71"/>
      <c r="DF416" s="71"/>
      <c r="DG416" s="71"/>
      <c r="DH416" s="71"/>
      <c r="DI416" s="71"/>
      <c r="DJ416" s="71"/>
      <c r="DK416" s="71"/>
      <c r="DL416" s="71"/>
      <c r="DM416" s="71"/>
      <c r="DN416" s="71"/>
      <c r="DO416" s="71"/>
      <c r="DP416" s="71"/>
      <c r="DQ416" s="71"/>
      <c r="DR416" s="71"/>
      <c r="DS416" s="71"/>
      <c r="DT416" s="71"/>
      <c r="DU416" s="71"/>
      <c r="DV416" s="71"/>
      <c r="DW416" s="71"/>
      <c r="DX416" s="71"/>
      <c r="DY416" s="71"/>
      <c r="DZ416" s="71"/>
      <c r="EA416" s="71"/>
      <c r="EB416" s="71"/>
      <c r="EC416" s="71"/>
      <c r="ED416" s="71"/>
      <c r="EE416" s="71"/>
      <c r="EF416" s="71"/>
      <c r="EG416" s="71"/>
      <c r="EH416" s="71"/>
      <c r="EI416" s="71"/>
      <c r="EJ416" s="71"/>
      <c r="EK416" s="71"/>
      <c r="EL416" s="71"/>
      <c r="EM416" s="71"/>
      <c r="EN416" s="71"/>
      <c r="EO416" s="71"/>
      <c r="EP416" s="71"/>
      <c r="EQ416" s="71"/>
      <c r="ER416" s="71"/>
      <c r="ES416" s="71"/>
      <c r="ET416" s="71"/>
      <c r="EU416" s="71"/>
      <c r="EV416" s="71"/>
      <c r="EW416" s="71"/>
      <c r="EX416" s="71"/>
      <c r="EY416" s="71"/>
      <c r="EZ416" s="71"/>
      <c r="FA416" s="71"/>
      <c r="FB416" s="71"/>
      <c r="FC416" s="71"/>
      <c r="FD416" s="71"/>
      <c r="FE416" s="71"/>
      <c r="FF416" s="71"/>
      <c r="FG416" s="71"/>
      <c r="FH416" s="71"/>
      <c r="FI416" s="71"/>
      <c r="FJ416" s="71"/>
      <c r="FK416" s="71"/>
      <c r="FL416" s="71"/>
      <c r="FM416" s="71"/>
      <c r="FN416" s="71"/>
      <c r="FO416" s="71"/>
      <c r="FP416" s="71"/>
      <c r="FQ416" s="71"/>
      <c r="FR416" s="71"/>
      <c r="FS416" s="71"/>
      <c r="FT416" s="71"/>
      <c r="FU416" s="71"/>
      <c r="FV416" s="71"/>
      <c r="FW416" s="71"/>
      <c r="FX416" s="71"/>
      <c r="FY416" s="71"/>
      <c r="FZ416" s="71"/>
      <c r="GA416" s="71"/>
      <c r="GB416" s="71"/>
      <c r="GC416" s="71"/>
      <c r="GD416" s="71"/>
      <c r="GE416" s="71"/>
      <c r="GF416" s="71"/>
      <c r="GG416" s="71"/>
      <c r="GH416" s="71"/>
      <c r="GI416" s="71"/>
      <c r="GJ416" s="71"/>
      <c r="GK416" s="71"/>
      <c r="GL416" s="71"/>
      <c r="GM416" s="71"/>
      <c r="GN416" s="71"/>
      <c r="GO416" s="71"/>
      <c r="GP416" s="71"/>
      <c r="GQ416" s="71"/>
      <c r="GR416" s="71"/>
      <c r="GS416" s="71"/>
      <c r="GT416" s="71"/>
      <c r="GU416" s="71"/>
      <c r="GV416" s="71"/>
      <c r="GW416" s="71"/>
      <c r="GX416" s="71"/>
      <c r="GY416" s="71"/>
      <c r="GZ416" s="71"/>
      <c r="HA416" s="71"/>
      <c r="HB416" s="71"/>
      <c r="HC416" s="71"/>
      <c r="HD416" s="71"/>
      <c r="HE416" s="71"/>
      <c r="HF416" s="71"/>
      <c r="HG416" s="71"/>
      <c r="HH416" s="71"/>
      <c r="HI416" s="71"/>
      <c r="HJ416" s="71"/>
      <c r="HK416" s="71"/>
      <c r="HL416" s="71"/>
      <c r="HM416" s="71"/>
      <c r="HN416" s="71"/>
      <c r="HO416" s="71"/>
      <c r="HP416" s="71"/>
      <c r="HQ416" s="71"/>
      <c r="HR416" s="71"/>
      <c r="HS416" s="71"/>
      <c r="HT416" s="71"/>
      <c r="HU416" s="71"/>
      <c r="HV416" s="71"/>
      <c r="HW416" s="71"/>
      <c r="HX416" s="71"/>
      <c r="HY416" s="71"/>
      <c r="HZ416" s="71"/>
      <c r="IA416" s="71"/>
      <c r="IB416" s="71"/>
      <c r="IC416" s="71"/>
      <c r="ID416" s="71"/>
      <c r="IE416" s="71"/>
      <c r="IF416" s="71"/>
      <c r="IG416" s="71"/>
      <c r="IH416" s="71"/>
      <c r="II416" s="71"/>
      <c r="IJ416" s="71"/>
      <c r="IK416" s="71"/>
      <c r="IL416" s="71"/>
      <c r="IM416" s="71"/>
      <c r="IN416" s="71"/>
      <c r="IO416" s="71"/>
      <c r="IP416" s="71"/>
      <c r="IQ416" s="71"/>
      <c r="IR416" s="71"/>
      <c r="IS416" s="71"/>
      <c r="IT416" s="71"/>
      <c r="IU416" s="71"/>
      <c r="IV416" s="71"/>
      <c r="IW416" s="71"/>
      <c r="IX416" s="71"/>
      <c r="IY416" s="71"/>
      <c r="IZ416" s="71"/>
      <c r="JA416" s="71"/>
      <c r="JB416" s="71"/>
      <c r="JC416" s="71"/>
      <c r="JD416" s="71"/>
      <c r="JE416" s="71"/>
      <c r="JF416" s="71"/>
      <c r="JG416" s="71"/>
      <c r="JH416" s="71"/>
      <c r="JI416" s="71"/>
      <c r="JJ416" s="71"/>
      <c r="JK416" s="71"/>
      <c r="JL416" s="71"/>
      <c r="JM416" s="71"/>
      <c r="JN416" s="71"/>
      <c r="JO416" s="71"/>
      <c r="JP416" s="71"/>
      <c r="JQ416" s="71"/>
      <c r="JR416" s="71"/>
      <c r="JS416" s="71"/>
      <c r="JT416" s="71"/>
      <c r="JU416" s="71"/>
      <c r="JV416" s="71"/>
      <c r="JW416" s="71"/>
      <c r="JX416" s="71"/>
      <c r="JY416" s="71"/>
      <c r="JZ416" s="71"/>
      <c r="KA416" s="71"/>
      <c r="KB416" s="71"/>
      <c r="KC416" s="71"/>
      <c r="KD416" s="71"/>
      <c r="KE416" s="71"/>
      <c r="KF416" s="71"/>
      <c r="KG416" s="71"/>
      <c r="KH416" s="71"/>
      <c r="KI416" s="71"/>
      <c r="KJ416" s="71"/>
      <c r="KK416" s="71"/>
      <c r="KL416" s="71"/>
      <c r="KM416" s="71"/>
      <c r="KN416" s="71"/>
      <c r="KO416" s="71"/>
      <c r="KP416" s="71"/>
      <c r="KQ416" s="71"/>
      <c r="KR416" s="71"/>
      <c r="KS416" s="71"/>
      <c r="KT416" s="71"/>
      <c r="KU416" s="71"/>
      <c r="KV416" s="71"/>
      <c r="KW416" s="71"/>
      <c r="KX416" s="71"/>
      <c r="KY416" s="71"/>
      <c r="KZ416" s="71"/>
      <c r="LA416" s="71"/>
      <c r="LB416" s="71"/>
      <c r="LC416" s="71"/>
      <c r="LD416" s="71"/>
      <c r="LE416" s="71"/>
      <c r="LF416" s="71"/>
      <c r="LG416" s="71"/>
      <c r="LH416" s="71"/>
      <c r="LI416" s="71"/>
      <c r="LJ416" s="71"/>
      <c r="LK416" s="71"/>
      <c r="LL416" s="71"/>
      <c r="LM416" s="71"/>
      <c r="LN416" s="71"/>
      <c r="LO416" s="71"/>
      <c r="LP416" s="71"/>
      <c r="LQ416" s="71"/>
      <c r="LR416" s="71"/>
      <c r="LS416" s="71"/>
      <c r="LT416" s="71"/>
      <c r="LU416" s="71"/>
      <c r="LV416" s="71"/>
      <c r="LW416" s="71"/>
      <c r="LX416" s="71"/>
      <c r="LY416" s="71"/>
      <c r="LZ416" s="71"/>
      <c r="MA416" s="71"/>
      <c r="MB416" s="71"/>
      <c r="MC416" s="71"/>
      <c r="MD416" s="71"/>
      <c r="ME416" s="71"/>
      <c r="MF416" s="71"/>
      <c r="MG416" s="71"/>
      <c r="MH416" s="71"/>
      <c r="MI416" s="71"/>
      <c r="MJ416" s="71"/>
      <c r="MK416" s="71"/>
      <c r="ML416" s="71"/>
      <c r="MM416" s="71"/>
      <c r="MN416" s="71"/>
      <c r="MO416" s="71"/>
      <c r="MP416" s="71"/>
      <c r="MQ416" s="71"/>
      <c r="MR416" s="71"/>
      <c r="MS416" s="71"/>
      <c r="MT416" s="71"/>
      <c r="MU416" s="71"/>
      <c r="MV416" s="71"/>
      <c r="MW416" s="71"/>
      <c r="MX416" s="71"/>
      <c r="MY416" s="71"/>
      <c r="MZ416" s="71"/>
      <c r="NA416" s="71"/>
      <c r="NB416" s="71"/>
      <c r="NC416" s="71"/>
      <c r="ND416" s="71"/>
      <c r="NE416" s="71"/>
      <c r="NF416" s="71"/>
      <c r="NG416" s="71"/>
      <c r="NH416" s="71"/>
      <c r="NI416" s="71"/>
      <c r="NJ416" s="71"/>
      <c r="NK416" s="71"/>
      <c r="NL416" s="71"/>
      <c r="NM416" s="71"/>
      <c r="NN416" s="71"/>
      <c r="NO416" s="71"/>
      <c r="NP416" s="71"/>
      <c r="NQ416" s="71"/>
      <c r="NR416" s="71"/>
      <c r="NS416" s="71"/>
      <c r="NT416" s="71"/>
      <c r="NU416" s="71"/>
      <c r="NV416" s="71"/>
      <c r="NW416" s="71"/>
      <c r="NX416" s="71"/>
      <c r="NY416" s="71"/>
      <c r="NZ416" s="71"/>
      <c r="OA416" s="71"/>
      <c r="OB416" s="71"/>
      <c r="OC416" s="71"/>
      <c r="OD416" s="71"/>
      <c r="OE416" s="71"/>
      <c r="OF416" s="71"/>
      <c r="OG416" s="71"/>
      <c r="OH416" s="71"/>
      <c r="OI416" s="71"/>
      <c r="OJ416" s="71"/>
      <c r="OK416" s="71"/>
      <c r="OL416" s="71"/>
      <c r="OM416" s="71"/>
      <c r="ON416" s="71"/>
      <c r="OO416" s="71"/>
      <c r="OP416" s="71"/>
      <c r="OQ416" s="71"/>
      <c r="OR416" s="71"/>
      <c r="OS416" s="71"/>
      <c r="OT416" s="71"/>
      <c r="OU416" s="71"/>
      <c r="OV416" s="71"/>
      <c r="OW416" s="71"/>
      <c r="OX416" s="71"/>
      <c r="OY416" s="71"/>
      <c r="OZ416" s="71"/>
      <c r="PA416" s="71"/>
      <c r="PB416" s="71"/>
      <c r="PC416" s="71"/>
      <c r="PD416" s="71"/>
      <c r="PE416" s="71"/>
      <c r="PF416" s="71"/>
      <c r="PG416" s="71"/>
      <c r="PH416" s="71"/>
      <c r="PI416" s="71"/>
      <c r="PJ416" s="71"/>
      <c r="PK416" s="71"/>
      <c r="PL416" s="71"/>
      <c r="PM416" s="71"/>
      <c r="PN416" s="71"/>
      <c r="PO416" s="71"/>
      <c r="PP416" s="71"/>
      <c r="PQ416" s="71"/>
      <c r="PR416" s="71"/>
      <c r="PS416" s="71"/>
      <c r="PT416" s="71"/>
      <c r="PU416" s="71"/>
      <c r="PV416" s="71"/>
      <c r="PW416" s="71"/>
      <c r="PX416" s="71"/>
      <c r="PY416" s="71"/>
      <c r="PZ416" s="71"/>
      <c r="QA416" s="71"/>
      <c r="QB416" s="71"/>
      <c r="QC416" s="71"/>
      <c r="QD416" s="71"/>
      <c r="QE416" s="71"/>
      <c r="QF416" s="71"/>
      <c r="QG416" s="71"/>
      <c r="QH416" s="71"/>
      <c r="QI416" s="71"/>
      <c r="QJ416" s="71"/>
      <c r="QK416" s="71"/>
      <c r="QL416" s="71"/>
      <c r="QM416" s="71"/>
      <c r="QN416" s="71"/>
      <c r="QO416" s="71"/>
      <c r="QP416" s="71"/>
      <c r="QQ416" s="71"/>
      <c r="QR416" s="71"/>
      <c r="QS416" s="71"/>
      <c r="QT416" s="71"/>
      <c r="QU416" s="71"/>
      <c r="QV416" s="71"/>
      <c r="QW416" s="71"/>
      <c r="QX416" s="71"/>
      <c r="QY416" s="71"/>
      <c r="QZ416" s="71"/>
      <c r="RA416" s="71"/>
      <c r="RB416" s="71"/>
      <c r="RC416" s="71"/>
      <c r="RD416" s="71"/>
      <c r="RE416" s="71"/>
      <c r="RF416" s="71"/>
      <c r="RG416" s="71"/>
      <c r="RH416" s="71"/>
      <c r="RI416" s="71"/>
      <c r="RJ416" s="71"/>
      <c r="RK416" s="71"/>
      <c r="RL416" s="71"/>
      <c r="RM416" s="71"/>
      <c r="RN416" s="71"/>
      <c r="RO416" s="71"/>
      <c r="RP416" s="71"/>
      <c r="RQ416" s="71"/>
      <c r="RR416" s="71"/>
      <c r="RS416" s="71"/>
      <c r="RT416" s="71"/>
      <c r="RU416" s="71"/>
      <c r="RV416" s="71"/>
      <c r="RW416" s="71"/>
      <c r="RX416" s="71"/>
      <c r="RY416" s="71"/>
      <c r="RZ416" s="71"/>
      <c r="SA416" s="71"/>
      <c r="SB416" s="71"/>
      <c r="SC416" s="71"/>
      <c r="SD416" s="71"/>
      <c r="SE416" s="71"/>
      <c r="SF416" s="71"/>
      <c r="SG416" s="71"/>
      <c r="SH416" s="71"/>
      <c r="SI416" s="71"/>
      <c r="SJ416" s="71"/>
      <c r="SK416" s="71"/>
      <c r="SL416" s="71"/>
      <c r="SM416" s="71"/>
      <c r="SN416" s="71"/>
      <c r="SO416" s="71"/>
      <c r="SP416" s="71"/>
      <c r="SQ416" s="71"/>
      <c r="SR416" s="71"/>
      <c r="SS416" s="71"/>
      <c r="ST416" s="71"/>
      <c r="SU416" s="71"/>
      <c r="SV416" s="71"/>
      <c r="SW416" s="71"/>
      <c r="SX416" s="71"/>
      <c r="SY416" s="71"/>
      <c r="SZ416" s="71"/>
      <c r="TA416" s="71"/>
      <c r="TB416" s="71"/>
      <c r="TC416" s="71"/>
      <c r="TD416" s="71"/>
      <c r="TE416" s="71"/>
      <c r="TF416" s="71"/>
      <c r="TG416" s="71"/>
      <c r="TH416" s="71"/>
      <c r="TI416" s="71"/>
      <c r="TJ416" s="71"/>
      <c r="TK416" s="71"/>
      <c r="TL416" s="71"/>
      <c r="TM416" s="71"/>
      <c r="TN416" s="71"/>
      <c r="TO416" s="71"/>
      <c r="TP416" s="71"/>
      <c r="TQ416" s="71"/>
      <c r="TR416" s="71"/>
      <c r="TS416" s="71"/>
      <c r="TT416" s="71"/>
      <c r="TU416" s="71"/>
      <c r="TV416" s="71"/>
      <c r="TW416" s="71"/>
      <c r="TX416" s="71"/>
      <c r="TY416" s="71"/>
      <c r="TZ416" s="71"/>
      <c r="UA416" s="71"/>
      <c r="UB416" s="71"/>
      <c r="UC416" s="71"/>
      <c r="UD416" s="71"/>
      <c r="UE416" s="71"/>
      <c r="UF416" s="71"/>
      <c r="UG416" s="71"/>
      <c r="UH416" s="71"/>
      <c r="UI416" s="71"/>
      <c r="UJ416" s="71"/>
      <c r="UK416" s="71"/>
      <c r="UL416" s="71"/>
      <c r="UM416" s="71"/>
      <c r="UN416" s="71"/>
      <c r="UO416" s="71"/>
      <c r="UP416" s="71"/>
      <c r="UQ416" s="71"/>
      <c r="UR416" s="71"/>
      <c r="US416" s="71"/>
      <c r="UT416" s="71"/>
      <c r="UU416" s="71"/>
      <c r="UV416" s="71"/>
      <c r="UW416" s="71"/>
      <c r="UX416" s="71"/>
      <c r="UY416" s="71"/>
      <c r="UZ416" s="71"/>
      <c r="VA416" s="71"/>
      <c r="VB416" s="71"/>
      <c r="VC416" s="71"/>
      <c r="VD416" s="71"/>
      <c r="VE416" s="71"/>
      <c r="VF416" s="71"/>
      <c r="VG416" s="71"/>
      <c r="VH416" s="71"/>
      <c r="VI416" s="71"/>
      <c r="VJ416" s="71"/>
      <c r="VK416" s="71"/>
      <c r="VL416" s="71"/>
      <c r="VM416" s="71"/>
      <c r="VN416" s="71"/>
      <c r="VO416" s="71"/>
      <c r="VP416" s="71"/>
      <c r="VQ416" s="71"/>
      <c r="VR416" s="71"/>
      <c r="VS416" s="71"/>
      <c r="VT416" s="71"/>
      <c r="VU416" s="71"/>
      <c r="VV416" s="71"/>
      <c r="VW416" s="71"/>
      <c r="VX416" s="71"/>
      <c r="VY416" s="71"/>
      <c r="VZ416" s="71"/>
      <c r="WA416" s="71"/>
      <c r="WB416" s="71"/>
      <c r="WC416" s="71"/>
      <c r="WD416" s="71"/>
      <c r="WE416" s="71"/>
      <c r="WF416" s="71"/>
      <c r="WG416" s="71"/>
      <c r="WH416" s="71"/>
      <c r="WI416" s="71"/>
      <c r="WJ416" s="71"/>
      <c r="WK416" s="71"/>
      <c r="WL416" s="71"/>
      <c r="WM416" s="71"/>
      <c r="WN416" s="71"/>
      <c r="WO416" s="71"/>
      <c r="WP416" s="71"/>
      <c r="WQ416" s="71"/>
      <c r="WR416" s="71"/>
      <c r="WS416" s="71"/>
      <c r="WT416" s="71"/>
      <c r="WU416" s="71"/>
      <c r="WV416" s="71"/>
      <c r="WW416" s="71"/>
      <c r="WX416" s="71"/>
      <c r="WY416" s="71"/>
      <c r="WZ416" s="71"/>
      <c r="XA416" s="71"/>
      <c r="XB416" s="71"/>
      <c r="XC416" s="71"/>
      <c r="XD416" s="71"/>
      <c r="XE416" s="71"/>
      <c r="XF416" s="71"/>
      <c r="XG416" s="71"/>
      <c r="XH416" s="71"/>
      <c r="XI416" s="71"/>
      <c r="XJ416" s="71"/>
      <c r="XK416" s="71"/>
      <c r="XL416" s="71"/>
      <c r="XM416" s="71"/>
      <c r="XN416" s="71"/>
      <c r="XO416" s="71"/>
      <c r="XP416" s="71"/>
      <c r="XQ416" s="71"/>
      <c r="XR416" s="71"/>
      <c r="XS416" s="71"/>
      <c r="XT416" s="71"/>
      <c r="XU416" s="71"/>
      <c r="XV416" s="71"/>
      <c r="XW416" s="71"/>
      <c r="XX416" s="71"/>
      <c r="XY416" s="71"/>
      <c r="XZ416" s="71"/>
      <c r="YA416" s="71"/>
      <c r="YB416" s="71"/>
      <c r="YC416" s="71"/>
      <c r="YD416" s="71"/>
      <c r="YE416" s="71"/>
      <c r="YF416" s="71"/>
      <c r="YG416" s="71"/>
      <c r="YH416" s="71"/>
      <c r="YI416" s="71"/>
      <c r="YJ416" s="71"/>
      <c r="YK416" s="71"/>
      <c r="YL416" s="71"/>
      <c r="YM416" s="71"/>
      <c r="YN416" s="71"/>
      <c r="YO416" s="71"/>
      <c r="YP416" s="71"/>
      <c r="YQ416" s="71"/>
      <c r="YR416" s="71"/>
      <c r="YS416" s="71"/>
      <c r="YT416" s="71"/>
      <c r="YU416" s="71"/>
      <c r="YV416" s="71"/>
      <c r="YW416" s="71"/>
      <c r="YX416" s="71"/>
      <c r="YY416" s="71"/>
      <c r="YZ416" s="71"/>
      <c r="ZA416" s="71"/>
      <c r="ZB416" s="71"/>
      <c r="ZC416" s="71"/>
      <c r="ZD416" s="71"/>
      <c r="ZE416" s="71"/>
      <c r="ZF416" s="71"/>
      <c r="ZG416" s="71"/>
      <c r="ZH416" s="71"/>
      <c r="ZI416" s="71"/>
      <c r="ZJ416" s="71"/>
      <c r="ZK416" s="71"/>
      <c r="ZL416" s="71"/>
      <c r="ZM416" s="71"/>
      <c r="ZN416" s="71"/>
      <c r="ZO416" s="71"/>
      <c r="ZP416" s="71"/>
      <c r="ZQ416" s="71"/>
      <c r="ZR416" s="71"/>
      <c r="ZS416" s="71"/>
      <c r="ZT416" s="71"/>
      <c r="ZU416" s="71"/>
      <c r="ZV416" s="71"/>
      <c r="ZW416" s="71"/>
      <c r="ZX416" s="71"/>
      <c r="ZY416" s="71"/>
      <c r="ZZ416" s="71"/>
      <c r="AAA416" s="71"/>
      <c r="AAB416" s="71"/>
      <c r="AAC416" s="71"/>
      <c r="AAD416" s="71"/>
      <c r="AAE416" s="71"/>
      <c r="AAF416" s="71"/>
      <c r="AAG416" s="71"/>
      <c r="AAH416" s="71"/>
      <c r="AAI416" s="71"/>
      <c r="AAJ416" s="71"/>
      <c r="AAK416" s="71"/>
      <c r="AAL416" s="71"/>
      <c r="AAM416" s="71"/>
      <c r="AAN416" s="71"/>
      <c r="AAO416" s="71"/>
      <c r="AAP416" s="71"/>
      <c r="AAQ416" s="71"/>
      <c r="AAR416" s="71"/>
      <c r="AAS416" s="71"/>
      <c r="AAT416" s="71"/>
      <c r="AAU416" s="71"/>
      <c r="AAV416" s="71"/>
      <c r="AAW416" s="71"/>
      <c r="AAX416" s="71"/>
      <c r="AAY416" s="71"/>
      <c r="AAZ416" s="71"/>
      <c r="ABA416" s="71"/>
      <c r="ABB416" s="71"/>
      <c r="ABC416" s="71"/>
      <c r="ABD416" s="71"/>
      <c r="ABE416" s="71"/>
      <c r="ABF416" s="71"/>
      <c r="ABG416" s="71"/>
      <c r="ABH416" s="71"/>
      <c r="ABI416" s="71"/>
      <c r="ABJ416" s="71"/>
      <c r="ABK416" s="71"/>
      <c r="ABL416" s="71"/>
      <c r="ABM416" s="71"/>
      <c r="ABN416" s="71"/>
      <c r="ABO416" s="71"/>
      <c r="ABP416" s="71"/>
      <c r="ABQ416" s="71"/>
      <c r="ABR416" s="71"/>
      <c r="ABS416" s="71"/>
      <c r="ABT416" s="71"/>
      <c r="ABU416" s="71"/>
      <c r="ABV416" s="71"/>
      <c r="ABW416" s="71"/>
      <c r="ABX416" s="71"/>
      <c r="ABY416" s="71"/>
      <c r="ABZ416" s="71"/>
      <c r="ACA416" s="71"/>
      <c r="ACB416" s="71"/>
      <c r="ACC416" s="71"/>
      <c r="ACD416" s="71"/>
      <c r="ACE416" s="71"/>
      <c r="ACF416" s="71"/>
      <c r="ACG416" s="71"/>
      <c r="ACH416" s="71"/>
      <c r="ACI416" s="71"/>
      <c r="ACJ416" s="71"/>
      <c r="ACK416" s="71"/>
      <c r="ACL416" s="71"/>
      <c r="ACM416" s="71"/>
      <c r="ACN416" s="71"/>
      <c r="ACO416" s="71"/>
      <c r="ACP416" s="71"/>
      <c r="ACQ416" s="71"/>
      <c r="ACR416" s="71"/>
      <c r="ACS416" s="71"/>
      <c r="ACT416" s="71"/>
      <c r="ACU416" s="71"/>
      <c r="ACV416" s="71"/>
      <c r="ACW416" s="71"/>
      <c r="ACX416" s="71"/>
      <c r="ACY416" s="71"/>
      <c r="ACZ416" s="71"/>
      <c r="ADA416" s="71"/>
      <c r="ADB416" s="71"/>
      <c r="ADC416" s="71"/>
      <c r="ADD416" s="71"/>
      <c r="ADE416" s="71"/>
      <c r="ADF416" s="71"/>
      <c r="ADG416" s="71"/>
      <c r="ADH416" s="71"/>
      <c r="ADI416" s="71"/>
      <c r="ADJ416" s="71"/>
      <c r="ADK416" s="71"/>
      <c r="ADL416" s="71"/>
      <c r="ADM416" s="71"/>
      <c r="ADN416" s="71"/>
      <c r="ADO416" s="71"/>
      <c r="ADP416" s="71"/>
      <c r="ADQ416" s="71"/>
      <c r="ADR416" s="71"/>
      <c r="ADS416" s="71"/>
      <c r="ADT416" s="71"/>
      <c r="ADU416" s="71"/>
      <c r="ADV416" s="71"/>
      <c r="ADW416" s="71"/>
      <c r="ADX416" s="71"/>
      <c r="ADY416" s="71"/>
      <c r="ADZ416" s="71"/>
      <c r="AEA416" s="71"/>
      <c r="AEB416" s="71"/>
      <c r="AEC416" s="71"/>
      <c r="AED416" s="71"/>
      <c r="AEE416" s="71"/>
      <c r="AEF416" s="71"/>
      <c r="AEG416" s="71"/>
      <c r="AEH416" s="71"/>
      <c r="AEI416" s="71"/>
      <c r="AEJ416" s="71"/>
      <c r="AEK416" s="71"/>
      <c r="AEL416" s="71"/>
      <c r="AEM416" s="71"/>
      <c r="AEN416" s="71"/>
      <c r="AEO416" s="71"/>
      <c r="AEP416" s="71"/>
      <c r="AEQ416" s="71"/>
      <c r="AER416" s="71"/>
      <c r="AES416" s="71"/>
      <c r="AET416" s="71"/>
      <c r="AEU416" s="71"/>
      <c r="AEV416" s="71"/>
      <c r="AEW416" s="71"/>
      <c r="AEX416" s="71"/>
      <c r="AEY416" s="71"/>
      <c r="AEZ416" s="71"/>
      <c r="AFA416" s="71"/>
      <c r="AFB416" s="71"/>
      <c r="AFC416" s="71"/>
      <c r="AFD416" s="71"/>
      <c r="AFE416" s="71"/>
      <c r="AFF416" s="71"/>
      <c r="AFG416" s="71"/>
      <c r="AFH416" s="71"/>
      <c r="AFI416" s="71"/>
      <c r="AFJ416" s="71"/>
      <c r="AFK416" s="71"/>
      <c r="AFL416" s="71"/>
      <c r="AFM416" s="71"/>
      <c r="AFN416" s="71"/>
      <c r="AFO416" s="71"/>
      <c r="AFP416" s="71"/>
      <c r="AFQ416" s="71"/>
      <c r="AFR416" s="71"/>
      <c r="AFS416" s="71"/>
      <c r="AFT416" s="71"/>
      <c r="AFU416" s="71"/>
      <c r="AFV416" s="71"/>
      <c r="AFW416" s="71"/>
      <c r="AFX416" s="71"/>
      <c r="AFY416" s="71"/>
      <c r="AFZ416" s="71"/>
      <c r="AGA416" s="71"/>
      <c r="AGB416" s="71"/>
      <c r="AGC416" s="71"/>
      <c r="AGD416" s="71"/>
      <c r="AGE416" s="71"/>
      <c r="AGF416" s="71"/>
      <c r="AGG416" s="71"/>
      <c r="AGH416" s="71"/>
      <c r="AGI416" s="71"/>
      <c r="AGJ416" s="71"/>
      <c r="AGK416" s="71"/>
      <c r="AGL416" s="71"/>
      <c r="AGM416" s="71"/>
      <c r="AGN416" s="71"/>
      <c r="AGO416" s="71"/>
      <c r="AGP416" s="71"/>
      <c r="AGQ416" s="71"/>
      <c r="AGR416" s="71"/>
      <c r="AGS416" s="71"/>
      <c r="AGT416" s="71"/>
      <c r="AGU416" s="71"/>
      <c r="AGV416" s="71"/>
      <c r="AGW416" s="71"/>
      <c r="AGX416" s="71"/>
      <c r="AGY416" s="71"/>
      <c r="AGZ416" s="71"/>
      <c r="AHA416" s="71"/>
      <c r="AHB416" s="71"/>
      <c r="AHC416" s="71"/>
      <c r="AHD416" s="71"/>
      <c r="AHE416" s="71"/>
      <c r="AHF416" s="71"/>
      <c r="AHG416" s="71"/>
      <c r="AHH416" s="71"/>
      <c r="AHI416" s="71"/>
      <c r="AHJ416" s="71"/>
      <c r="AHK416" s="71"/>
      <c r="AHL416" s="71"/>
      <c r="AHM416" s="71"/>
      <c r="AHN416" s="71"/>
      <c r="AHO416" s="71"/>
      <c r="AHP416" s="71"/>
      <c r="AHQ416" s="71"/>
      <c r="AHR416" s="71"/>
      <c r="AHS416" s="71"/>
      <c r="AHT416" s="71"/>
      <c r="AHU416" s="71"/>
      <c r="AHV416" s="71"/>
      <c r="AHW416" s="71"/>
      <c r="AHX416" s="71"/>
      <c r="AHY416" s="71"/>
      <c r="AHZ416" s="71"/>
      <c r="AIA416" s="71"/>
      <c r="AIB416" s="71"/>
      <c r="AIC416" s="71"/>
      <c r="AID416" s="71"/>
      <c r="AIE416" s="71"/>
      <c r="AIF416" s="71"/>
      <c r="AIG416" s="71"/>
      <c r="AIH416" s="71"/>
      <c r="AII416" s="71"/>
      <c r="AIJ416" s="71"/>
      <c r="AIK416" s="71"/>
      <c r="AIL416" s="71"/>
      <c r="AIM416" s="71"/>
      <c r="AIN416" s="71"/>
      <c r="AIO416" s="71"/>
      <c r="AIP416" s="71"/>
      <c r="AIQ416" s="71"/>
      <c r="AIR416" s="71"/>
      <c r="AIS416" s="71"/>
      <c r="AIT416" s="71"/>
      <c r="AIU416" s="71"/>
      <c r="AIV416" s="71"/>
      <c r="AIW416" s="71"/>
      <c r="AIX416" s="71"/>
      <c r="AIY416" s="71"/>
      <c r="AIZ416" s="71"/>
      <c r="AJA416" s="71"/>
      <c r="AJB416" s="71"/>
      <c r="AJC416" s="71"/>
      <c r="AJD416" s="71"/>
      <c r="AJE416" s="71"/>
      <c r="AJF416" s="71"/>
      <c r="AJG416" s="71"/>
      <c r="AJH416" s="71"/>
      <c r="AJI416" s="71"/>
      <c r="AJJ416" s="71"/>
      <c r="AJK416" s="71"/>
      <c r="AJL416" s="71"/>
      <c r="AJM416" s="71"/>
      <c r="AJN416" s="71"/>
      <c r="AJO416" s="71"/>
      <c r="AJP416" s="71"/>
      <c r="AJQ416" s="71"/>
      <c r="AJR416" s="71"/>
      <c r="AJS416" s="71"/>
      <c r="AJT416" s="71"/>
      <c r="AJU416" s="71"/>
      <c r="AJV416" s="71"/>
      <c r="AJW416" s="71"/>
      <c r="AJX416" s="71"/>
      <c r="AJY416" s="71"/>
      <c r="AJZ416" s="71"/>
      <c r="AKA416" s="71"/>
      <c r="AKB416" s="71"/>
      <c r="AKC416" s="71"/>
      <c r="AKD416" s="71"/>
      <c r="AKE416" s="71"/>
      <c r="AKF416" s="71"/>
      <c r="AKG416" s="71"/>
      <c r="AKH416" s="71"/>
      <c r="AKI416" s="71"/>
      <c r="AKJ416" s="71"/>
      <c r="AKK416" s="71"/>
      <c r="AKL416" s="71"/>
      <c r="AKM416" s="71"/>
      <c r="AKN416" s="71"/>
      <c r="AKO416" s="71"/>
      <c r="AKP416" s="71"/>
      <c r="AKQ416" s="71"/>
      <c r="AKR416" s="71"/>
      <c r="AKS416" s="71"/>
      <c r="AKT416" s="71"/>
      <c r="AKU416" s="71"/>
      <c r="AKV416" s="71"/>
      <c r="AKW416" s="71"/>
      <c r="AKX416" s="71"/>
      <c r="AKY416" s="71"/>
      <c r="AKZ416" s="71"/>
      <c r="ALA416" s="71"/>
      <c r="ALB416" s="71"/>
      <c r="ALC416" s="71"/>
      <c r="ALD416" s="71"/>
      <c r="ALE416" s="71"/>
      <c r="ALF416" s="71"/>
      <c r="ALG416" s="71"/>
      <c r="ALH416" s="71"/>
      <c r="ALI416" s="71"/>
      <c r="ALJ416" s="71"/>
      <c r="ALK416" s="71"/>
      <c r="ALL416" s="71"/>
      <c r="ALM416" s="71"/>
      <c r="ALN416" s="71"/>
      <c r="ALO416" s="71"/>
      <c r="ALP416" s="71"/>
      <c r="ALQ416" s="71"/>
      <c r="ALR416" s="71"/>
      <c r="ALS416" s="71"/>
      <c r="ALT416" s="71"/>
      <c r="ALU416" s="71"/>
      <c r="ALV416" s="71"/>
      <c r="ALW416" s="71"/>
      <c r="ALX416" s="71"/>
      <c r="ALY416" s="71"/>
      <c r="ALZ416" s="71"/>
      <c r="AMA416" s="71"/>
      <c r="AMB416" s="71"/>
      <c r="AMC416" s="71"/>
      <c r="AMD416" s="71"/>
      <c r="AME416" s="71"/>
      <c r="AMF416" s="71"/>
      <c r="AMG416" s="71"/>
      <c r="AMH416" s="71"/>
      <c r="AMI416" s="71"/>
      <c r="AMK416" s="71"/>
    </row>
    <row r="417" customFormat="false" ht="32.8" hidden="false" customHeight="false" outlineLevel="0" collapsed="false">
      <c r="A417" s="66"/>
      <c r="B417" s="81" t="s">
        <v>355</v>
      </c>
      <c r="C417" s="82" t="n">
        <v>9960010570</v>
      </c>
      <c r="D417" s="83"/>
      <c r="E417" s="76" t="n">
        <f aca="false">E418</f>
        <v>908100</v>
      </c>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1"/>
      <c r="CB417" s="71"/>
      <c r="CC417" s="71"/>
      <c r="CD417" s="71"/>
      <c r="CE417" s="71"/>
      <c r="CF417" s="71"/>
      <c r="CG417" s="71"/>
      <c r="CH417" s="71"/>
      <c r="CI417" s="71"/>
      <c r="CJ417" s="71"/>
      <c r="CK417" s="71"/>
      <c r="CL417" s="71"/>
      <c r="CM417" s="71"/>
      <c r="CN417" s="71"/>
      <c r="CO417" s="71"/>
      <c r="CP417" s="71"/>
      <c r="CQ417" s="71"/>
      <c r="CR417" s="71"/>
      <c r="CS417" s="71"/>
      <c r="CT417" s="71"/>
      <c r="CU417" s="71"/>
      <c r="CV417" s="71"/>
      <c r="CW417" s="71"/>
      <c r="CX417" s="71"/>
      <c r="CY417" s="71"/>
      <c r="CZ417" s="71"/>
      <c r="DA417" s="71"/>
      <c r="DB417" s="71"/>
      <c r="DC417" s="71"/>
      <c r="DD417" s="71"/>
      <c r="DE417" s="71"/>
      <c r="DF417" s="71"/>
      <c r="DG417" s="71"/>
      <c r="DH417" s="71"/>
      <c r="DI417" s="71"/>
      <c r="DJ417" s="71"/>
      <c r="DK417" s="71"/>
      <c r="DL417" s="71"/>
      <c r="DM417" s="71"/>
      <c r="DN417" s="71"/>
      <c r="DO417" s="71"/>
      <c r="DP417" s="71"/>
      <c r="DQ417" s="71"/>
      <c r="DR417" s="71"/>
      <c r="DS417" s="71"/>
      <c r="DT417" s="71"/>
      <c r="DU417" s="71"/>
      <c r="DV417" s="71"/>
      <c r="DW417" s="71"/>
      <c r="DX417" s="71"/>
      <c r="DY417" s="71"/>
      <c r="DZ417" s="71"/>
      <c r="EA417" s="71"/>
      <c r="EB417" s="71"/>
      <c r="EC417" s="71"/>
      <c r="ED417" s="71"/>
      <c r="EE417" s="71"/>
      <c r="EF417" s="71"/>
      <c r="EG417" s="71"/>
      <c r="EH417" s="71"/>
      <c r="EI417" s="71"/>
      <c r="EJ417" s="71"/>
      <c r="EK417" s="71"/>
      <c r="EL417" s="71"/>
      <c r="EM417" s="71"/>
      <c r="EN417" s="71"/>
      <c r="EO417" s="71"/>
      <c r="EP417" s="71"/>
      <c r="EQ417" s="71"/>
      <c r="ER417" s="71"/>
      <c r="ES417" s="71"/>
      <c r="ET417" s="71"/>
      <c r="EU417" s="71"/>
      <c r="EV417" s="71"/>
      <c r="EW417" s="71"/>
      <c r="EX417" s="71"/>
      <c r="EY417" s="71"/>
      <c r="EZ417" s="71"/>
      <c r="FA417" s="71"/>
      <c r="FB417" s="71"/>
      <c r="FC417" s="71"/>
      <c r="FD417" s="71"/>
      <c r="FE417" s="71"/>
      <c r="FF417" s="71"/>
      <c r="FG417" s="71"/>
      <c r="FH417" s="71"/>
      <c r="FI417" s="71"/>
      <c r="FJ417" s="71"/>
      <c r="FK417" s="71"/>
      <c r="FL417" s="71"/>
      <c r="FM417" s="71"/>
      <c r="FN417" s="71"/>
      <c r="FO417" s="71"/>
      <c r="FP417" s="71"/>
      <c r="FQ417" s="71"/>
      <c r="FR417" s="71"/>
      <c r="FS417" s="71"/>
      <c r="FT417" s="71"/>
      <c r="FU417" s="71"/>
      <c r="FV417" s="71"/>
      <c r="FW417" s="71"/>
      <c r="FX417" s="71"/>
      <c r="FY417" s="71"/>
      <c r="FZ417" s="71"/>
      <c r="GA417" s="71"/>
      <c r="GB417" s="71"/>
      <c r="GC417" s="71"/>
      <c r="GD417" s="71"/>
      <c r="GE417" s="71"/>
      <c r="GF417" s="71"/>
      <c r="GG417" s="71"/>
      <c r="GH417" s="71"/>
      <c r="GI417" s="71"/>
      <c r="GJ417" s="71"/>
      <c r="GK417" s="71"/>
      <c r="GL417" s="71"/>
      <c r="GM417" s="71"/>
      <c r="GN417" s="71"/>
      <c r="GO417" s="71"/>
      <c r="GP417" s="71"/>
      <c r="GQ417" s="71"/>
      <c r="GR417" s="71"/>
      <c r="GS417" s="71"/>
      <c r="GT417" s="71"/>
      <c r="GU417" s="71"/>
      <c r="GV417" s="71"/>
      <c r="GW417" s="71"/>
      <c r="GX417" s="71"/>
      <c r="GY417" s="71"/>
      <c r="GZ417" s="71"/>
      <c r="HA417" s="71"/>
      <c r="HB417" s="71"/>
      <c r="HC417" s="71"/>
      <c r="HD417" s="71"/>
      <c r="HE417" s="71"/>
      <c r="HF417" s="71"/>
      <c r="HG417" s="71"/>
      <c r="HH417" s="71"/>
      <c r="HI417" s="71"/>
      <c r="HJ417" s="71"/>
      <c r="HK417" s="71"/>
      <c r="HL417" s="71"/>
      <c r="HM417" s="71"/>
      <c r="HN417" s="71"/>
      <c r="HO417" s="71"/>
      <c r="HP417" s="71"/>
      <c r="HQ417" s="71"/>
      <c r="HR417" s="71"/>
      <c r="HS417" s="71"/>
      <c r="HT417" s="71"/>
      <c r="HU417" s="71"/>
      <c r="HV417" s="71"/>
      <c r="HW417" s="71"/>
      <c r="HX417" s="71"/>
      <c r="HY417" s="71"/>
      <c r="HZ417" s="71"/>
      <c r="IA417" s="71"/>
      <c r="IB417" s="71"/>
      <c r="IC417" s="71"/>
      <c r="ID417" s="71"/>
      <c r="IE417" s="71"/>
      <c r="IF417" s="71"/>
      <c r="IG417" s="71"/>
      <c r="IH417" s="71"/>
      <c r="II417" s="71"/>
      <c r="IJ417" s="71"/>
      <c r="IK417" s="71"/>
      <c r="IL417" s="71"/>
      <c r="IM417" s="71"/>
      <c r="IN417" s="71"/>
      <c r="IO417" s="71"/>
      <c r="IP417" s="71"/>
      <c r="IQ417" s="71"/>
      <c r="IR417" s="71"/>
      <c r="IS417" s="71"/>
      <c r="IT417" s="71"/>
      <c r="IU417" s="71"/>
      <c r="IV417" s="71"/>
      <c r="IW417" s="71"/>
      <c r="IX417" s="71"/>
      <c r="IY417" s="71"/>
      <c r="IZ417" s="71"/>
      <c r="JA417" s="71"/>
      <c r="JB417" s="71"/>
      <c r="JC417" s="71"/>
      <c r="JD417" s="71"/>
      <c r="JE417" s="71"/>
      <c r="JF417" s="71"/>
      <c r="JG417" s="71"/>
      <c r="JH417" s="71"/>
      <c r="JI417" s="71"/>
      <c r="JJ417" s="71"/>
      <c r="JK417" s="71"/>
      <c r="JL417" s="71"/>
      <c r="JM417" s="71"/>
      <c r="JN417" s="71"/>
      <c r="JO417" s="71"/>
      <c r="JP417" s="71"/>
      <c r="JQ417" s="71"/>
      <c r="JR417" s="71"/>
      <c r="JS417" s="71"/>
      <c r="JT417" s="71"/>
      <c r="JU417" s="71"/>
      <c r="JV417" s="71"/>
      <c r="JW417" s="71"/>
      <c r="JX417" s="71"/>
      <c r="JY417" s="71"/>
      <c r="JZ417" s="71"/>
      <c r="KA417" s="71"/>
      <c r="KB417" s="71"/>
      <c r="KC417" s="71"/>
      <c r="KD417" s="71"/>
      <c r="KE417" s="71"/>
      <c r="KF417" s="71"/>
      <c r="KG417" s="71"/>
      <c r="KH417" s="71"/>
      <c r="KI417" s="71"/>
      <c r="KJ417" s="71"/>
      <c r="KK417" s="71"/>
      <c r="KL417" s="71"/>
      <c r="KM417" s="71"/>
      <c r="KN417" s="71"/>
      <c r="KO417" s="71"/>
      <c r="KP417" s="71"/>
      <c r="KQ417" s="71"/>
      <c r="KR417" s="71"/>
      <c r="KS417" s="71"/>
      <c r="KT417" s="71"/>
      <c r="KU417" s="71"/>
      <c r="KV417" s="71"/>
      <c r="KW417" s="71"/>
      <c r="KX417" s="71"/>
      <c r="KY417" s="71"/>
      <c r="KZ417" s="71"/>
      <c r="LA417" s="71"/>
      <c r="LB417" s="71"/>
      <c r="LC417" s="71"/>
      <c r="LD417" s="71"/>
      <c r="LE417" s="71"/>
      <c r="LF417" s="71"/>
      <c r="LG417" s="71"/>
      <c r="LH417" s="71"/>
      <c r="LI417" s="71"/>
      <c r="LJ417" s="71"/>
      <c r="LK417" s="71"/>
      <c r="LL417" s="71"/>
      <c r="LM417" s="71"/>
      <c r="LN417" s="71"/>
      <c r="LO417" s="71"/>
      <c r="LP417" s="71"/>
      <c r="LQ417" s="71"/>
      <c r="LR417" s="71"/>
      <c r="LS417" s="71"/>
      <c r="LT417" s="71"/>
      <c r="LU417" s="71"/>
      <c r="LV417" s="71"/>
      <c r="LW417" s="71"/>
      <c r="LX417" s="71"/>
      <c r="LY417" s="71"/>
      <c r="LZ417" s="71"/>
      <c r="MA417" s="71"/>
      <c r="MB417" s="71"/>
      <c r="MC417" s="71"/>
      <c r="MD417" s="71"/>
      <c r="ME417" s="71"/>
      <c r="MF417" s="71"/>
      <c r="MG417" s="71"/>
      <c r="MH417" s="71"/>
      <c r="MI417" s="71"/>
      <c r="MJ417" s="71"/>
      <c r="MK417" s="71"/>
      <c r="ML417" s="71"/>
      <c r="MM417" s="71"/>
      <c r="MN417" s="71"/>
      <c r="MO417" s="71"/>
      <c r="MP417" s="71"/>
      <c r="MQ417" s="71"/>
      <c r="MR417" s="71"/>
      <c r="MS417" s="71"/>
      <c r="MT417" s="71"/>
      <c r="MU417" s="71"/>
      <c r="MV417" s="71"/>
      <c r="MW417" s="71"/>
      <c r="MX417" s="71"/>
      <c r="MY417" s="71"/>
      <c r="MZ417" s="71"/>
      <c r="NA417" s="71"/>
      <c r="NB417" s="71"/>
      <c r="NC417" s="71"/>
      <c r="ND417" s="71"/>
      <c r="NE417" s="71"/>
      <c r="NF417" s="71"/>
      <c r="NG417" s="71"/>
      <c r="NH417" s="71"/>
      <c r="NI417" s="71"/>
      <c r="NJ417" s="71"/>
      <c r="NK417" s="71"/>
      <c r="NL417" s="71"/>
      <c r="NM417" s="71"/>
      <c r="NN417" s="71"/>
      <c r="NO417" s="71"/>
      <c r="NP417" s="71"/>
      <c r="NQ417" s="71"/>
      <c r="NR417" s="71"/>
      <c r="NS417" s="71"/>
      <c r="NT417" s="71"/>
      <c r="NU417" s="71"/>
      <c r="NV417" s="71"/>
      <c r="NW417" s="71"/>
      <c r="NX417" s="71"/>
      <c r="NY417" s="71"/>
      <c r="NZ417" s="71"/>
      <c r="OA417" s="71"/>
      <c r="OB417" s="71"/>
      <c r="OC417" s="71"/>
      <c r="OD417" s="71"/>
      <c r="OE417" s="71"/>
      <c r="OF417" s="71"/>
      <c r="OG417" s="71"/>
      <c r="OH417" s="71"/>
      <c r="OI417" s="71"/>
      <c r="OJ417" s="71"/>
      <c r="OK417" s="71"/>
      <c r="OL417" s="71"/>
      <c r="OM417" s="71"/>
      <c r="ON417" s="71"/>
      <c r="OO417" s="71"/>
      <c r="OP417" s="71"/>
      <c r="OQ417" s="71"/>
      <c r="OR417" s="71"/>
      <c r="OS417" s="71"/>
      <c r="OT417" s="71"/>
      <c r="OU417" s="71"/>
      <c r="OV417" s="71"/>
      <c r="OW417" s="71"/>
      <c r="OX417" s="71"/>
      <c r="OY417" s="71"/>
      <c r="OZ417" s="71"/>
      <c r="PA417" s="71"/>
      <c r="PB417" s="71"/>
      <c r="PC417" s="71"/>
      <c r="PD417" s="71"/>
      <c r="PE417" s="71"/>
      <c r="PF417" s="71"/>
      <c r="PG417" s="71"/>
      <c r="PH417" s="71"/>
      <c r="PI417" s="71"/>
      <c r="PJ417" s="71"/>
      <c r="PK417" s="71"/>
      <c r="PL417" s="71"/>
      <c r="PM417" s="71"/>
      <c r="PN417" s="71"/>
      <c r="PO417" s="71"/>
      <c r="PP417" s="71"/>
      <c r="PQ417" s="71"/>
      <c r="PR417" s="71"/>
      <c r="PS417" s="71"/>
      <c r="PT417" s="71"/>
      <c r="PU417" s="71"/>
      <c r="PV417" s="71"/>
      <c r="PW417" s="71"/>
      <c r="PX417" s="71"/>
      <c r="PY417" s="71"/>
      <c r="PZ417" s="71"/>
      <c r="QA417" s="71"/>
      <c r="QB417" s="71"/>
      <c r="QC417" s="71"/>
      <c r="QD417" s="71"/>
      <c r="QE417" s="71"/>
      <c r="QF417" s="71"/>
      <c r="QG417" s="71"/>
      <c r="QH417" s="71"/>
      <c r="QI417" s="71"/>
      <c r="QJ417" s="71"/>
      <c r="QK417" s="71"/>
      <c r="QL417" s="71"/>
      <c r="QM417" s="71"/>
      <c r="QN417" s="71"/>
      <c r="QO417" s="71"/>
      <c r="QP417" s="71"/>
      <c r="QQ417" s="71"/>
      <c r="QR417" s="71"/>
      <c r="QS417" s="71"/>
      <c r="QT417" s="71"/>
      <c r="QU417" s="71"/>
      <c r="QV417" s="71"/>
      <c r="QW417" s="71"/>
      <c r="QX417" s="71"/>
      <c r="QY417" s="71"/>
      <c r="QZ417" s="71"/>
      <c r="RA417" s="71"/>
      <c r="RB417" s="71"/>
      <c r="RC417" s="71"/>
      <c r="RD417" s="71"/>
      <c r="RE417" s="71"/>
      <c r="RF417" s="71"/>
      <c r="RG417" s="71"/>
      <c r="RH417" s="71"/>
      <c r="RI417" s="71"/>
      <c r="RJ417" s="71"/>
      <c r="RK417" s="71"/>
      <c r="RL417" s="71"/>
      <c r="RM417" s="71"/>
      <c r="RN417" s="71"/>
      <c r="RO417" s="71"/>
      <c r="RP417" s="71"/>
      <c r="RQ417" s="71"/>
      <c r="RR417" s="71"/>
      <c r="RS417" s="71"/>
      <c r="RT417" s="71"/>
      <c r="RU417" s="71"/>
      <c r="RV417" s="71"/>
      <c r="RW417" s="71"/>
      <c r="RX417" s="71"/>
      <c r="RY417" s="71"/>
      <c r="RZ417" s="71"/>
      <c r="SA417" s="71"/>
      <c r="SB417" s="71"/>
      <c r="SC417" s="71"/>
      <c r="SD417" s="71"/>
      <c r="SE417" s="71"/>
      <c r="SF417" s="71"/>
      <c r="SG417" s="71"/>
      <c r="SH417" s="71"/>
      <c r="SI417" s="71"/>
      <c r="SJ417" s="71"/>
      <c r="SK417" s="71"/>
      <c r="SL417" s="71"/>
      <c r="SM417" s="71"/>
      <c r="SN417" s="71"/>
      <c r="SO417" s="71"/>
      <c r="SP417" s="71"/>
      <c r="SQ417" s="71"/>
      <c r="SR417" s="71"/>
      <c r="SS417" s="71"/>
      <c r="ST417" s="71"/>
      <c r="SU417" s="71"/>
      <c r="SV417" s="71"/>
      <c r="SW417" s="71"/>
      <c r="SX417" s="71"/>
      <c r="SY417" s="71"/>
      <c r="SZ417" s="71"/>
      <c r="TA417" s="71"/>
      <c r="TB417" s="71"/>
      <c r="TC417" s="71"/>
      <c r="TD417" s="71"/>
      <c r="TE417" s="71"/>
      <c r="TF417" s="71"/>
      <c r="TG417" s="71"/>
      <c r="TH417" s="71"/>
      <c r="TI417" s="71"/>
      <c r="TJ417" s="71"/>
      <c r="TK417" s="71"/>
      <c r="TL417" s="71"/>
      <c r="TM417" s="71"/>
      <c r="TN417" s="71"/>
      <c r="TO417" s="71"/>
      <c r="TP417" s="71"/>
      <c r="TQ417" s="71"/>
      <c r="TR417" s="71"/>
      <c r="TS417" s="71"/>
      <c r="TT417" s="71"/>
      <c r="TU417" s="71"/>
      <c r="TV417" s="71"/>
      <c r="TW417" s="71"/>
      <c r="TX417" s="71"/>
      <c r="TY417" s="71"/>
      <c r="TZ417" s="71"/>
      <c r="UA417" s="71"/>
      <c r="UB417" s="71"/>
      <c r="UC417" s="71"/>
      <c r="UD417" s="71"/>
      <c r="UE417" s="71"/>
      <c r="UF417" s="71"/>
      <c r="UG417" s="71"/>
      <c r="UH417" s="71"/>
      <c r="UI417" s="71"/>
      <c r="UJ417" s="71"/>
      <c r="UK417" s="71"/>
      <c r="UL417" s="71"/>
      <c r="UM417" s="71"/>
      <c r="UN417" s="71"/>
      <c r="UO417" s="71"/>
      <c r="UP417" s="71"/>
      <c r="UQ417" s="71"/>
      <c r="UR417" s="71"/>
      <c r="US417" s="71"/>
      <c r="UT417" s="71"/>
      <c r="UU417" s="71"/>
      <c r="UV417" s="71"/>
      <c r="UW417" s="71"/>
      <c r="UX417" s="71"/>
      <c r="UY417" s="71"/>
      <c r="UZ417" s="71"/>
      <c r="VA417" s="71"/>
      <c r="VB417" s="71"/>
      <c r="VC417" s="71"/>
      <c r="VD417" s="71"/>
      <c r="VE417" s="71"/>
      <c r="VF417" s="71"/>
      <c r="VG417" s="71"/>
      <c r="VH417" s="71"/>
      <c r="VI417" s="71"/>
      <c r="VJ417" s="71"/>
      <c r="VK417" s="71"/>
      <c r="VL417" s="71"/>
      <c r="VM417" s="71"/>
      <c r="VN417" s="71"/>
      <c r="VO417" s="71"/>
      <c r="VP417" s="71"/>
      <c r="VQ417" s="71"/>
      <c r="VR417" s="71"/>
      <c r="VS417" s="71"/>
      <c r="VT417" s="71"/>
      <c r="VU417" s="71"/>
      <c r="VV417" s="71"/>
      <c r="VW417" s="71"/>
      <c r="VX417" s="71"/>
      <c r="VY417" s="71"/>
      <c r="VZ417" s="71"/>
      <c r="WA417" s="71"/>
      <c r="WB417" s="71"/>
      <c r="WC417" s="71"/>
      <c r="WD417" s="71"/>
      <c r="WE417" s="71"/>
      <c r="WF417" s="71"/>
      <c r="WG417" s="71"/>
      <c r="WH417" s="71"/>
      <c r="WI417" s="71"/>
      <c r="WJ417" s="71"/>
      <c r="WK417" s="71"/>
      <c r="WL417" s="71"/>
      <c r="WM417" s="71"/>
      <c r="WN417" s="71"/>
      <c r="WO417" s="71"/>
      <c r="WP417" s="71"/>
      <c r="WQ417" s="71"/>
      <c r="WR417" s="71"/>
      <c r="WS417" s="71"/>
      <c r="WT417" s="71"/>
      <c r="WU417" s="71"/>
      <c r="WV417" s="71"/>
      <c r="WW417" s="71"/>
      <c r="WX417" s="71"/>
      <c r="WY417" s="71"/>
      <c r="WZ417" s="71"/>
      <c r="XA417" s="71"/>
      <c r="XB417" s="71"/>
      <c r="XC417" s="71"/>
      <c r="XD417" s="71"/>
      <c r="XE417" s="71"/>
      <c r="XF417" s="71"/>
      <c r="XG417" s="71"/>
      <c r="XH417" s="71"/>
      <c r="XI417" s="71"/>
      <c r="XJ417" s="71"/>
      <c r="XK417" s="71"/>
      <c r="XL417" s="71"/>
      <c r="XM417" s="71"/>
      <c r="XN417" s="71"/>
      <c r="XO417" s="71"/>
      <c r="XP417" s="71"/>
      <c r="XQ417" s="71"/>
      <c r="XR417" s="71"/>
      <c r="XS417" s="71"/>
      <c r="XT417" s="71"/>
      <c r="XU417" s="71"/>
      <c r="XV417" s="71"/>
      <c r="XW417" s="71"/>
      <c r="XX417" s="71"/>
      <c r="XY417" s="71"/>
      <c r="XZ417" s="71"/>
      <c r="YA417" s="71"/>
      <c r="YB417" s="71"/>
      <c r="YC417" s="71"/>
      <c r="YD417" s="71"/>
      <c r="YE417" s="71"/>
      <c r="YF417" s="71"/>
      <c r="YG417" s="71"/>
      <c r="YH417" s="71"/>
      <c r="YI417" s="71"/>
      <c r="YJ417" s="71"/>
      <c r="YK417" s="71"/>
      <c r="YL417" s="71"/>
      <c r="YM417" s="71"/>
      <c r="YN417" s="71"/>
      <c r="YO417" s="71"/>
      <c r="YP417" s="71"/>
      <c r="YQ417" s="71"/>
      <c r="YR417" s="71"/>
      <c r="YS417" s="71"/>
      <c r="YT417" s="71"/>
      <c r="YU417" s="71"/>
      <c r="YV417" s="71"/>
      <c r="YW417" s="71"/>
      <c r="YX417" s="71"/>
      <c r="YY417" s="71"/>
      <c r="YZ417" s="71"/>
      <c r="ZA417" s="71"/>
      <c r="ZB417" s="71"/>
      <c r="ZC417" s="71"/>
      <c r="ZD417" s="71"/>
      <c r="ZE417" s="71"/>
      <c r="ZF417" s="71"/>
      <c r="ZG417" s="71"/>
      <c r="ZH417" s="71"/>
      <c r="ZI417" s="71"/>
      <c r="ZJ417" s="71"/>
      <c r="ZK417" s="71"/>
      <c r="ZL417" s="71"/>
      <c r="ZM417" s="71"/>
      <c r="ZN417" s="71"/>
      <c r="ZO417" s="71"/>
      <c r="ZP417" s="71"/>
      <c r="ZQ417" s="71"/>
      <c r="ZR417" s="71"/>
      <c r="ZS417" s="71"/>
      <c r="ZT417" s="71"/>
      <c r="ZU417" s="71"/>
      <c r="ZV417" s="71"/>
      <c r="ZW417" s="71"/>
      <c r="ZX417" s="71"/>
      <c r="ZY417" s="71"/>
      <c r="ZZ417" s="71"/>
      <c r="AAA417" s="71"/>
      <c r="AAB417" s="71"/>
      <c r="AAC417" s="71"/>
      <c r="AAD417" s="71"/>
      <c r="AAE417" s="71"/>
      <c r="AAF417" s="71"/>
      <c r="AAG417" s="71"/>
      <c r="AAH417" s="71"/>
      <c r="AAI417" s="71"/>
      <c r="AAJ417" s="71"/>
      <c r="AAK417" s="71"/>
      <c r="AAL417" s="71"/>
      <c r="AAM417" s="71"/>
      <c r="AAN417" s="71"/>
      <c r="AAO417" s="71"/>
      <c r="AAP417" s="71"/>
      <c r="AAQ417" s="71"/>
      <c r="AAR417" s="71"/>
      <c r="AAS417" s="71"/>
      <c r="AAT417" s="71"/>
      <c r="AAU417" s="71"/>
      <c r="AAV417" s="71"/>
      <c r="AAW417" s="71"/>
      <c r="AAX417" s="71"/>
      <c r="AAY417" s="71"/>
      <c r="AAZ417" s="71"/>
      <c r="ABA417" s="71"/>
      <c r="ABB417" s="71"/>
      <c r="ABC417" s="71"/>
      <c r="ABD417" s="71"/>
      <c r="ABE417" s="71"/>
      <c r="ABF417" s="71"/>
      <c r="ABG417" s="71"/>
      <c r="ABH417" s="71"/>
      <c r="ABI417" s="71"/>
      <c r="ABJ417" s="71"/>
      <c r="ABK417" s="71"/>
      <c r="ABL417" s="71"/>
      <c r="ABM417" s="71"/>
      <c r="ABN417" s="71"/>
      <c r="ABO417" s="71"/>
      <c r="ABP417" s="71"/>
      <c r="ABQ417" s="71"/>
      <c r="ABR417" s="71"/>
      <c r="ABS417" s="71"/>
      <c r="ABT417" s="71"/>
      <c r="ABU417" s="71"/>
      <c r="ABV417" s="71"/>
      <c r="ABW417" s="71"/>
      <c r="ABX417" s="71"/>
      <c r="ABY417" s="71"/>
      <c r="ABZ417" s="71"/>
      <c r="ACA417" s="71"/>
      <c r="ACB417" s="71"/>
      <c r="ACC417" s="71"/>
      <c r="ACD417" s="71"/>
      <c r="ACE417" s="71"/>
      <c r="ACF417" s="71"/>
      <c r="ACG417" s="71"/>
      <c r="ACH417" s="71"/>
      <c r="ACI417" s="71"/>
      <c r="ACJ417" s="71"/>
      <c r="ACK417" s="71"/>
      <c r="ACL417" s="71"/>
      <c r="ACM417" s="71"/>
      <c r="ACN417" s="71"/>
      <c r="ACO417" s="71"/>
      <c r="ACP417" s="71"/>
      <c r="ACQ417" s="71"/>
      <c r="ACR417" s="71"/>
      <c r="ACS417" s="71"/>
      <c r="ACT417" s="71"/>
      <c r="ACU417" s="71"/>
      <c r="ACV417" s="71"/>
      <c r="ACW417" s="71"/>
      <c r="ACX417" s="71"/>
      <c r="ACY417" s="71"/>
      <c r="ACZ417" s="71"/>
      <c r="ADA417" s="71"/>
      <c r="ADB417" s="71"/>
      <c r="ADC417" s="71"/>
      <c r="ADD417" s="71"/>
      <c r="ADE417" s="71"/>
      <c r="ADF417" s="71"/>
      <c r="ADG417" s="71"/>
      <c r="ADH417" s="71"/>
      <c r="ADI417" s="71"/>
      <c r="ADJ417" s="71"/>
      <c r="ADK417" s="71"/>
      <c r="ADL417" s="71"/>
      <c r="ADM417" s="71"/>
      <c r="ADN417" s="71"/>
      <c r="ADO417" s="71"/>
      <c r="ADP417" s="71"/>
      <c r="ADQ417" s="71"/>
      <c r="ADR417" s="71"/>
      <c r="ADS417" s="71"/>
      <c r="ADT417" s="71"/>
      <c r="ADU417" s="71"/>
      <c r="ADV417" s="71"/>
      <c r="ADW417" s="71"/>
      <c r="ADX417" s="71"/>
      <c r="ADY417" s="71"/>
      <c r="ADZ417" s="71"/>
      <c r="AEA417" s="71"/>
      <c r="AEB417" s="71"/>
      <c r="AEC417" s="71"/>
      <c r="AED417" s="71"/>
      <c r="AEE417" s="71"/>
      <c r="AEF417" s="71"/>
      <c r="AEG417" s="71"/>
      <c r="AEH417" s="71"/>
      <c r="AEI417" s="71"/>
      <c r="AEJ417" s="71"/>
      <c r="AEK417" s="71"/>
      <c r="AEL417" s="71"/>
      <c r="AEM417" s="71"/>
      <c r="AEN417" s="71"/>
      <c r="AEO417" s="71"/>
      <c r="AEP417" s="71"/>
      <c r="AEQ417" s="71"/>
      <c r="AER417" s="71"/>
      <c r="AES417" s="71"/>
      <c r="AET417" s="71"/>
      <c r="AEU417" s="71"/>
      <c r="AEV417" s="71"/>
      <c r="AEW417" s="71"/>
      <c r="AEX417" s="71"/>
      <c r="AEY417" s="71"/>
      <c r="AEZ417" s="71"/>
      <c r="AFA417" s="71"/>
      <c r="AFB417" s="71"/>
      <c r="AFC417" s="71"/>
      <c r="AFD417" s="71"/>
      <c r="AFE417" s="71"/>
      <c r="AFF417" s="71"/>
      <c r="AFG417" s="71"/>
      <c r="AFH417" s="71"/>
      <c r="AFI417" s="71"/>
      <c r="AFJ417" s="71"/>
      <c r="AFK417" s="71"/>
      <c r="AFL417" s="71"/>
      <c r="AFM417" s="71"/>
      <c r="AFN417" s="71"/>
      <c r="AFO417" s="71"/>
      <c r="AFP417" s="71"/>
      <c r="AFQ417" s="71"/>
      <c r="AFR417" s="71"/>
      <c r="AFS417" s="71"/>
      <c r="AFT417" s="71"/>
      <c r="AFU417" s="71"/>
      <c r="AFV417" s="71"/>
      <c r="AFW417" s="71"/>
      <c r="AFX417" s="71"/>
      <c r="AFY417" s="71"/>
      <c r="AFZ417" s="71"/>
      <c r="AGA417" s="71"/>
      <c r="AGB417" s="71"/>
      <c r="AGC417" s="71"/>
      <c r="AGD417" s="71"/>
      <c r="AGE417" s="71"/>
      <c r="AGF417" s="71"/>
      <c r="AGG417" s="71"/>
      <c r="AGH417" s="71"/>
      <c r="AGI417" s="71"/>
      <c r="AGJ417" s="71"/>
      <c r="AGK417" s="71"/>
      <c r="AGL417" s="71"/>
      <c r="AGM417" s="71"/>
      <c r="AGN417" s="71"/>
      <c r="AGO417" s="71"/>
      <c r="AGP417" s="71"/>
      <c r="AGQ417" s="71"/>
      <c r="AGR417" s="71"/>
      <c r="AGS417" s="71"/>
      <c r="AGT417" s="71"/>
      <c r="AGU417" s="71"/>
      <c r="AGV417" s="71"/>
      <c r="AGW417" s="71"/>
      <c r="AGX417" s="71"/>
      <c r="AGY417" s="71"/>
      <c r="AGZ417" s="71"/>
      <c r="AHA417" s="71"/>
      <c r="AHB417" s="71"/>
      <c r="AHC417" s="71"/>
      <c r="AHD417" s="71"/>
      <c r="AHE417" s="71"/>
      <c r="AHF417" s="71"/>
      <c r="AHG417" s="71"/>
      <c r="AHH417" s="71"/>
      <c r="AHI417" s="71"/>
      <c r="AHJ417" s="71"/>
      <c r="AHK417" s="71"/>
      <c r="AHL417" s="71"/>
      <c r="AHM417" s="71"/>
      <c r="AHN417" s="71"/>
      <c r="AHO417" s="71"/>
      <c r="AHP417" s="71"/>
      <c r="AHQ417" s="71"/>
      <c r="AHR417" s="71"/>
      <c r="AHS417" s="71"/>
      <c r="AHT417" s="71"/>
      <c r="AHU417" s="71"/>
      <c r="AHV417" s="71"/>
      <c r="AHW417" s="71"/>
      <c r="AHX417" s="71"/>
      <c r="AHY417" s="71"/>
      <c r="AHZ417" s="71"/>
      <c r="AIA417" s="71"/>
      <c r="AIB417" s="71"/>
      <c r="AIC417" s="71"/>
      <c r="AID417" s="71"/>
      <c r="AIE417" s="71"/>
      <c r="AIF417" s="71"/>
      <c r="AIG417" s="71"/>
      <c r="AIH417" s="71"/>
      <c r="AII417" s="71"/>
      <c r="AIJ417" s="71"/>
      <c r="AIK417" s="71"/>
      <c r="AIL417" s="71"/>
      <c r="AIM417" s="71"/>
      <c r="AIN417" s="71"/>
      <c r="AIO417" s="71"/>
      <c r="AIP417" s="71"/>
      <c r="AIQ417" s="71"/>
      <c r="AIR417" s="71"/>
      <c r="AIS417" s="71"/>
      <c r="AIT417" s="71"/>
      <c r="AIU417" s="71"/>
      <c r="AIV417" s="71"/>
      <c r="AIW417" s="71"/>
      <c r="AIX417" s="71"/>
      <c r="AIY417" s="71"/>
      <c r="AIZ417" s="71"/>
      <c r="AJA417" s="71"/>
      <c r="AJB417" s="71"/>
      <c r="AJC417" s="71"/>
      <c r="AJD417" s="71"/>
      <c r="AJE417" s="71"/>
      <c r="AJF417" s="71"/>
      <c r="AJG417" s="71"/>
      <c r="AJH417" s="71"/>
      <c r="AJI417" s="71"/>
      <c r="AJJ417" s="71"/>
      <c r="AJK417" s="71"/>
      <c r="AJL417" s="71"/>
      <c r="AJM417" s="71"/>
      <c r="AJN417" s="71"/>
      <c r="AJO417" s="71"/>
      <c r="AJP417" s="71"/>
      <c r="AJQ417" s="71"/>
      <c r="AJR417" s="71"/>
      <c r="AJS417" s="71"/>
      <c r="AJT417" s="71"/>
      <c r="AJU417" s="71"/>
      <c r="AJV417" s="71"/>
      <c r="AJW417" s="71"/>
      <c r="AJX417" s="71"/>
      <c r="AJY417" s="71"/>
      <c r="AJZ417" s="71"/>
      <c r="AKA417" s="71"/>
      <c r="AKB417" s="71"/>
      <c r="AKC417" s="71"/>
      <c r="AKD417" s="71"/>
      <c r="AKE417" s="71"/>
      <c r="AKF417" s="71"/>
      <c r="AKG417" s="71"/>
      <c r="AKH417" s="71"/>
      <c r="AKI417" s="71"/>
      <c r="AKJ417" s="71"/>
      <c r="AKK417" s="71"/>
      <c r="AKL417" s="71"/>
      <c r="AKM417" s="71"/>
      <c r="AKN417" s="71"/>
      <c r="AKO417" s="71"/>
      <c r="AKP417" s="71"/>
      <c r="AKQ417" s="71"/>
      <c r="AKR417" s="71"/>
      <c r="AKS417" s="71"/>
      <c r="AKT417" s="71"/>
      <c r="AKU417" s="71"/>
      <c r="AKV417" s="71"/>
      <c r="AKW417" s="71"/>
      <c r="AKX417" s="71"/>
      <c r="AKY417" s="71"/>
      <c r="AKZ417" s="71"/>
      <c r="ALA417" s="71"/>
      <c r="ALB417" s="71"/>
      <c r="ALC417" s="71"/>
      <c r="ALD417" s="71"/>
      <c r="ALE417" s="71"/>
      <c r="ALF417" s="71"/>
      <c r="ALG417" s="71"/>
      <c r="ALH417" s="71"/>
      <c r="ALI417" s="71"/>
      <c r="ALJ417" s="71"/>
      <c r="ALK417" s="71"/>
      <c r="ALL417" s="71"/>
      <c r="ALM417" s="71"/>
      <c r="ALN417" s="71"/>
      <c r="ALO417" s="71"/>
      <c r="ALP417" s="71"/>
      <c r="ALQ417" s="71"/>
      <c r="ALR417" s="71"/>
      <c r="ALS417" s="71"/>
      <c r="ALT417" s="71"/>
      <c r="ALU417" s="71"/>
      <c r="ALV417" s="71"/>
      <c r="ALW417" s="71"/>
      <c r="ALX417" s="71"/>
      <c r="ALY417" s="71"/>
      <c r="ALZ417" s="71"/>
      <c r="AMA417" s="71"/>
      <c r="AMB417" s="71"/>
      <c r="AMC417" s="71"/>
      <c r="AMD417" s="71"/>
      <c r="AME417" s="71"/>
      <c r="AMF417" s="71"/>
      <c r="AMG417" s="71"/>
      <c r="AMH417" s="71"/>
      <c r="AMI417" s="71"/>
      <c r="AMK417" s="71"/>
    </row>
    <row r="418" customFormat="false" ht="32.8" hidden="false" customHeight="false" outlineLevel="0" collapsed="false">
      <c r="A418" s="66"/>
      <c r="B418" s="81" t="s">
        <v>103</v>
      </c>
      <c r="C418" s="82" t="n">
        <v>9960010570</v>
      </c>
      <c r="D418" s="83" t="s">
        <v>104</v>
      </c>
      <c r="E418" s="76" t="n">
        <f aca="false">'приложение 10'!I101+'приложение 10'!I258</f>
        <v>908100</v>
      </c>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c r="BY418" s="71"/>
      <c r="BZ418" s="71"/>
      <c r="CA418" s="71"/>
      <c r="CB418" s="71"/>
      <c r="CC418" s="71"/>
      <c r="CD418" s="71"/>
      <c r="CE418" s="71"/>
      <c r="CF418" s="71"/>
      <c r="CG418" s="71"/>
      <c r="CH418" s="71"/>
      <c r="CI418" s="71"/>
      <c r="CJ418" s="71"/>
      <c r="CK418" s="71"/>
      <c r="CL418" s="71"/>
      <c r="CM418" s="71"/>
      <c r="CN418" s="71"/>
      <c r="CO418" s="71"/>
      <c r="CP418" s="71"/>
      <c r="CQ418" s="71"/>
      <c r="CR418" s="71"/>
      <c r="CS418" s="71"/>
      <c r="CT418" s="71"/>
      <c r="CU418" s="71"/>
      <c r="CV418" s="71"/>
      <c r="CW418" s="71"/>
      <c r="CX418" s="71"/>
      <c r="CY418" s="71"/>
      <c r="CZ418" s="71"/>
      <c r="DA418" s="71"/>
      <c r="DB418" s="71"/>
      <c r="DC418" s="71"/>
      <c r="DD418" s="71"/>
      <c r="DE418" s="71"/>
      <c r="DF418" s="71"/>
      <c r="DG418" s="71"/>
      <c r="DH418" s="71"/>
      <c r="DI418" s="71"/>
      <c r="DJ418" s="71"/>
      <c r="DK418" s="71"/>
      <c r="DL418" s="71"/>
      <c r="DM418" s="71"/>
      <c r="DN418" s="71"/>
      <c r="DO418" s="71"/>
      <c r="DP418" s="71"/>
      <c r="DQ418" s="71"/>
      <c r="DR418" s="71"/>
      <c r="DS418" s="71"/>
      <c r="DT418" s="71"/>
      <c r="DU418" s="71"/>
      <c r="DV418" s="71"/>
      <c r="DW418" s="71"/>
      <c r="DX418" s="71"/>
      <c r="DY418" s="71"/>
      <c r="DZ418" s="71"/>
      <c r="EA418" s="71"/>
      <c r="EB418" s="71"/>
      <c r="EC418" s="71"/>
      <c r="ED418" s="71"/>
      <c r="EE418" s="71"/>
      <c r="EF418" s="71"/>
      <c r="EG418" s="71"/>
      <c r="EH418" s="71"/>
      <c r="EI418" s="71"/>
      <c r="EJ418" s="71"/>
      <c r="EK418" s="71"/>
      <c r="EL418" s="71"/>
      <c r="EM418" s="71"/>
      <c r="EN418" s="71"/>
      <c r="EO418" s="71"/>
      <c r="EP418" s="71"/>
      <c r="EQ418" s="71"/>
      <c r="ER418" s="71"/>
      <c r="ES418" s="71"/>
      <c r="ET418" s="71"/>
      <c r="EU418" s="71"/>
      <c r="EV418" s="71"/>
      <c r="EW418" s="71"/>
      <c r="EX418" s="71"/>
      <c r="EY418" s="71"/>
      <c r="EZ418" s="71"/>
      <c r="FA418" s="71"/>
      <c r="FB418" s="71"/>
      <c r="FC418" s="71"/>
      <c r="FD418" s="71"/>
      <c r="FE418" s="71"/>
      <c r="FF418" s="71"/>
      <c r="FG418" s="71"/>
      <c r="FH418" s="71"/>
      <c r="FI418" s="71"/>
      <c r="FJ418" s="71"/>
      <c r="FK418" s="71"/>
      <c r="FL418" s="71"/>
      <c r="FM418" s="71"/>
      <c r="FN418" s="71"/>
      <c r="FO418" s="71"/>
      <c r="FP418" s="71"/>
      <c r="FQ418" s="71"/>
      <c r="FR418" s="71"/>
      <c r="FS418" s="71"/>
      <c r="FT418" s="71"/>
      <c r="FU418" s="71"/>
      <c r="FV418" s="71"/>
      <c r="FW418" s="71"/>
      <c r="FX418" s="71"/>
      <c r="FY418" s="71"/>
      <c r="FZ418" s="71"/>
      <c r="GA418" s="71"/>
      <c r="GB418" s="71"/>
      <c r="GC418" s="71"/>
      <c r="GD418" s="71"/>
      <c r="GE418" s="71"/>
      <c r="GF418" s="71"/>
      <c r="GG418" s="71"/>
      <c r="GH418" s="71"/>
      <c r="GI418" s="71"/>
      <c r="GJ418" s="71"/>
      <c r="GK418" s="71"/>
      <c r="GL418" s="71"/>
      <c r="GM418" s="71"/>
      <c r="GN418" s="71"/>
      <c r="GO418" s="71"/>
      <c r="GP418" s="71"/>
      <c r="GQ418" s="71"/>
      <c r="GR418" s="71"/>
      <c r="GS418" s="71"/>
      <c r="GT418" s="71"/>
      <c r="GU418" s="71"/>
      <c r="GV418" s="71"/>
      <c r="GW418" s="71"/>
      <c r="GX418" s="71"/>
      <c r="GY418" s="71"/>
      <c r="GZ418" s="71"/>
      <c r="HA418" s="71"/>
      <c r="HB418" s="71"/>
      <c r="HC418" s="71"/>
      <c r="HD418" s="71"/>
      <c r="HE418" s="71"/>
      <c r="HF418" s="71"/>
      <c r="HG418" s="71"/>
      <c r="HH418" s="71"/>
      <c r="HI418" s="71"/>
      <c r="HJ418" s="71"/>
      <c r="HK418" s="71"/>
      <c r="HL418" s="71"/>
      <c r="HM418" s="71"/>
      <c r="HN418" s="71"/>
      <c r="HO418" s="71"/>
      <c r="HP418" s="71"/>
      <c r="HQ418" s="71"/>
      <c r="HR418" s="71"/>
      <c r="HS418" s="71"/>
      <c r="HT418" s="71"/>
      <c r="HU418" s="71"/>
      <c r="HV418" s="71"/>
      <c r="HW418" s="71"/>
      <c r="HX418" s="71"/>
      <c r="HY418" s="71"/>
      <c r="HZ418" s="71"/>
      <c r="IA418" s="71"/>
      <c r="IB418" s="71"/>
      <c r="IC418" s="71"/>
      <c r="ID418" s="71"/>
      <c r="IE418" s="71"/>
      <c r="IF418" s="71"/>
      <c r="IG418" s="71"/>
      <c r="IH418" s="71"/>
      <c r="II418" s="71"/>
      <c r="IJ418" s="71"/>
      <c r="IK418" s="71"/>
      <c r="IL418" s="71"/>
      <c r="IM418" s="71"/>
      <c r="IN418" s="71"/>
      <c r="IO418" s="71"/>
      <c r="IP418" s="71"/>
      <c r="IQ418" s="71"/>
      <c r="IR418" s="71"/>
      <c r="IS418" s="71"/>
      <c r="IT418" s="71"/>
      <c r="IU418" s="71"/>
      <c r="IV418" s="71"/>
      <c r="IW418" s="71"/>
      <c r="IX418" s="71"/>
      <c r="IY418" s="71"/>
      <c r="IZ418" s="71"/>
      <c r="JA418" s="71"/>
      <c r="JB418" s="71"/>
      <c r="JC418" s="71"/>
      <c r="JD418" s="71"/>
      <c r="JE418" s="71"/>
      <c r="JF418" s="71"/>
      <c r="JG418" s="71"/>
      <c r="JH418" s="71"/>
      <c r="JI418" s="71"/>
      <c r="JJ418" s="71"/>
      <c r="JK418" s="71"/>
      <c r="JL418" s="71"/>
      <c r="JM418" s="71"/>
      <c r="JN418" s="71"/>
      <c r="JO418" s="71"/>
      <c r="JP418" s="71"/>
      <c r="JQ418" s="71"/>
      <c r="JR418" s="71"/>
      <c r="JS418" s="71"/>
      <c r="JT418" s="71"/>
      <c r="JU418" s="71"/>
      <c r="JV418" s="71"/>
      <c r="JW418" s="71"/>
      <c r="JX418" s="71"/>
      <c r="JY418" s="71"/>
      <c r="JZ418" s="71"/>
      <c r="KA418" s="71"/>
      <c r="KB418" s="71"/>
      <c r="KC418" s="71"/>
      <c r="KD418" s="71"/>
      <c r="KE418" s="71"/>
      <c r="KF418" s="71"/>
      <c r="KG418" s="71"/>
      <c r="KH418" s="71"/>
      <c r="KI418" s="71"/>
      <c r="KJ418" s="71"/>
      <c r="KK418" s="71"/>
      <c r="KL418" s="71"/>
      <c r="KM418" s="71"/>
      <c r="KN418" s="71"/>
      <c r="KO418" s="71"/>
      <c r="KP418" s="71"/>
      <c r="KQ418" s="71"/>
      <c r="KR418" s="71"/>
      <c r="KS418" s="71"/>
      <c r="KT418" s="71"/>
      <c r="KU418" s="71"/>
      <c r="KV418" s="71"/>
      <c r="KW418" s="71"/>
      <c r="KX418" s="71"/>
      <c r="KY418" s="71"/>
      <c r="KZ418" s="71"/>
      <c r="LA418" s="71"/>
      <c r="LB418" s="71"/>
      <c r="LC418" s="71"/>
      <c r="LD418" s="71"/>
      <c r="LE418" s="71"/>
      <c r="LF418" s="71"/>
      <c r="LG418" s="71"/>
      <c r="LH418" s="71"/>
      <c r="LI418" s="71"/>
      <c r="LJ418" s="71"/>
      <c r="LK418" s="71"/>
      <c r="LL418" s="71"/>
      <c r="LM418" s="71"/>
      <c r="LN418" s="71"/>
      <c r="LO418" s="71"/>
      <c r="LP418" s="71"/>
      <c r="LQ418" s="71"/>
      <c r="LR418" s="71"/>
      <c r="LS418" s="71"/>
      <c r="LT418" s="71"/>
      <c r="LU418" s="71"/>
      <c r="LV418" s="71"/>
      <c r="LW418" s="71"/>
      <c r="LX418" s="71"/>
      <c r="LY418" s="71"/>
      <c r="LZ418" s="71"/>
      <c r="MA418" s="71"/>
      <c r="MB418" s="71"/>
      <c r="MC418" s="71"/>
      <c r="MD418" s="71"/>
      <c r="ME418" s="71"/>
      <c r="MF418" s="71"/>
      <c r="MG418" s="71"/>
      <c r="MH418" s="71"/>
      <c r="MI418" s="71"/>
      <c r="MJ418" s="71"/>
      <c r="MK418" s="71"/>
      <c r="ML418" s="71"/>
      <c r="MM418" s="71"/>
      <c r="MN418" s="71"/>
      <c r="MO418" s="71"/>
      <c r="MP418" s="71"/>
      <c r="MQ418" s="71"/>
      <c r="MR418" s="71"/>
      <c r="MS418" s="71"/>
      <c r="MT418" s="71"/>
      <c r="MU418" s="71"/>
      <c r="MV418" s="71"/>
      <c r="MW418" s="71"/>
      <c r="MX418" s="71"/>
      <c r="MY418" s="71"/>
      <c r="MZ418" s="71"/>
      <c r="NA418" s="71"/>
      <c r="NB418" s="71"/>
      <c r="NC418" s="71"/>
      <c r="ND418" s="71"/>
      <c r="NE418" s="71"/>
      <c r="NF418" s="71"/>
      <c r="NG418" s="71"/>
      <c r="NH418" s="71"/>
      <c r="NI418" s="71"/>
      <c r="NJ418" s="71"/>
      <c r="NK418" s="71"/>
      <c r="NL418" s="71"/>
      <c r="NM418" s="71"/>
      <c r="NN418" s="71"/>
      <c r="NO418" s="71"/>
      <c r="NP418" s="71"/>
      <c r="NQ418" s="71"/>
      <c r="NR418" s="71"/>
      <c r="NS418" s="71"/>
      <c r="NT418" s="71"/>
      <c r="NU418" s="71"/>
      <c r="NV418" s="71"/>
      <c r="NW418" s="71"/>
      <c r="NX418" s="71"/>
      <c r="NY418" s="71"/>
      <c r="NZ418" s="71"/>
      <c r="OA418" s="71"/>
      <c r="OB418" s="71"/>
      <c r="OC418" s="71"/>
      <c r="OD418" s="71"/>
      <c r="OE418" s="71"/>
      <c r="OF418" s="71"/>
      <c r="OG418" s="71"/>
      <c r="OH418" s="71"/>
      <c r="OI418" s="71"/>
      <c r="OJ418" s="71"/>
      <c r="OK418" s="71"/>
      <c r="OL418" s="71"/>
      <c r="OM418" s="71"/>
      <c r="ON418" s="71"/>
      <c r="OO418" s="71"/>
      <c r="OP418" s="71"/>
      <c r="OQ418" s="71"/>
      <c r="OR418" s="71"/>
      <c r="OS418" s="71"/>
      <c r="OT418" s="71"/>
      <c r="OU418" s="71"/>
      <c r="OV418" s="71"/>
      <c r="OW418" s="71"/>
      <c r="OX418" s="71"/>
      <c r="OY418" s="71"/>
      <c r="OZ418" s="71"/>
      <c r="PA418" s="71"/>
      <c r="PB418" s="71"/>
      <c r="PC418" s="71"/>
      <c r="PD418" s="71"/>
      <c r="PE418" s="71"/>
      <c r="PF418" s="71"/>
      <c r="PG418" s="71"/>
      <c r="PH418" s="71"/>
      <c r="PI418" s="71"/>
      <c r="PJ418" s="71"/>
      <c r="PK418" s="71"/>
      <c r="PL418" s="71"/>
      <c r="PM418" s="71"/>
      <c r="PN418" s="71"/>
      <c r="PO418" s="71"/>
      <c r="PP418" s="71"/>
      <c r="PQ418" s="71"/>
      <c r="PR418" s="71"/>
      <c r="PS418" s="71"/>
      <c r="PT418" s="71"/>
      <c r="PU418" s="71"/>
      <c r="PV418" s="71"/>
      <c r="PW418" s="71"/>
      <c r="PX418" s="71"/>
      <c r="PY418" s="71"/>
      <c r="PZ418" s="71"/>
      <c r="QA418" s="71"/>
      <c r="QB418" s="71"/>
      <c r="QC418" s="71"/>
      <c r="QD418" s="71"/>
      <c r="QE418" s="71"/>
      <c r="QF418" s="71"/>
      <c r="QG418" s="71"/>
      <c r="QH418" s="71"/>
      <c r="QI418" s="71"/>
      <c r="QJ418" s="71"/>
      <c r="QK418" s="71"/>
      <c r="QL418" s="71"/>
      <c r="QM418" s="71"/>
      <c r="QN418" s="71"/>
      <c r="QO418" s="71"/>
      <c r="QP418" s="71"/>
      <c r="QQ418" s="71"/>
      <c r="QR418" s="71"/>
      <c r="QS418" s="71"/>
      <c r="QT418" s="71"/>
      <c r="QU418" s="71"/>
      <c r="QV418" s="71"/>
      <c r="QW418" s="71"/>
      <c r="QX418" s="71"/>
      <c r="QY418" s="71"/>
      <c r="QZ418" s="71"/>
      <c r="RA418" s="71"/>
      <c r="RB418" s="71"/>
      <c r="RC418" s="71"/>
      <c r="RD418" s="71"/>
      <c r="RE418" s="71"/>
      <c r="RF418" s="71"/>
      <c r="RG418" s="71"/>
      <c r="RH418" s="71"/>
      <c r="RI418" s="71"/>
      <c r="RJ418" s="71"/>
      <c r="RK418" s="71"/>
      <c r="RL418" s="71"/>
      <c r="RM418" s="71"/>
      <c r="RN418" s="71"/>
      <c r="RO418" s="71"/>
      <c r="RP418" s="71"/>
      <c r="RQ418" s="71"/>
      <c r="RR418" s="71"/>
      <c r="RS418" s="71"/>
      <c r="RT418" s="71"/>
      <c r="RU418" s="71"/>
      <c r="RV418" s="71"/>
      <c r="RW418" s="71"/>
      <c r="RX418" s="71"/>
      <c r="RY418" s="71"/>
      <c r="RZ418" s="71"/>
      <c r="SA418" s="71"/>
      <c r="SB418" s="71"/>
      <c r="SC418" s="71"/>
      <c r="SD418" s="71"/>
      <c r="SE418" s="71"/>
      <c r="SF418" s="71"/>
      <c r="SG418" s="71"/>
      <c r="SH418" s="71"/>
      <c r="SI418" s="71"/>
      <c r="SJ418" s="71"/>
      <c r="SK418" s="71"/>
      <c r="SL418" s="71"/>
      <c r="SM418" s="71"/>
      <c r="SN418" s="71"/>
      <c r="SO418" s="71"/>
      <c r="SP418" s="71"/>
      <c r="SQ418" s="71"/>
      <c r="SR418" s="71"/>
      <c r="SS418" s="71"/>
      <c r="ST418" s="71"/>
      <c r="SU418" s="71"/>
      <c r="SV418" s="71"/>
      <c r="SW418" s="71"/>
      <c r="SX418" s="71"/>
      <c r="SY418" s="71"/>
      <c r="SZ418" s="71"/>
      <c r="TA418" s="71"/>
      <c r="TB418" s="71"/>
      <c r="TC418" s="71"/>
      <c r="TD418" s="71"/>
      <c r="TE418" s="71"/>
      <c r="TF418" s="71"/>
      <c r="TG418" s="71"/>
      <c r="TH418" s="71"/>
      <c r="TI418" s="71"/>
      <c r="TJ418" s="71"/>
      <c r="TK418" s="71"/>
      <c r="TL418" s="71"/>
      <c r="TM418" s="71"/>
      <c r="TN418" s="71"/>
      <c r="TO418" s="71"/>
      <c r="TP418" s="71"/>
      <c r="TQ418" s="71"/>
      <c r="TR418" s="71"/>
      <c r="TS418" s="71"/>
      <c r="TT418" s="71"/>
      <c r="TU418" s="71"/>
      <c r="TV418" s="71"/>
      <c r="TW418" s="71"/>
      <c r="TX418" s="71"/>
      <c r="TY418" s="71"/>
      <c r="TZ418" s="71"/>
      <c r="UA418" s="71"/>
      <c r="UB418" s="71"/>
      <c r="UC418" s="71"/>
      <c r="UD418" s="71"/>
      <c r="UE418" s="71"/>
      <c r="UF418" s="71"/>
      <c r="UG418" s="71"/>
      <c r="UH418" s="71"/>
      <c r="UI418" s="71"/>
      <c r="UJ418" s="71"/>
      <c r="UK418" s="71"/>
      <c r="UL418" s="71"/>
      <c r="UM418" s="71"/>
      <c r="UN418" s="71"/>
      <c r="UO418" s="71"/>
      <c r="UP418" s="71"/>
      <c r="UQ418" s="71"/>
      <c r="UR418" s="71"/>
      <c r="US418" s="71"/>
      <c r="UT418" s="71"/>
      <c r="UU418" s="71"/>
      <c r="UV418" s="71"/>
      <c r="UW418" s="71"/>
      <c r="UX418" s="71"/>
      <c r="UY418" s="71"/>
      <c r="UZ418" s="71"/>
      <c r="VA418" s="71"/>
      <c r="VB418" s="71"/>
      <c r="VC418" s="71"/>
      <c r="VD418" s="71"/>
      <c r="VE418" s="71"/>
      <c r="VF418" s="71"/>
      <c r="VG418" s="71"/>
      <c r="VH418" s="71"/>
      <c r="VI418" s="71"/>
      <c r="VJ418" s="71"/>
      <c r="VK418" s="71"/>
      <c r="VL418" s="71"/>
      <c r="VM418" s="71"/>
      <c r="VN418" s="71"/>
      <c r="VO418" s="71"/>
      <c r="VP418" s="71"/>
      <c r="VQ418" s="71"/>
      <c r="VR418" s="71"/>
      <c r="VS418" s="71"/>
      <c r="VT418" s="71"/>
      <c r="VU418" s="71"/>
      <c r="VV418" s="71"/>
      <c r="VW418" s="71"/>
      <c r="VX418" s="71"/>
      <c r="VY418" s="71"/>
      <c r="VZ418" s="71"/>
      <c r="WA418" s="71"/>
      <c r="WB418" s="71"/>
      <c r="WC418" s="71"/>
      <c r="WD418" s="71"/>
      <c r="WE418" s="71"/>
      <c r="WF418" s="71"/>
      <c r="WG418" s="71"/>
      <c r="WH418" s="71"/>
      <c r="WI418" s="71"/>
      <c r="WJ418" s="71"/>
      <c r="WK418" s="71"/>
      <c r="WL418" s="71"/>
      <c r="WM418" s="71"/>
      <c r="WN418" s="71"/>
      <c r="WO418" s="71"/>
      <c r="WP418" s="71"/>
      <c r="WQ418" s="71"/>
      <c r="WR418" s="71"/>
      <c r="WS418" s="71"/>
      <c r="WT418" s="71"/>
      <c r="WU418" s="71"/>
      <c r="WV418" s="71"/>
      <c r="WW418" s="71"/>
      <c r="WX418" s="71"/>
      <c r="WY418" s="71"/>
      <c r="WZ418" s="71"/>
      <c r="XA418" s="71"/>
      <c r="XB418" s="71"/>
      <c r="XC418" s="71"/>
      <c r="XD418" s="71"/>
      <c r="XE418" s="71"/>
      <c r="XF418" s="71"/>
      <c r="XG418" s="71"/>
      <c r="XH418" s="71"/>
      <c r="XI418" s="71"/>
      <c r="XJ418" s="71"/>
      <c r="XK418" s="71"/>
      <c r="XL418" s="71"/>
      <c r="XM418" s="71"/>
      <c r="XN418" s="71"/>
      <c r="XO418" s="71"/>
      <c r="XP418" s="71"/>
      <c r="XQ418" s="71"/>
      <c r="XR418" s="71"/>
      <c r="XS418" s="71"/>
      <c r="XT418" s="71"/>
      <c r="XU418" s="71"/>
      <c r="XV418" s="71"/>
      <c r="XW418" s="71"/>
      <c r="XX418" s="71"/>
      <c r="XY418" s="71"/>
      <c r="XZ418" s="71"/>
      <c r="YA418" s="71"/>
      <c r="YB418" s="71"/>
      <c r="YC418" s="71"/>
      <c r="YD418" s="71"/>
      <c r="YE418" s="71"/>
      <c r="YF418" s="71"/>
      <c r="YG418" s="71"/>
      <c r="YH418" s="71"/>
      <c r="YI418" s="71"/>
      <c r="YJ418" s="71"/>
      <c r="YK418" s="71"/>
      <c r="YL418" s="71"/>
      <c r="YM418" s="71"/>
      <c r="YN418" s="71"/>
      <c r="YO418" s="71"/>
      <c r="YP418" s="71"/>
      <c r="YQ418" s="71"/>
      <c r="YR418" s="71"/>
      <c r="YS418" s="71"/>
      <c r="YT418" s="71"/>
      <c r="YU418" s="71"/>
      <c r="YV418" s="71"/>
      <c r="YW418" s="71"/>
      <c r="YX418" s="71"/>
      <c r="YY418" s="71"/>
      <c r="YZ418" s="71"/>
      <c r="ZA418" s="71"/>
      <c r="ZB418" s="71"/>
      <c r="ZC418" s="71"/>
      <c r="ZD418" s="71"/>
      <c r="ZE418" s="71"/>
      <c r="ZF418" s="71"/>
      <c r="ZG418" s="71"/>
      <c r="ZH418" s="71"/>
      <c r="ZI418" s="71"/>
      <c r="ZJ418" s="71"/>
      <c r="ZK418" s="71"/>
      <c r="ZL418" s="71"/>
      <c r="ZM418" s="71"/>
      <c r="ZN418" s="71"/>
      <c r="ZO418" s="71"/>
      <c r="ZP418" s="71"/>
      <c r="ZQ418" s="71"/>
      <c r="ZR418" s="71"/>
      <c r="ZS418" s="71"/>
      <c r="ZT418" s="71"/>
      <c r="ZU418" s="71"/>
      <c r="ZV418" s="71"/>
      <c r="ZW418" s="71"/>
      <c r="ZX418" s="71"/>
      <c r="ZY418" s="71"/>
      <c r="ZZ418" s="71"/>
      <c r="AAA418" s="71"/>
      <c r="AAB418" s="71"/>
      <c r="AAC418" s="71"/>
      <c r="AAD418" s="71"/>
      <c r="AAE418" s="71"/>
      <c r="AAF418" s="71"/>
      <c r="AAG418" s="71"/>
      <c r="AAH418" s="71"/>
      <c r="AAI418" s="71"/>
      <c r="AAJ418" s="71"/>
      <c r="AAK418" s="71"/>
      <c r="AAL418" s="71"/>
      <c r="AAM418" s="71"/>
      <c r="AAN418" s="71"/>
      <c r="AAO418" s="71"/>
      <c r="AAP418" s="71"/>
      <c r="AAQ418" s="71"/>
      <c r="AAR418" s="71"/>
      <c r="AAS418" s="71"/>
      <c r="AAT418" s="71"/>
      <c r="AAU418" s="71"/>
      <c r="AAV418" s="71"/>
      <c r="AAW418" s="71"/>
      <c r="AAX418" s="71"/>
      <c r="AAY418" s="71"/>
      <c r="AAZ418" s="71"/>
      <c r="ABA418" s="71"/>
      <c r="ABB418" s="71"/>
      <c r="ABC418" s="71"/>
      <c r="ABD418" s="71"/>
      <c r="ABE418" s="71"/>
      <c r="ABF418" s="71"/>
      <c r="ABG418" s="71"/>
      <c r="ABH418" s="71"/>
      <c r="ABI418" s="71"/>
      <c r="ABJ418" s="71"/>
      <c r="ABK418" s="71"/>
      <c r="ABL418" s="71"/>
      <c r="ABM418" s="71"/>
      <c r="ABN418" s="71"/>
      <c r="ABO418" s="71"/>
      <c r="ABP418" s="71"/>
      <c r="ABQ418" s="71"/>
      <c r="ABR418" s="71"/>
      <c r="ABS418" s="71"/>
      <c r="ABT418" s="71"/>
      <c r="ABU418" s="71"/>
      <c r="ABV418" s="71"/>
      <c r="ABW418" s="71"/>
      <c r="ABX418" s="71"/>
      <c r="ABY418" s="71"/>
      <c r="ABZ418" s="71"/>
      <c r="ACA418" s="71"/>
      <c r="ACB418" s="71"/>
      <c r="ACC418" s="71"/>
      <c r="ACD418" s="71"/>
      <c r="ACE418" s="71"/>
      <c r="ACF418" s="71"/>
      <c r="ACG418" s="71"/>
      <c r="ACH418" s="71"/>
      <c r="ACI418" s="71"/>
      <c r="ACJ418" s="71"/>
      <c r="ACK418" s="71"/>
      <c r="ACL418" s="71"/>
      <c r="ACM418" s="71"/>
      <c r="ACN418" s="71"/>
      <c r="ACO418" s="71"/>
      <c r="ACP418" s="71"/>
      <c r="ACQ418" s="71"/>
      <c r="ACR418" s="71"/>
      <c r="ACS418" s="71"/>
      <c r="ACT418" s="71"/>
      <c r="ACU418" s="71"/>
      <c r="ACV418" s="71"/>
      <c r="ACW418" s="71"/>
      <c r="ACX418" s="71"/>
      <c r="ACY418" s="71"/>
      <c r="ACZ418" s="71"/>
      <c r="ADA418" s="71"/>
      <c r="ADB418" s="71"/>
      <c r="ADC418" s="71"/>
      <c r="ADD418" s="71"/>
      <c r="ADE418" s="71"/>
      <c r="ADF418" s="71"/>
      <c r="ADG418" s="71"/>
      <c r="ADH418" s="71"/>
      <c r="ADI418" s="71"/>
      <c r="ADJ418" s="71"/>
      <c r="ADK418" s="71"/>
      <c r="ADL418" s="71"/>
      <c r="ADM418" s="71"/>
      <c r="ADN418" s="71"/>
      <c r="ADO418" s="71"/>
      <c r="ADP418" s="71"/>
      <c r="ADQ418" s="71"/>
      <c r="ADR418" s="71"/>
      <c r="ADS418" s="71"/>
      <c r="ADT418" s="71"/>
      <c r="ADU418" s="71"/>
      <c r="ADV418" s="71"/>
      <c r="ADW418" s="71"/>
      <c r="ADX418" s="71"/>
      <c r="ADY418" s="71"/>
      <c r="ADZ418" s="71"/>
      <c r="AEA418" s="71"/>
      <c r="AEB418" s="71"/>
      <c r="AEC418" s="71"/>
      <c r="AED418" s="71"/>
      <c r="AEE418" s="71"/>
      <c r="AEF418" s="71"/>
      <c r="AEG418" s="71"/>
      <c r="AEH418" s="71"/>
      <c r="AEI418" s="71"/>
      <c r="AEJ418" s="71"/>
      <c r="AEK418" s="71"/>
      <c r="AEL418" s="71"/>
      <c r="AEM418" s="71"/>
      <c r="AEN418" s="71"/>
      <c r="AEO418" s="71"/>
      <c r="AEP418" s="71"/>
      <c r="AEQ418" s="71"/>
      <c r="AER418" s="71"/>
      <c r="AES418" s="71"/>
      <c r="AET418" s="71"/>
      <c r="AEU418" s="71"/>
      <c r="AEV418" s="71"/>
      <c r="AEW418" s="71"/>
      <c r="AEX418" s="71"/>
      <c r="AEY418" s="71"/>
      <c r="AEZ418" s="71"/>
      <c r="AFA418" s="71"/>
      <c r="AFB418" s="71"/>
      <c r="AFC418" s="71"/>
      <c r="AFD418" s="71"/>
      <c r="AFE418" s="71"/>
      <c r="AFF418" s="71"/>
      <c r="AFG418" s="71"/>
      <c r="AFH418" s="71"/>
      <c r="AFI418" s="71"/>
      <c r="AFJ418" s="71"/>
      <c r="AFK418" s="71"/>
      <c r="AFL418" s="71"/>
      <c r="AFM418" s="71"/>
      <c r="AFN418" s="71"/>
      <c r="AFO418" s="71"/>
      <c r="AFP418" s="71"/>
      <c r="AFQ418" s="71"/>
      <c r="AFR418" s="71"/>
      <c r="AFS418" s="71"/>
      <c r="AFT418" s="71"/>
      <c r="AFU418" s="71"/>
      <c r="AFV418" s="71"/>
      <c r="AFW418" s="71"/>
      <c r="AFX418" s="71"/>
      <c r="AFY418" s="71"/>
      <c r="AFZ418" s="71"/>
      <c r="AGA418" s="71"/>
      <c r="AGB418" s="71"/>
      <c r="AGC418" s="71"/>
      <c r="AGD418" s="71"/>
      <c r="AGE418" s="71"/>
      <c r="AGF418" s="71"/>
      <c r="AGG418" s="71"/>
      <c r="AGH418" s="71"/>
      <c r="AGI418" s="71"/>
      <c r="AGJ418" s="71"/>
      <c r="AGK418" s="71"/>
      <c r="AGL418" s="71"/>
      <c r="AGM418" s="71"/>
      <c r="AGN418" s="71"/>
      <c r="AGO418" s="71"/>
      <c r="AGP418" s="71"/>
      <c r="AGQ418" s="71"/>
      <c r="AGR418" s="71"/>
      <c r="AGS418" s="71"/>
      <c r="AGT418" s="71"/>
      <c r="AGU418" s="71"/>
      <c r="AGV418" s="71"/>
      <c r="AGW418" s="71"/>
      <c r="AGX418" s="71"/>
      <c r="AGY418" s="71"/>
      <c r="AGZ418" s="71"/>
      <c r="AHA418" s="71"/>
      <c r="AHB418" s="71"/>
      <c r="AHC418" s="71"/>
      <c r="AHD418" s="71"/>
      <c r="AHE418" s="71"/>
      <c r="AHF418" s="71"/>
      <c r="AHG418" s="71"/>
      <c r="AHH418" s="71"/>
      <c r="AHI418" s="71"/>
      <c r="AHJ418" s="71"/>
      <c r="AHK418" s="71"/>
      <c r="AHL418" s="71"/>
      <c r="AHM418" s="71"/>
      <c r="AHN418" s="71"/>
      <c r="AHO418" s="71"/>
      <c r="AHP418" s="71"/>
      <c r="AHQ418" s="71"/>
      <c r="AHR418" s="71"/>
      <c r="AHS418" s="71"/>
      <c r="AHT418" s="71"/>
      <c r="AHU418" s="71"/>
      <c r="AHV418" s="71"/>
      <c r="AHW418" s="71"/>
      <c r="AHX418" s="71"/>
      <c r="AHY418" s="71"/>
      <c r="AHZ418" s="71"/>
      <c r="AIA418" s="71"/>
      <c r="AIB418" s="71"/>
      <c r="AIC418" s="71"/>
      <c r="AID418" s="71"/>
      <c r="AIE418" s="71"/>
      <c r="AIF418" s="71"/>
      <c r="AIG418" s="71"/>
      <c r="AIH418" s="71"/>
      <c r="AII418" s="71"/>
      <c r="AIJ418" s="71"/>
      <c r="AIK418" s="71"/>
      <c r="AIL418" s="71"/>
      <c r="AIM418" s="71"/>
      <c r="AIN418" s="71"/>
      <c r="AIO418" s="71"/>
      <c r="AIP418" s="71"/>
      <c r="AIQ418" s="71"/>
      <c r="AIR418" s="71"/>
      <c r="AIS418" s="71"/>
      <c r="AIT418" s="71"/>
      <c r="AIU418" s="71"/>
      <c r="AIV418" s="71"/>
      <c r="AIW418" s="71"/>
      <c r="AIX418" s="71"/>
      <c r="AIY418" s="71"/>
      <c r="AIZ418" s="71"/>
      <c r="AJA418" s="71"/>
      <c r="AJB418" s="71"/>
      <c r="AJC418" s="71"/>
      <c r="AJD418" s="71"/>
      <c r="AJE418" s="71"/>
      <c r="AJF418" s="71"/>
      <c r="AJG418" s="71"/>
      <c r="AJH418" s="71"/>
      <c r="AJI418" s="71"/>
      <c r="AJJ418" s="71"/>
      <c r="AJK418" s="71"/>
      <c r="AJL418" s="71"/>
      <c r="AJM418" s="71"/>
      <c r="AJN418" s="71"/>
      <c r="AJO418" s="71"/>
      <c r="AJP418" s="71"/>
      <c r="AJQ418" s="71"/>
      <c r="AJR418" s="71"/>
      <c r="AJS418" s="71"/>
      <c r="AJT418" s="71"/>
      <c r="AJU418" s="71"/>
      <c r="AJV418" s="71"/>
      <c r="AJW418" s="71"/>
      <c r="AJX418" s="71"/>
      <c r="AJY418" s="71"/>
      <c r="AJZ418" s="71"/>
      <c r="AKA418" s="71"/>
      <c r="AKB418" s="71"/>
      <c r="AKC418" s="71"/>
      <c r="AKD418" s="71"/>
      <c r="AKE418" s="71"/>
      <c r="AKF418" s="71"/>
      <c r="AKG418" s="71"/>
      <c r="AKH418" s="71"/>
      <c r="AKI418" s="71"/>
      <c r="AKJ418" s="71"/>
      <c r="AKK418" s="71"/>
      <c r="AKL418" s="71"/>
      <c r="AKM418" s="71"/>
      <c r="AKN418" s="71"/>
      <c r="AKO418" s="71"/>
      <c r="AKP418" s="71"/>
      <c r="AKQ418" s="71"/>
      <c r="AKR418" s="71"/>
      <c r="AKS418" s="71"/>
      <c r="AKT418" s="71"/>
      <c r="AKU418" s="71"/>
      <c r="AKV418" s="71"/>
      <c r="AKW418" s="71"/>
      <c r="AKX418" s="71"/>
      <c r="AKY418" s="71"/>
      <c r="AKZ418" s="71"/>
      <c r="ALA418" s="71"/>
      <c r="ALB418" s="71"/>
      <c r="ALC418" s="71"/>
      <c r="ALD418" s="71"/>
      <c r="ALE418" s="71"/>
      <c r="ALF418" s="71"/>
      <c r="ALG418" s="71"/>
      <c r="ALH418" s="71"/>
      <c r="ALI418" s="71"/>
      <c r="ALJ418" s="71"/>
      <c r="ALK418" s="71"/>
      <c r="ALL418" s="71"/>
      <c r="ALM418" s="71"/>
      <c r="ALN418" s="71"/>
      <c r="ALO418" s="71"/>
      <c r="ALP418" s="71"/>
      <c r="ALQ418" s="71"/>
      <c r="ALR418" s="71"/>
      <c r="ALS418" s="71"/>
      <c r="ALT418" s="71"/>
      <c r="ALU418" s="71"/>
      <c r="ALV418" s="71"/>
      <c r="ALW418" s="71"/>
      <c r="ALX418" s="71"/>
      <c r="ALY418" s="71"/>
      <c r="ALZ418" s="71"/>
      <c r="AMA418" s="71"/>
      <c r="AMB418" s="71"/>
      <c r="AMC418" s="71"/>
      <c r="AMD418" s="71"/>
      <c r="AME418" s="71"/>
      <c r="AMF418" s="71"/>
      <c r="AMG418" s="71"/>
      <c r="AMH418" s="71"/>
      <c r="AMI418" s="71"/>
      <c r="AMK418" s="71"/>
    </row>
    <row r="419" customFormat="false" ht="17.35" hidden="false" customHeight="false" outlineLevel="0" collapsed="false">
      <c r="A419" s="66"/>
      <c r="C419" s="96"/>
      <c r="D419" s="97"/>
      <c r="E419" s="98"/>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c r="BY419" s="71"/>
      <c r="BZ419" s="71"/>
      <c r="CA419" s="71"/>
      <c r="CB419" s="71"/>
      <c r="CC419" s="71"/>
      <c r="CD419" s="71"/>
      <c r="CE419" s="71"/>
      <c r="CF419" s="71"/>
      <c r="CG419" s="71"/>
      <c r="CH419" s="71"/>
      <c r="CI419" s="71"/>
      <c r="CJ419" s="71"/>
      <c r="CK419" s="71"/>
      <c r="CL419" s="71"/>
      <c r="CM419" s="71"/>
      <c r="CN419" s="71"/>
      <c r="CO419" s="71"/>
      <c r="CP419" s="71"/>
      <c r="CQ419" s="71"/>
      <c r="CR419" s="71"/>
      <c r="CS419" s="71"/>
      <c r="CT419" s="71"/>
      <c r="CU419" s="71"/>
      <c r="CV419" s="71"/>
      <c r="CW419" s="71"/>
      <c r="CX419" s="71"/>
      <c r="CY419" s="71"/>
      <c r="CZ419" s="71"/>
      <c r="DA419" s="71"/>
      <c r="DB419" s="71"/>
      <c r="DC419" s="71"/>
      <c r="DD419" s="71"/>
      <c r="DE419" s="71"/>
      <c r="DF419" s="71"/>
      <c r="DG419" s="71"/>
      <c r="DH419" s="71"/>
      <c r="DI419" s="71"/>
      <c r="DJ419" s="71"/>
      <c r="DK419" s="71"/>
      <c r="DL419" s="71"/>
      <c r="DM419" s="71"/>
      <c r="DN419" s="71"/>
      <c r="DO419" s="71"/>
      <c r="DP419" s="71"/>
      <c r="DQ419" s="71"/>
      <c r="DR419" s="71"/>
      <c r="DS419" s="71"/>
      <c r="DT419" s="71"/>
      <c r="DU419" s="71"/>
      <c r="DV419" s="71"/>
      <c r="DW419" s="71"/>
      <c r="DX419" s="71"/>
      <c r="DY419" s="71"/>
      <c r="DZ419" s="71"/>
      <c r="EA419" s="71"/>
      <c r="EB419" s="71"/>
      <c r="EC419" s="71"/>
      <c r="ED419" s="71"/>
      <c r="EE419" s="71"/>
      <c r="EF419" s="71"/>
      <c r="EG419" s="71"/>
      <c r="EH419" s="71"/>
      <c r="EI419" s="71"/>
      <c r="EJ419" s="71"/>
      <c r="EK419" s="71"/>
      <c r="EL419" s="71"/>
      <c r="EM419" s="71"/>
      <c r="EN419" s="71"/>
      <c r="EO419" s="71"/>
      <c r="EP419" s="71"/>
      <c r="EQ419" s="71"/>
      <c r="ER419" s="71"/>
      <c r="ES419" s="71"/>
      <c r="ET419" s="71"/>
      <c r="EU419" s="71"/>
      <c r="EV419" s="71"/>
      <c r="EW419" s="71"/>
      <c r="EX419" s="71"/>
      <c r="EY419" s="71"/>
      <c r="EZ419" s="71"/>
      <c r="FA419" s="71"/>
      <c r="FB419" s="71"/>
      <c r="FC419" s="71"/>
      <c r="FD419" s="71"/>
      <c r="FE419" s="71"/>
      <c r="FF419" s="71"/>
      <c r="FG419" s="71"/>
      <c r="FH419" s="71"/>
      <c r="FI419" s="71"/>
      <c r="FJ419" s="71"/>
      <c r="FK419" s="71"/>
      <c r="FL419" s="71"/>
      <c r="FM419" s="71"/>
      <c r="FN419" s="71"/>
      <c r="FO419" s="71"/>
      <c r="FP419" s="71"/>
      <c r="FQ419" s="71"/>
      <c r="FR419" s="71"/>
      <c r="FS419" s="71"/>
      <c r="FT419" s="71"/>
      <c r="FU419" s="71"/>
      <c r="FV419" s="71"/>
      <c r="FW419" s="71"/>
      <c r="FX419" s="71"/>
      <c r="FY419" s="71"/>
      <c r="FZ419" s="71"/>
      <c r="GA419" s="71"/>
      <c r="GB419" s="71"/>
      <c r="GC419" s="71"/>
      <c r="GD419" s="71"/>
      <c r="GE419" s="71"/>
      <c r="GF419" s="71"/>
      <c r="GG419" s="71"/>
      <c r="GH419" s="71"/>
      <c r="GI419" s="71"/>
      <c r="GJ419" s="71"/>
      <c r="GK419" s="71"/>
      <c r="GL419" s="71"/>
      <c r="GM419" s="71"/>
      <c r="GN419" s="71"/>
      <c r="GO419" s="71"/>
      <c r="GP419" s="71"/>
      <c r="GQ419" s="71"/>
      <c r="GR419" s="71"/>
      <c r="GS419" s="71"/>
      <c r="GT419" s="71"/>
      <c r="GU419" s="71"/>
      <c r="GV419" s="71"/>
      <c r="GW419" s="71"/>
      <c r="GX419" s="71"/>
      <c r="GY419" s="71"/>
      <c r="GZ419" s="71"/>
      <c r="HA419" s="71"/>
      <c r="HB419" s="71"/>
      <c r="HC419" s="71"/>
      <c r="HD419" s="71"/>
      <c r="HE419" s="71"/>
      <c r="HF419" s="71"/>
      <c r="HG419" s="71"/>
      <c r="HH419" s="71"/>
      <c r="HI419" s="71"/>
      <c r="HJ419" s="71"/>
      <c r="HK419" s="71"/>
      <c r="HL419" s="71"/>
      <c r="HM419" s="71"/>
      <c r="HN419" s="71"/>
      <c r="HO419" s="71"/>
      <c r="HP419" s="71"/>
      <c r="HQ419" s="71"/>
      <c r="HR419" s="71"/>
      <c r="HS419" s="71"/>
      <c r="HT419" s="71"/>
      <c r="HU419" s="71"/>
      <c r="HV419" s="71"/>
      <c r="HW419" s="71"/>
      <c r="HX419" s="71"/>
      <c r="HY419" s="71"/>
      <c r="HZ419" s="71"/>
      <c r="IA419" s="71"/>
      <c r="IB419" s="71"/>
      <c r="IC419" s="71"/>
      <c r="ID419" s="71"/>
      <c r="IE419" s="71"/>
      <c r="IF419" s="71"/>
      <c r="IG419" s="71"/>
      <c r="IH419" s="71"/>
      <c r="II419" s="71"/>
      <c r="IJ419" s="71"/>
      <c r="IK419" s="71"/>
      <c r="IL419" s="71"/>
      <c r="IM419" s="71"/>
      <c r="IN419" s="71"/>
      <c r="IO419" s="71"/>
      <c r="IP419" s="71"/>
      <c r="IQ419" s="71"/>
      <c r="IR419" s="71"/>
      <c r="IS419" s="71"/>
      <c r="IT419" s="71"/>
      <c r="IU419" s="71"/>
      <c r="IV419" s="71"/>
      <c r="IW419" s="71"/>
      <c r="IX419" s="71"/>
      <c r="IY419" s="71"/>
      <c r="IZ419" s="71"/>
      <c r="JA419" s="71"/>
      <c r="JB419" s="71"/>
      <c r="JC419" s="71"/>
      <c r="JD419" s="71"/>
      <c r="JE419" s="71"/>
      <c r="JF419" s="71"/>
      <c r="JG419" s="71"/>
      <c r="JH419" s="71"/>
      <c r="JI419" s="71"/>
      <c r="JJ419" s="71"/>
      <c r="JK419" s="71"/>
      <c r="JL419" s="71"/>
      <c r="JM419" s="71"/>
      <c r="JN419" s="71"/>
      <c r="JO419" s="71"/>
      <c r="JP419" s="71"/>
      <c r="JQ419" s="71"/>
      <c r="JR419" s="71"/>
      <c r="JS419" s="71"/>
      <c r="JT419" s="71"/>
      <c r="JU419" s="71"/>
      <c r="JV419" s="71"/>
      <c r="JW419" s="71"/>
      <c r="JX419" s="71"/>
      <c r="JY419" s="71"/>
      <c r="JZ419" s="71"/>
      <c r="KA419" s="71"/>
      <c r="KB419" s="71"/>
      <c r="KC419" s="71"/>
      <c r="KD419" s="71"/>
      <c r="KE419" s="71"/>
      <c r="KF419" s="71"/>
      <c r="KG419" s="71"/>
      <c r="KH419" s="71"/>
      <c r="KI419" s="71"/>
      <c r="KJ419" s="71"/>
      <c r="KK419" s="71"/>
      <c r="KL419" s="71"/>
      <c r="KM419" s="71"/>
      <c r="KN419" s="71"/>
      <c r="KO419" s="71"/>
      <c r="KP419" s="71"/>
      <c r="KQ419" s="71"/>
      <c r="KR419" s="71"/>
      <c r="KS419" s="71"/>
      <c r="KT419" s="71"/>
      <c r="KU419" s="71"/>
      <c r="KV419" s="71"/>
      <c r="KW419" s="71"/>
      <c r="KX419" s="71"/>
      <c r="KY419" s="71"/>
      <c r="KZ419" s="71"/>
      <c r="LA419" s="71"/>
      <c r="LB419" s="71"/>
      <c r="LC419" s="71"/>
      <c r="LD419" s="71"/>
      <c r="LE419" s="71"/>
      <c r="LF419" s="71"/>
      <c r="LG419" s="71"/>
      <c r="LH419" s="71"/>
      <c r="LI419" s="71"/>
      <c r="LJ419" s="71"/>
      <c r="LK419" s="71"/>
      <c r="LL419" s="71"/>
      <c r="LM419" s="71"/>
      <c r="LN419" s="71"/>
      <c r="LO419" s="71"/>
      <c r="LP419" s="71"/>
      <c r="LQ419" s="71"/>
      <c r="LR419" s="71"/>
      <c r="LS419" s="71"/>
      <c r="LT419" s="71"/>
      <c r="LU419" s="71"/>
      <c r="LV419" s="71"/>
      <c r="LW419" s="71"/>
      <c r="LX419" s="71"/>
      <c r="LY419" s="71"/>
      <c r="LZ419" s="71"/>
      <c r="MA419" s="71"/>
      <c r="MB419" s="71"/>
      <c r="MC419" s="71"/>
      <c r="MD419" s="71"/>
      <c r="ME419" s="71"/>
      <c r="MF419" s="71"/>
      <c r="MG419" s="71"/>
      <c r="MH419" s="71"/>
      <c r="MI419" s="71"/>
      <c r="MJ419" s="71"/>
      <c r="MK419" s="71"/>
      <c r="ML419" s="71"/>
      <c r="MM419" s="71"/>
      <c r="MN419" s="71"/>
      <c r="MO419" s="71"/>
      <c r="MP419" s="71"/>
      <c r="MQ419" s="71"/>
      <c r="MR419" s="71"/>
      <c r="MS419" s="71"/>
      <c r="MT419" s="71"/>
      <c r="MU419" s="71"/>
      <c r="MV419" s="71"/>
      <c r="MW419" s="71"/>
      <c r="MX419" s="71"/>
      <c r="MY419" s="71"/>
      <c r="MZ419" s="71"/>
      <c r="NA419" s="71"/>
      <c r="NB419" s="71"/>
      <c r="NC419" s="71"/>
      <c r="ND419" s="71"/>
      <c r="NE419" s="71"/>
      <c r="NF419" s="71"/>
      <c r="NG419" s="71"/>
      <c r="NH419" s="71"/>
      <c r="NI419" s="71"/>
      <c r="NJ419" s="71"/>
      <c r="NK419" s="71"/>
      <c r="NL419" s="71"/>
      <c r="NM419" s="71"/>
      <c r="NN419" s="71"/>
      <c r="NO419" s="71"/>
      <c r="NP419" s="71"/>
      <c r="NQ419" s="71"/>
      <c r="NR419" s="71"/>
      <c r="NS419" s="71"/>
      <c r="NT419" s="71"/>
      <c r="NU419" s="71"/>
      <c r="NV419" s="71"/>
      <c r="NW419" s="71"/>
      <c r="NX419" s="71"/>
      <c r="NY419" s="71"/>
      <c r="NZ419" s="71"/>
      <c r="OA419" s="71"/>
      <c r="OB419" s="71"/>
      <c r="OC419" s="71"/>
      <c r="OD419" s="71"/>
      <c r="OE419" s="71"/>
      <c r="OF419" s="71"/>
      <c r="OG419" s="71"/>
      <c r="OH419" s="71"/>
      <c r="OI419" s="71"/>
      <c r="OJ419" s="71"/>
      <c r="OK419" s="71"/>
      <c r="OL419" s="71"/>
      <c r="OM419" s="71"/>
      <c r="ON419" s="71"/>
      <c r="OO419" s="71"/>
      <c r="OP419" s="71"/>
      <c r="OQ419" s="71"/>
      <c r="OR419" s="71"/>
      <c r="OS419" s="71"/>
      <c r="OT419" s="71"/>
      <c r="OU419" s="71"/>
      <c r="OV419" s="71"/>
      <c r="OW419" s="71"/>
      <c r="OX419" s="71"/>
      <c r="OY419" s="71"/>
      <c r="OZ419" s="71"/>
      <c r="PA419" s="71"/>
      <c r="PB419" s="71"/>
      <c r="PC419" s="71"/>
      <c r="PD419" s="71"/>
      <c r="PE419" s="71"/>
      <c r="PF419" s="71"/>
      <c r="PG419" s="71"/>
      <c r="PH419" s="71"/>
      <c r="PI419" s="71"/>
      <c r="PJ419" s="71"/>
      <c r="PK419" s="71"/>
      <c r="PL419" s="71"/>
      <c r="PM419" s="71"/>
      <c r="PN419" s="71"/>
      <c r="PO419" s="71"/>
      <c r="PP419" s="71"/>
      <c r="PQ419" s="71"/>
      <c r="PR419" s="71"/>
      <c r="PS419" s="71"/>
      <c r="PT419" s="71"/>
      <c r="PU419" s="71"/>
      <c r="PV419" s="71"/>
      <c r="PW419" s="71"/>
      <c r="PX419" s="71"/>
      <c r="PY419" s="71"/>
      <c r="PZ419" s="71"/>
      <c r="QA419" s="71"/>
      <c r="QB419" s="71"/>
      <c r="QC419" s="71"/>
      <c r="QD419" s="71"/>
      <c r="QE419" s="71"/>
      <c r="QF419" s="71"/>
      <c r="QG419" s="71"/>
      <c r="QH419" s="71"/>
      <c r="QI419" s="71"/>
      <c r="QJ419" s="71"/>
      <c r="QK419" s="71"/>
      <c r="QL419" s="71"/>
      <c r="QM419" s="71"/>
      <c r="QN419" s="71"/>
      <c r="QO419" s="71"/>
      <c r="QP419" s="71"/>
      <c r="QQ419" s="71"/>
      <c r="QR419" s="71"/>
      <c r="QS419" s="71"/>
      <c r="QT419" s="71"/>
      <c r="QU419" s="71"/>
      <c r="QV419" s="71"/>
      <c r="QW419" s="71"/>
      <c r="QX419" s="71"/>
      <c r="QY419" s="71"/>
      <c r="QZ419" s="71"/>
      <c r="RA419" s="71"/>
      <c r="RB419" s="71"/>
      <c r="RC419" s="71"/>
      <c r="RD419" s="71"/>
      <c r="RE419" s="71"/>
      <c r="RF419" s="71"/>
      <c r="RG419" s="71"/>
      <c r="RH419" s="71"/>
      <c r="RI419" s="71"/>
      <c r="RJ419" s="71"/>
      <c r="RK419" s="71"/>
      <c r="RL419" s="71"/>
      <c r="RM419" s="71"/>
      <c r="RN419" s="71"/>
      <c r="RO419" s="71"/>
      <c r="RP419" s="71"/>
      <c r="RQ419" s="71"/>
      <c r="RR419" s="71"/>
      <c r="RS419" s="71"/>
      <c r="RT419" s="71"/>
      <c r="RU419" s="71"/>
      <c r="RV419" s="71"/>
      <c r="RW419" s="71"/>
      <c r="RX419" s="71"/>
      <c r="RY419" s="71"/>
      <c r="RZ419" s="71"/>
      <c r="SA419" s="71"/>
      <c r="SB419" s="71"/>
      <c r="SC419" s="71"/>
      <c r="SD419" s="71"/>
      <c r="SE419" s="71"/>
      <c r="SF419" s="71"/>
      <c r="SG419" s="71"/>
      <c r="SH419" s="71"/>
      <c r="SI419" s="71"/>
      <c r="SJ419" s="71"/>
      <c r="SK419" s="71"/>
      <c r="SL419" s="71"/>
      <c r="SM419" s="71"/>
      <c r="SN419" s="71"/>
      <c r="SO419" s="71"/>
      <c r="SP419" s="71"/>
      <c r="SQ419" s="71"/>
      <c r="SR419" s="71"/>
      <c r="SS419" s="71"/>
      <c r="ST419" s="71"/>
      <c r="SU419" s="71"/>
      <c r="SV419" s="71"/>
      <c r="SW419" s="71"/>
      <c r="SX419" s="71"/>
      <c r="SY419" s="71"/>
      <c r="SZ419" s="71"/>
      <c r="TA419" s="71"/>
      <c r="TB419" s="71"/>
      <c r="TC419" s="71"/>
      <c r="TD419" s="71"/>
      <c r="TE419" s="71"/>
      <c r="TF419" s="71"/>
      <c r="TG419" s="71"/>
      <c r="TH419" s="71"/>
      <c r="TI419" s="71"/>
      <c r="TJ419" s="71"/>
      <c r="TK419" s="71"/>
      <c r="TL419" s="71"/>
      <c r="TM419" s="71"/>
      <c r="TN419" s="71"/>
      <c r="TO419" s="71"/>
      <c r="TP419" s="71"/>
      <c r="TQ419" s="71"/>
      <c r="TR419" s="71"/>
      <c r="TS419" s="71"/>
      <c r="TT419" s="71"/>
      <c r="TU419" s="71"/>
      <c r="TV419" s="71"/>
      <c r="TW419" s="71"/>
      <c r="TX419" s="71"/>
      <c r="TY419" s="71"/>
      <c r="TZ419" s="71"/>
      <c r="UA419" s="71"/>
      <c r="UB419" s="71"/>
      <c r="UC419" s="71"/>
      <c r="UD419" s="71"/>
      <c r="UE419" s="71"/>
      <c r="UF419" s="71"/>
      <c r="UG419" s="71"/>
      <c r="UH419" s="71"/>
      <c r="UI419" s="71"/>
      <c r="UJ419" s="71"/>
      <c r="UK419" s="71"/>
      <c r="UL419" s="71"/>
      <c r="UM419" s="71"/>
      <c r="UN419" s="71"/>
      <c r="UO419" s="71"/>
      <c r="UP419" s="71"/>
      <c r="UQ419" s="71"/>
      <c r="UR419" s="71"/>
      <c r="US419" s="71"/>
      <c r="UT419" s="71"/>
      <c r="UU419" s="71"/>
      <c r="UV419" s="71"/>
      <c r="UW419" s="71"/>
      <c r="UX419" s="71"/>
      <c r="UY419" s="71"/>
      <c r="UZ419" s="71"/>
      <c r="VA419" s="71"/>
      <c r="VB419" s="71"/>
      <c r="VC419" s="71"/>
      <c r="VD419" s="71"/>
      <c r="VE419" s="71"/>
      <c r="VF419" s="71"/>
      <c r="VG419" s="71"/>
      <c r="VH419" s="71"/>
      <c r="VI419" s="71"/>
      <c r="VJ419" s="71"/>
      <c r="VK419" s="71"/>
      <c r="VL419" s="71"/>
      <c r="VM419" s="71"/>
      <c r="VN419" s="71"/>
      <c r="VO419" s="71"/>
      <c r="VP419" s="71"/>
      <c r="VQ419" s="71"/>
      <c r="VR419" s="71"/>
      <c r="VS419" s="71"/>
      <c r="VT419" s="71"/>
      <c r="VU419" s="71"/>
      <c r="VV419" s="71"/>
      <c r="VW419" s="71"/>
      <c r="VX419" s="71"/>
      <c r="VY419" s="71"/>
      <c r="VZ419" s="71"/>
      <c r="WA419" s="71"/>
      <c r="WB419" s="71"/>
      <c r="WC419" s="71"/>
      <c r="WD419" s="71"/>
      <c r="WE419" s="71"/>
      <c r="WF419" s="71"/>
      <c r="WG419" s="71"/>
      <c r="WH419" s="71"/>
      <c r="WI419" s="71"/>
      <c r="WJ419" s="71"/>
      <c r="WK419" s="71"/>
      <c r="WL419" s="71"/>
      <c r="WM419" s="71"/>
      <c r="WN419" s="71"/>
      <c r="WO419" s="71"/>
      <c r="WP419" s="71"/>
      <c r="WQ419" s="71"/>
      <c r="WR419" s="71"/>
      <c r="WS419" s="71"/>
      <c r="WT419" s="71"/>
      <c r="WU419" s="71"/>
      <c r="WV419" s="71"/>
      <c r="WW419" s="71"/>
      <c r="WX419" s="71"/>
      <c r="WY419" s="71"/>
      <c r="WZ419" s="71"/>
      <c r="XA419" s="71"/>
      <c r="XB419" s="71"/>
      <c r="XC419" s="71"/>
      <c r="XD419" s="71"/>
      <c r="XE419" s="71"/>
      <c r="XF419" s="71"/>
      <c r="XG419" s="71"/>
      <c r="XH419" s="71"/>
      <c r="XI419" s="71"/>
      <c r="XJ419" s="71"/>
      <c r="XK419" s="71"/>
      <c r="XL419" s="71"/>
      <c r="XM419" s="71"/>
      <c r="XN419" s="71"/>
      <c r="XO419" s="71"/>
      <c r="XP419" s="71"/>
      <c r="XQ419" s="71"/>
      <c r="XR419" s="71"/>
      <c r="XS419" s="71"/>
      <c r="XT419" s="71"/>
      <c r="XU419" s="71"/>
      <c r="XV419" s="71"/>
      <c r="XW419" s="71"/>
      <c r="XX419" s="71"/>
      <c r="XY419" s="71"/>
      <c r="XZ419" s="71"/>
      <c r="YA419" s="71"/>
      <c r="YB419" s="71"/>
      <c r="YC419" s="71"/>
      <c r="YD419" s="71"/>
      <c r="YE419" s="71"/>
      <c r="YF419" s="71"/>
      <c r="YG419" s="71"/>
      <c r="YH419" s="71"/>
      <c r="YI419" s="71"/>
      <c r="YJ419" s="71"/>
      <c r="YK419" s="71"/>
      <c r="YL419" s="71"/>
      <c r="YM419" s="71"/>
      <c r="YN419" s="71"/>
      <c r="YO419" s="71"/>
      <c r="YP419" s="71"/>
      <c r="YQ419" s="71"/>
      <c r="YR419" s="71"/>
      <c r="YS419" s="71"/>
      <c r="YT419" s="71"/>
      <c r="YU419" s="71"/>
      <c r="YV419" s="71"/>
      <c r="YW419" s="71"/>
      <c r="YX419" s="71"/>
      <c r="YY419" s="71"/>
      <c r="YZ419" s="71"/>
      <c r="ZA419" s="71"/>
      <c r="ZB419" s="71"/>
      <c r="ZC419" s="71"/>
      <c r="ZD419" s="71"/>
      <c r="ZE419" s="71"/>
      <c r="ZF419" s="71"/>
      <c r="ZG419" s="71"/>
      <c r="ZH419" s="71"/>
      <c r="ZI419" s="71"/>
      <c r="ZJ419" s="71"/>
      <c r="ZK419" s="71"/>
      <c r="ZL419" s="71"/>
      <c r="ZM419" s="71"/>
      <c r="ZN419" s="71"/>
      <c r="ZO419" s="71"/>
      <c r="ZP419" s="71"/>
      <c r="ZQ419" s="71"/>
      <c r="ZR419" s="71"/>
      <c r="ZS419" s="71"/>
      <c r="ZT419" s="71"/>
      <c r="ZU419" s="71"/>
      <c r="ZV419" s="71"/>
      <c r="ZW419" s="71"/>
      <c r="ZX419" s="71"/>
      <c r="ZY419" s="71"/>
      <c r="ZZ419" s="71"/>
      <c r="AAA419" s="71"/>
      <c r="AAB419" s="71"/>
      <c r="AAC419" s="71"/>
      <c r="AAD419" s="71"/>
      <c r="AAE419" s="71"/>
      <c r="AAF419" s="71"/>
      <c r="AAG419" s="71"/>
      <c r="AAH419" s="71"/>
      <c r="AAI419" s="71"/>
      <c r="AAJ419" s="71"/>
      <c r="AAK419" s="71"/>
      <c r="AAL419" s="71"/>
      <c r="AAM419" s="71"/>
      <c r="AAN419" s="71"/>
      <c r="AAO419" s="71"/>
      <c r="AAP419" s="71"/>
      <c r="AAQ419" s="71"/>
      <c r="AAR419" s="71"/>
      <c r="AAS419" s="71"/>
      <c r="AAT419" s="71"/>
      <c r="AAU419" s="71"/>
      <c r="AAV419" s="71"/>
      <c r="AAW419" s="71"/>
      <c r="AAX419" s="71"/>
      <c r="AAY419" s="71"/>
      <c r="AAZ419" s="71"/>
      <c r="ABA419" s="71"/>
      <c r="ABB419" s="71"/>
      <c r="ABC419" s="71"/>
      <c r="ABD419" s="71"/>
      <c r="ABE419" s="71"/>
      <c r="ABF419" s="71"/>
      <c r="ABG419" s="71"/>
      <c r="ABH419" s="71"/>
      <c r="ABI419" s="71"/>
      <c r="ABJ419" s="71"/>
      <c r="ABK419" s="71"/>
      <c r="ABL419" s="71"/>
      <c r="ABM419" s="71"/>
      <c r="ABN419" s="71"/>
      <c r="ABO419" s="71"/>
      <c r="ABP419" s="71"/>
      <c r="ABQ419" s="71"/>
      <c r="ABR419" s="71"/>
      <c r="ABS419" s="71"/>
      <c r="ABT419" s="71"/>
      <c r="ABU419" s="71"/>
      <c r="ABV419" s="71"/>
      <c r="ABW419" s="71"/>
      <c r="ABX419" s="71"/>
      <c r="ABY419" s="71"/>
      <c r="ABZ419" s="71"/>
      <c r="ACA419" s="71"/>
      <c r="ACB419" s="71"/>
      <c r="ACC419" s="71"/>
      <c r="ACD419" s="71"/>
      <c r="ACE419" s="71"/>
      <c r="ACF419" s="71"/>
      <c r="ACG419" s="71"/>
      <c r="ACH419" s="71"/>
      <c r="ACI419" s="71"/>
      <c r="ACJ419" s="71"/>
      <c r="ACK419" s="71"/>
      <c r="ACL419" s="71"/>
      <c r="ACM419" s="71"/>
      <c r="ACN419" s="71"/>
      <c r="ACO419" s="71"/>
      <c r="ACP419" s="71"/>
      <c r="ACQ419" s="71"/>
      <c r="ACR419" s="71"/>
      <c r="ACS419" s="71"/>
      <c r="ACT419" s="71"/>
      <c r="ACU419" s="71"/>
      <c r="ACV419" s="71"/>
      <c r="ACW419" s="71"/>
      <c r="ACX419" s="71"/>
      <c r="ACY419" s="71"/>
      <c r="ACZ419" s="71"/>
      <c r="ADA419" s="71"/>
      <c r="ADB419" s="71"/>
      <c r="ADC419" s="71"/>
      <c r="ADD419" s="71"/>
      <c r="ADE419" s="71"/>
      <c r="ADF419" s="71"/>
      <c r="ADG419" s="71"/>
      <c r="ADH419" s="71"/>
      <c r="ADI419" s="71"/>
      <c r="ADJ419" s="71"/>
      <c r="ADK419" s="71"/>
      <c r="ADL419" s="71"/>
      <c r="ADM419" s="71"/>
      <c r="ADN419" s="71"/>
      <c r="ADO419" s="71"/>
      <c r="ADP419" s="71"/>
      <c r="ADQ419" s="71"/>
      <c r="ADR419" s="71"/>
      <c r="ADS419" s="71"/>
      <c r="ADT419" s="71"/>
      <c r="ADU419" s="71"/>
      <c r="ADV419" s="71"/>
      <c r="ADW419" s="71"/>
      <c r="ADX419" s="71"/>
      <c r="ADY419" s="71"/>
      <c r="ADZ419" s="71"/>
      <c r="AEA419" s="71"/>
      <c r="AEB419" s="71"/>
      <c r="AEC419" s="71"/>
      <c r="AED419" s="71"/>
      <c r="AEE419" s="71"/>
      <c r="AEF419" s="71"/>
      <c r="AEG419" s="71"/>
      <c r="AEH419" s="71"/>
      <c r="AEI419" s="71"/>
      <c r="AEJ419" s="71"/>
      <c r="AEK419" s="71"/>
      <c r="AEL419" s="71"/>
      <c r="AEM419" s="71"/>
      <c r="AEN419" s="71"/>
      <c r="AEO419" s="71"/>
      <c r="AEP419" s="71"/>
      <c r="AEQ419" s="71"/>
      <c r="AER419" s="71"/>
      <c r="AES419" s="71"/>
      <c r="AET419" s="71"/>
      <c r="AEU419" s="71"/>
      <c r="AEV419" s="71"/>
      <c r="AEW419" s="71"/>
      <c r="AEX419" s="71"/>
      <c r="AEY419" s="71"/>
      <c r="AEZ419" s="71"/>
      <c r="AFA419" s="71"/>
      <c r="AFB419" s="71"/>
      <c r="AFC419" s="71"/>
      <c r="AFD419" s="71"/>
      <c r="AFE419" s="71"/>
      <c r="AFF419" s="71"/>
      <c r="AFG419" s="71"/>
      <c r="AFH419" s="71"/>
      <c r="AFI419" s="71"/>
      <c r="AFJ419" s="71"/>
      <c r="AFK419" s="71"/>
      <c r="AFL419" s="71"/>
      <c r="AFM419" s="71"/>
      <c r="AFN419" s="71"/>
      <c r="AFO419" s="71"/>
      <c r="AFP419" s="71"/>
      <c r="AFQ419" s="71"/>
      <c r="AFR419" s="71"/>
      <c r="AFS419" s="71"/>
      <c r="AFT419" s="71"/>
      <c r="AFU419" s="71"/>
      <c r="AFV419" s="71"/>
      <c r="AFW419" s="71"/>
      <c r="AFX419" s="71"/>
      <c r="AFY419" s="71"/>
      <c r="AFZ419" s="71"/>
      <c r="AGA419" s="71"/>
      <c r="AGB419" s="71"/>
      <c r="AGC419" s="71"/>
      <c r="AGD419" s="71"/>
      <c r="AGE419" s="71"/>
      <c r="AGF419" s="71"/>
      <c r="AGG419" s="71"/>
      <c r="AGH419" s="71"/>
      <c r="AGI419" s="71"/>
      <c r="AGJ419" s="71"/>
      <c r="AGK419" s="71"/>
      <c r="AGL419" s="71"/>
      <c r="AGM419" s="71"/>
      <c r="AGN419" s="71"/>
      <c r="AGO419" s="71"/>
      <c r="AGP419" s="71"/>
      <c r="AGQ419" s="71"/>
      <c r="AGR419" s="71"/>
      <c r="AGS419" s="71"/>
      <c r="AGT419" s="71"/>
      <c r="AGU419" s="71"/>
      <c r="AGV419" s="71"/>
      <c r="AGW419" s="71"/>
      <c r="AGX419" s="71"/>
      <c r="AGY419" s="71"/>
      <c r="AGZ419" s="71"/>
      <c r="AHA419" s="71"/>
      <c r="AHB419" s="71"/>
      <c r="AHC419" s="71"/>
      <c r="AHD419" s="71"/>
      <c r="AHE419" s="71"/>
      <c r="AHF419" s="71"/>
      <c r="AHG419" s="71"/>
      <c r="AHH419" s="71"/>
      <c r="AHI419" s="71"/>
      <c r="AHJ419" s="71"/>
      <c r="AHK419" s="71"/>
      <c r="AHL419" s="71"/>
      <c r="AHM419" s="71"/>
      <c r="AHN419" s="71"/>
      <c r="AHO419" s="71"/>
      <c r="AHP419" s="71"/>
      <c r="AHQ419" s="71"/>
      <c r="AHR419" s="71"/>
      <c r="AHS419" s="71"/>
      <c r="AHT419" s="71"/>
      <c r="AHU419" s="71"/>
      <c r="AHV419" s="71"/>
      <c r="AHW419" s="71"/>
      <c r="AHX419" s="71"/>
      <c r="AHY419" s="71"/>
      <c r="AHZ419" s="71"/>
      <c r="AIA419" s="71"/>
      <c r="AIB419" s="71"/>
      <c r="AIC419" s="71"/>
      <c r="AID419" s="71"/>
      <c r="AIE419" s="71"/>
      <c r="AIF419" s="71"/>
      <c r="AIG419" s="71"/>
      <c r="AIH419" s="71"/>
      <c r="AII419" s="71"/>
      <c r="AIJ419" s="71"/>
      <c r="AIK419" s="71"/>
      <c r="AIL419" s="71"/>
      <c r="AIM419" s="71"/>
      <c r="AIN419" s="71"/>
      <c r="AIO419" s="71"/>
      <c r="AIP419" s="71"/>
      <c r="AIQ419" s="71"/>
      <c r="AIR419" s="71"/>
      <c r="AIS419" s="71"/>
      <c r="AIT419" s="71"/>
      <c r="AIU419" s="71"/>
      <c r="AIV419" s="71"/>
      <c r="AIW419" s="71"/>
      <c r="AIX419" s="71"/>
      <c r="AIY419" s="71"/>
      <c r="AIZ419" s="71"/>
      <c r="AJA419" s="71"/>
      <c r="AJB419" s="71"/>
      <c r="AJC419" s="71"/>
      <c r="AJD419" s="71"/>
      <c r="AJE419" s="71"/>
      <c r="AJF419" s="71"/>
      <c r="AJG419" s="71"/>
      <c r="AJH419" s="71"/>
      <c r="AJI419" s="71"/>
      <c r="AJJ419" s="71"/>
      <c r="AJK419" s="71"/>
      <c r="AJL419" s="71"/>
      <c r="AJM419" s="71"/>
      <c r="AJN419" s="71"/>
      <c r="AJO419" s="71"/>
      <c r="AJP419" s="71"/>
      <c r="AJQ419" s="71"/>
      <c r="AJR419" s="71"/>
      <c r="AJS419" s="71"/>
      <c r="AJT419" s="71"/>
      <c r="AJU419" s="71"/>
      <c r="AJV419" s="71"/>
      <c r="AJW419" s="71"/>
      <c r="AJX419" s="71"/>
      <c r="AJY419" s="71"/>
      <c r="AJZ419" s="71"/>
      <c r="AKA419" s="71"/>
      <c r="AKB419" s="71"/>
      <c r="AKC419" s="71"/>
      <c r="AKD419" s="71"/>
      <c r="AKE419" s="71"/>
      <c r="AKF419" s="71"/>
      <c r="AKG419" s="71"/>
      <c r="AKH419" s="71"/>
      <c r="AKI419" s="71"/>
      <c r="AKJ419" s="71"/>
      <c r="AKK419" s="71"/>
      <c r="AKL419" s="71"/>
      <c r="AKM419" s="71"/>
      <c r="AKN419" s="71"/>
      <c r="AKO419" s="71"/>
      <c r="AKP419" s="71"/>
      <c r="AKQ419" s="71"/>
      <c r="AKR419" s="71"/>
      <c r="AKS419" s="71"/>
      <c r="AKT419" s="71"/>
      <c r="AKU419" s="71"/>
      <c r="AKV419" s="71"/>
      <c r="AKW419" s="71"/>
      <c r="AKX419" s="71"/>
      <c r="AKY419" s="71"/>
      <c r="AKZ419" s="71"/>
      <c r="ALA419" s="71"/>
      <c r="ALB419" s="71"/>
      <c r="ALC419" s="71"/>
      <c r="ALD419" s="71"/>
      <c r="ALE419" s="71"/>
      <c r="ALF419" s="71"/>
      <c r="ALG419" s="71"/>
      <c r="ALH419" s="71"/>
      <c r="ALI419" s="71"/>
      <c r="ALJ419" s="71"/>
      <c r="ALK419" s="71"/>
      <c r="ALL419" s="71"/>
      <c r="ALM419" s="71"/>
      <c r="ALN419" s="71"/>
      <c r="ALO419" s="71"/>
      <c r="ALP419" s="71"/>
      <c r="ALQ419" s="71"/>
      <c r="ALR419" s="71"/>
      <c r="ALS419" s="71"/>
      <c r="ALT419" s="71"/>
      <c r="ALU419" s="71"/>
      <c r="ALV419" s="71"/>
      <c r="ALW419" s="71"/>
      <c r="ALX419" s="71"/>
      <c r="ALY419" s="71"/>
      <c r="ALZ419" s="71"/>
      <c r="AMA419" s="71"/>
      <c r="AMB419" s="71"/>
      <c r="AMC419" s="71"/>
      <c r="AMD419" s="71"/>
      <c r="AME419" s="71"/>
      <c r="AMF419" s="71"/>
      <c r="AMG419" s="71"/>
      <c r="AMH419" s="71"/>
      <c r="AMI419" s="71"/>
      <c r="AMK419" s="71"/>
    </row>
    <row r="420" customFormat="false" ht="17.35" hidden="false" customHeight="false" outlineLevel="0" collapsed="false">
      <c r="A420" s="43"/>
      <c r="B420" s="99" t="s">
        <v>85</v>
      </c>
      <c r="C420" s="91"/>
      <c r="D420" s="100"/>
      <c r="E420" s="101"/>
      <c r="F420" s="101"/>
    </row>
    <row r="421" customFormat="false" ht="17.6" hidden="false" customHeight="true" outlineLevel="0" collapsed="false">
      <c r="A421" s="43"/>
      <c r="B421" s="102" t="s">
        <v>86</v>
      </c>
      <c r="C421" s="102"/>
      <c r="D421" s="100"/>
      <c r="E421" s="101"/>
      <c r="F421" s="101"/>
    </row>
    <row r="422" customFormat="false" ht="17.6" hidden="false" customHeight="true" outlineLevel="0" collapsed="false">
      <c r="A422" s="43"/>
      <c r="B422" s="102" t="s">
        <v>356</v>
      </c>
      <c r="C422" s="102"/>
      <c r="D422" s="100"/>
      <c r="E422" s="101"/>
      <c r="F422" s="101"/>
    </row>
    <row r="423" customFormat="false" ht="17.6" hidden="false" customHeight="false" outlineLevel="0" collapsed="false">
      <c r="A423" s="43"/>
      <c r="B423" s="74" t="s">
        <v>88</v>
      </c>
      <c r="E423" s="103" t="s">
        <v>89</v>
      </c>
    </row>
    <row r="424" customFormat="false" ht="17.35" hidden="false" customHeight="false" outlineLevel="0" collapsed="false">
      <c r="A424" s="43"/>
    </row>
    <row r="425" customFormat="false" ht="17.35" hidden="false" customHeight="false" outlineLevel="0" collapsed="false">
      <c r="A425" s="43"/>
    </row>
    <row r="426" customFormat="false" ht="17.35" hidden="false" customHeight="false" outlineLevel="0" collapsed="false">
      <c r="A426" s="43"/>
    </row>
    <row r="427" customFormat="false" ht="17.35" hidden="false" customHeight="false" outlineLevel="0" collapsed="false">
      <c r="A427" s="43"/>
    </row>
    <row r="428" customFormat="false" ht="17.35" hidden="false" customHeight="false" outlineLevel="0" collapsed="false">
      <c r="A428" s="43"/>
    </row>
    <row r="429" s="71" customFormat="true" ht="17.35" hidden="false" customHeight="false" outlineLevel="0" collapsed="false">
      <c r="A429" s="43"/>
      <c r="B429" s="43"/>
      <c r="C429" s="44"/>
      <c r="D429" s="45"/>
      <c r="E429" s="46"/>
      <c r="F429" s="47"/>
      <c r="G429" s="47"/>
      <c r="H429" s="47"/>
      <c r="I429" s="47"/>
      <c r="J429" s="47"/>
      <c r="K429" s="47"/>
      <c r="L429" s="47"/>
      <c r="M429" s="47"/>
      <c r="N429" s="47"/>
      <c r="O429" s="47"/>
      <c r="P429" s="47"/>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c r="DA429" s="47"/>
      <c r="DB429" s="47"/>
      <c r="DC429" s="47"/>
      <c r="DD429" s="47"/>
      <c r="DE429" s="47"/>
      <c r="DF429" s="47"/>
      <c r="DG429" s="47"/>
      <c r="DH429" s="47"/>
      <c r="DI429" s="47"/>
      <c r="DJ429" s="47"/>
      <c r="DK429" s="47"/>
      <c r="DL429" s="47"/>
      <c r="DM429" s="47"/>
      <c r="DN429" s="47"/>
      <c r="DO429" s="47"/>
      <c r="DP429" s="47"/>
      <c r="DQ429" s="47"/>
      <c r="DR429" s="47"/>
      <c r="DS429" s="47"/>
      <c r="DT429" s="47"/>
      <c r="DU429" s="47"/>
      <c r="DV429" s="47"/>
      <c r="DW429" s="47"/>
      <c r="DX429" s="47"/>
      <c r="DY429" s="47"/>
      <c r="DZ429" s="47"/>
      <c r="EA429" s="47"/>
      <c r="EB429" s="47"/>
      <c r="EC429" s="47"/>
      <c r="ED429" s="47"/>
      <c r="EE429" s="47"/>
      <c r="EF429" s="47"/>
      <c r="EG429" s="47"/>
      <c r="EH429" s="47"/>
      <c r="EI429" s="47"/>
      <c r="EJ429" s="47"/>
      <c r="EK429" s="47"/>
      <c r="EL429" s="47"/>
      <c r="EM429" s="47"/>
      <c r="EN429" s="47"/>
      <c r="EO429" s="47"/>
      <c r="EP429" s="47"/>
      <c r="EQ429" s="47"/>
      <c r="ER429" s="47"/>
      <c r="ES429" s="47"/>
      <c r="ET429" s="47"/>
      <c r="EU429" s="47"/>
      <c r="EV429" s="47"/>
      <c r="EW429" s="47"/>
      <c r="EX429" s="47"/>
      <c r="EY429" s="47"/>
      <c r="EZ429" s="47"/>
      <c r="FA429" s="47"/>
      <c r="FB429" s="47"/>
      <c r="FC429" s="47"/>
      <c r="FD429" s="47"/>
      <c r="FE429" s="47"/>
      <c r="FF429" s="47"/>
      <c r="FG429" s="47"/>
      <c r="FH429" s="47"/>
      <c r="FI429" s="47"/>
      <c r="FJ429" s="47"/>
      <c r="FK429" s="47"/>
      <c r="FL429" s="47"/>
      <c r="FM429" s="47"/>
      <c r="FN429" s="47"/>
      <c r="FO429" s="47"/>
      <c r="FP429" s="47"/>
      <c r="FQ429" s="47"/>
      <c r="FR429" s="47"/>
      <c r="FS429" s="47"/>
      <c r="FT429" s="47"/>
      <c r="FU429" s="47"/>
      <c r="FV429" s="47"/>
      <c r="FW429" s="47"/>
      <c r="FX429" s="47"/>
      <c r="FY429" s="47"/>
      <c r="FZ429" s="47"/>
      <c r="GA429" s="47"/>
      <c r="GB429" s="47"/>
      <c r="GC429" s="47"/>
      <c r="GD429" s="47"/>
      <c r="GE429" s="47"/>
      <c r="GF429" s="47"/>
      <c r="GG429" s="47"/>
      <c r="GH429" s="47"/>
      <c r="GI429" s="47"/>
      <c r="GJ429" s="47"/>
      <c r="GK429" s="47"/>
      <c r="GL429" s="47"/>
      <c r="GM429" s="47"/>
      <c r="GN429" s="47"/>
      <c r="GO429" s="47"/>
      <c r="GP429" s="47"/>
      <c r="GQ429" s="47"/>
      <c r="GR429" s="47"/>
      <c r="GS429" s="47"/>
      <c r="GT429" s="47"/>
      <c r="GU429" s="47"/>
      <c r="GV429" s="47"/>
      <c r="GW429" s="47"/>
      <c r="GX429" s="47"/>
      <c r="GY429" s="47"/>
      <c r="GZ429" s="47"/>
      <c r="HA429" s="47"/>
      <c r="HB429" s="47"/>
      <c r="HC429" s="47"/>
      <c r="HD429" s="47"/>
      <c r="HE429" s="47"/>
      <c r="HF429" s="47"/>
      <c r="HG429" s="47"/>
      <c r="HH429" s="47"/>
      <c r="HI429" s="47"/>
      <c r="HJ429" s="47"/>
      <c r="HK429" s="47"/>
      <c r="HL429" s="47"/>
      <c r="HM429" s="47"/>
      <c r="HN429" s="47"/>
      <c r="HO429" s="47"/>
      <c r="HP429" s="47"/>
      <c r="HQ429" s="47"/>
      <c r="HR429" s="47"/>
      <c r="HS429" s="47"/>
      <c r="HT429" s="47"/>
      <c r="HU429" s="47"/>
      <c r="HV429" s="47"/>
      <c r="HW429" s="47"/>
      <c r="HX429" s="47"/>
      <c r="HY429" s="47"/>
      <c r="HZ429" s="47"/>
      <c r="IA429" s="47"/>
      <c r="IB429" s="47"/>
      <c r="IC429" s="47"/>
      <c r="ID429" s="47"/>
      <c r="IE429" s="47"/>
      <c r="IF429" s="47"/>
      <c r="IG429" s="47"/>
      <c r="IH429" s="47"/>
      <c r="II429" s="47"/>
      <c r="IJ429" s="47"/>
      <c r="IK429" s="47"/>
      <c r="IL429" s="47"/>
      <c r="IM429" s="47"/>
      <c r="IN429" s="47"/>
      <c r="IO429" s="47"/>
      <c r="IP429" s="47"/>
      <c r="IQ429" s="47"/>
      <c r="IR429" s="47"/>
      <c r="IS429" s="47"/>
      <c r="IT429" s="47"/>
      <c r="IU429" s="47"/>
      <c r="IV429" s="47"/>
      <c r="IW429" s="47"/>
      <c r="IX429" s="47"/>
      <c r="IY429" s="47"/>
      <c r="IZ429" s="47"/>
      <c r="JA429" s="47"/>
      <c r="JB429" s="47"/>
      <c r="JC429" s="47"/>
      <c r="JD429" s="47"/>
      <c r="JE429" s="47"/>
      <c r="JF429" s="47"/>
      <c r="JG429" s="47"/>
      <c r="JH429" s="47"/>
      <c r="JI429" s="47"/>
      <c r="JJ429" s="47"/>
      <c r="JK429" s="47"/>
      <c r="JL429" s="47"/>
      <c r="JM429" s="47"/>
      <c r="JN429" s="47"/>
      <c r="JO429" s="47"/>
      <c r="JP429" s="47"/>
      <c r="JQ429" s="47"/>
      <c r="JR429" s="47"/>
      <c r="JS429" s="47"/>
      <c r="JT429" s="47"/>
      <c r="JU429" s="47"/>
      <c r="JV429" s="47"/>
      <c r="JW429" s="47"/>
      <c r="JX429" s="47"/>
      <c r="JY429" s="47"/>
      <c r="JZ429" s="47"/>
      <c r="KA429" s="47"/>
      <c r="KB429" s="47"/>
      <c r="KC429" s="47"/>
      <c r="KD429" s="47"/>
      <c r="KE429" s="47"/>
      <c r="KF429" s="47"/>
      <c r="KG429" s="47"/>
      <c r="KH429" s="47"/>
      <c r="KI429" s="47"/>
      <c r="KJ429" s="47"/>
      <c r="KK429" s="47"/>
      <c r="KL429" s="47"/>
      <c r="KM429" s="47"/>
      <c r="KN429" s="47"/>
      <c r="KO429" s="47"/>
      <c r="KP429" s="47"/>
      <c r="KQ429" s="47"/>
      <c r="KR429" s="47"/>
      <c r="KS429" s="47"/>
      <c r="KT429" s="47"/>
      <c r="KU429" s="47"/>
      <c r="KV429" s="47"/>
      <c r="KW429" s="47"/>
      <c r="KX429" s="47"/>
      <c r="KY429" s="47"/>
      <c r="KZ429" s="47"/>
      <c r="LA429" s="47"/>
      <c r="LB429" s="47"/>
      <c r="LC429" s="47"/>
      <c r="LD429" s="47"/>
      <c r="LE429" s="47"/>
      <c r="LF429" s="47"/>
      <c r="LG429" s="47"/>
      <c r="LH429" s="47"/>
      <c r="LI429" s="47"/>
      <c r="LJ429" s="47"/>
      <c r="LK429" s="47"/>
      <c r="LL429" s="47"/>
      <c r="LM429" s="47"/>
      <c r="LN429" s="47"/>
      <c r="LO429" s="47"/>
      <c r="LP429" s="47"/>
      <c r="LQ429" s="47"/>
      <c r="LR429" s="47"/>
      <c r="LS429" s="47"/>
      <c r="LT429" s="47"/>
      <c r="LU429" s="47"/>
      <c r="LV429" s="47"/>
      <c r="LW429" s="47"/>
      <c r="LX429" s="47"/>
      <c r="LY429" s="47"/>
      <c r="LZ429" s="47"/>
      <c r="MA429" s="47"/>
      <c r="MB429" s="47"/>
      <c r="MC429" s="47"/>
      <c r="MD429" s="47"/>
      <c r="ME429" s="47"/>
      <c r="MF429" s="47"/>
      <c r="MG429" s="47"/>
      <c r="MH429" s="47"/>
      <c r="MI429" s="47"/>
      <c r="MJ429" s="47"/>
      <c r="MK429" s="47"/>
      <c r="ML429" s="47"/>
      <c r="MM429" s="47"/>
      <c r="MN429" s="47"/>
      <c r="MO429" s="47"/>
      <c r="MP429" s="47"/>
      <c r="MQ429" s="47"/>
      <c r="MR429" s="47"/>
      <c r="MS429" s="47"/>
      <c r="MT429" s="47"/>
      <c r="MU429" s="47"/>
      <c r="MV429" s="47"/>
      <c r="MW429" s="47"/>
      <c r="MX429" s="47"/>
      <c r="MY429" s="47"/>
      <c r="MZ429" s="47"/>
      <c r="NA429" s="47"/>
      <c r="NB429" s="47"/>
      <c r="NC429" s="47"/>
      <c r="ND429" s="47"/>
      <c r="NE429" s="47"/>
      <c r="NF429" s="47"/>
      <c r="NG429" s="47"/>
      <c r="NH429" s="47"/>
      <c r="NI429" s="47"/>
      <c r="NJ429" s="47"/>
      <c r="NK429" s="47"/>
      <c r="NL429" s="47"/>
      <c r="NM429" s="47"/>
      <c r="NN429" s="47"/>
      <c r="NO429" s="47"/>
      <c r="NP429" s="47"/>
      <c r="NQ429" s="47"/>
      <c r="NR429" s="47"/>
      <c r="NS429" s="47"/>
      <c r="NT429" s="47"/>
      <c r="NU429" s="47"/>
      <c r="NV429" s="47"/>
      <c r="NW429" s="47"/>
      <c r="NX429" s="47"/>
      <c r="NY429" s="47"/>
      <c r="NZ429" s="47"/>
      <c r="OA429" s="47"/>
      <c r="OB429" s="47"/>
      <c r="OC429" s="47"/>
      <c r="OD429" s="47"/>
      <c r="OE429" s="47"/>
      <c r="OF429" s="47"/>
      <c r="OG429" s="47"/>
      <c r="OH429" s="47"/>
      <c r="OI429" s="47"/>
      <c r="OJ429" s="47"/>
      <c r="OK429" s="47"/>
      <c r="OL429" s="47"/>
      <c r="OM429" s="47"/>
      <c r="ON429" s="47"/>
      <c r="OO429" s="47"/>
      <c r="OP429" s="47"/>
      <c r="OQ429" s="47"/>
      <c r="OR429" s="47"/>
      <c r="OS429" s="47"/>
      <c r="OT429" s="47"/>
      <c r="OU429" s="47"/>
      <c r="OV429" s="47"/>
      <c r="OW429" s="47"/>
      <c r="OX429" s="47"/>
      <c r="OY429" s="47"/>
      <c r="OZ429" s="47"/>
      <c r="PA429" s="47"/>
      <c r="PB429" s="47"/>
      <c r="PC429" s="47"/>
      <c r="PD429" s="47"/>
      <c r="PE429" s="47"/>
      <c r="PF429" s="47"/>
      <c r="PG429" s="47"/>
      <c r="PH429" s="47"/>
      <c r="PI429" s="47"/>
      <c r="PJ429" s="47"/>
      <c r="PK429" s="47"/>
      <c r="PL429" s="47"/>
      <c r="PM429" s="47"/>
      <c r="PN429" s="47"/>
      <c r="PO429" s="47"/>
      <c r="PP429" s="47"/>
      <c r="PQ429" s="47"/>
      <c r="PR429" s="47"/>
      <c r="PS429" s="47"/>
      <c r="PT429" s="47"/>
      <c r="PU429" s="47"/>
      <c r="PV429" s="47"/>
      <c r="PW429" s="47"/>
      <c r="PX429" s="47"/>
      <c r="PY429" s="47"/>
      <c r="PZ429" s="47"/>
      <c r="QA429" s="47"/>
      <c r="QB429" s="47"/>
      <c r="QC429" s="47"/>
      <c r="QD429" s="47"/>
      <c r="QE429" s="47"/>
      <c r="QF429" s="47"/>
      <c r="QG429" s="47"/>
      <c r="QH429" s="47"/>
      <c r="QI429" s="47"/>
      <c r="QJ429" s="47"/>
      <c r="QK429" s="47"/>
      <c r="QL429" s="47"/>
      <c r="QM429" s="47"/>
      <c r="QN429" s="47"/>
      <c r="QO429" s="47"/>
      <c r="QP429" s="47"/>
      <c r="QQ429" s="47"/>
      <c r="QR429" s="47"/>
      <c r="QS429" s="47"/>
      <c r="QT429" s="47"/>
      <c r="QU429" s="47"/>
      <c r="QV429" s="47"/>
      <c r="QW429" s="47"/>
      <c r="QX429" s="47"/>
      <c r="QY429" s="47"/>
      <c r="QZ429" s="47"/>
      <c r="RA429" s="47"/>
      <c r="RB429" s="47"/>
      <c r="RC429" s="47"/>
      <c r="RD429" s="47"/>
      <c r="RE429" s="47"/>
      <c r="RF429" s="47"/>
      <c r="RG429" s="47"/>
      <c r="RH429" s="47"/>
      <c r="RI429" s="47"/>
      <c r="RJ429" s="47"/>
      <c r="RK429" s="47"/>
      <c r="RL429" s="47"/>
      <c r="RM429" s="47"/>
      <c r="RN429" s="47"/>
      <c r="RO429" s="47"/>
      <c r="RP429" s="47"/>
      <c r="RQ429" s="47"/>
      <c r="RR429" s="47"/>
      <c r="RS429" s="47"/>
      <c r="RT429" s="47"/>
      <c r="RU429" s="47"/>
      <c r="RV429" s="47"/>
      <c r="RW429" s="47"/>
      <c r="RX429" s="47"/>
      <c r="RY429" s="47"/>
      <c r="RZ429" s="47"/>
      <c r="SA429" s="47"/>
      <c r="SB429" s="47"/>
      <c r="SC429" s="47"/>
      <c r="SD429" s="47"/>
      <c r="SE429" s="47"/>
      <c r="SF429" s="47"/>
      <c r="SG429" s="47"/>
      <c r="SH429" s="47"/>
      <c r="SI429" s="47"/>
      <c r="SJ429" s="47"/>
      <c r="SK429" s="47"/>
      <c r="SL429" s="47"/>
      <c r="SM429" s="47"/>
      <c r="SN429" s="47"/>
      <c r="SO429" s="47"/>
      <c r="SP429" s="47"/>
      <c r="SQ429" s="47"/>
      <c r="SR429" s="47"/>
      <c r="SS429" s="47"/>
      <c r="ST429" s="47"/>
      <c r="SU429" s="47"/>
      <c r="SV429" s="47"/>
      <c r="SW429" s="47"/>
      <c r="SX429" s="47"/>
      <c r="SY429" s="47"/>
      <c r="SZ429" s="47"/>
      <c r="TA429" s="47"/>
      <c r="TB429" s="47"/>
      <c r="TC429" s="47"/>
      <c r="TD429" s="47"/>
      <c r="TE429" s="47"/>
      <c r="TF429" s="47"/>
      <c r="TG429" s="47"/>
      <c r="TH429" s="47"/>
      <c r="TI429" s="47"/>
      <c r="TJ429" s="47"/>
      <c r="TK429" s="47"/>
      <c r="TL429" s="47"/>
      <c r="TM429" s="47"/>
      <c r="TN429" s="47"/>
      <c r="TO429" s="47"/>
      <c r="TP429" s="47"/>
      <c r="TQ429" s="47"/>
      <c r="TR429" s="47"/>
      <c r="TS429" s="47"/>
      <c r="TT429" s="47"/>
      <c r="TU429" s="47"/>
      <c r="TV429" s="47"/>
      <c r="TW429" s="47"/>
      <c r="TX429" s="47"/>
      <c r="TY429" s="47"/>
      <c r="TZ429" s="47"/>
      <c r="UA429" s="47"/>
      <c r="UB429" s="47"/>
      <c r="UC429" s="47"/>
      <c r="UD429" s="47"/>
      <c r="UE429" s="47"/>
      <c r="UF429" s="47"/>
      <c r="UG429" s="47"/>
      <c r="UH429" s="47"/>
      <c r="UI429" s="47"/>
      <c r="UJ429" s="47"/>
      <c r="UK429" s="47"/>
      <c r="UL429" s="47"/>
      <c r="UM429" s="47"/>
      <c r="UN429" s="47"/>
      <c r="UO429" s="47"/>
      <c r="UP429" s="47"/>
      <c r="UQ429" s="47"/>
      <c r="UR429" s="47"/>
      <c r="US429" s="47"/>
      <c r="UT429" s="47"/>
      <c r="UU429" s="47"/>
      <c r="UV429" s="47"/>
      <c r="UW429" s="47"/>
      <c r="UX429" s="47"/>
      <c r="UY429" s="47"/>
      <c r="UZ429" s="47"/>
      <c r="VA429" s="47"/>
      <c r="VB429" s="47"/>
      <c r="VC429" s="47"/>
      <c r="VD429" s="47"/>
      <c r="VE429" s="47"/>
      <c r="VF429" s="47"/>
      <c r="VG429" s="47"/>
      <c r="VH429" s="47"/>
      <c r="VI429" s="47"/>
      <c r="VJ429" s="47"/>
      <c r="VK429" s="47"/>
      <c r="VL429" s="47"/>
      <c r="VM429" s="47"/>
      <c r="VN429" s="47"/>
      <c r="VO429" s="47"/>
      <c r="VP429" s="47"/>
      <c r="VQ429" s="47"/>
      <c r="VR429" s="47"/>
      <c r="VS429" s="47"/>
      <c r="VT429" s="47"/>
      <c r="VU429" s="47"/>
      <c r="VV429" s="47"/>
      <c r="VW429" s="47"/>
      <c r="VX429" s="47"/>
      <c r="VY429" s="47"/>
      <c r="VZ429" s="47"/>
      <c r="WA429" s="47"/>
      <c r="WB429" s="47"/>
      <c r="WC429" s="47"/>
      <c r="WD429" s="47"/>
      <c r="WE429" s="47"/>
      <c r="WF429" s="47"/>
      <c r="WG429" s="47"/>
      <c r="WH429" s="47"/>
      <c r="WI429" s="47"/>
      <c r="WJ429" s="47"/>
      <c r="WK429" s="47"/>
      <c r="WL429" s="47"/>
      <c r="WM429" s="47"/>
      <c r="WN429" s="47"/>
      <c r="WO429" s="47"/>
      <c r="WP429" s="47"/>
      <c r="WQ429" s="47"/>
      <c r="WR429" s="47"/>
      <c r="WS429" s="47"/>
      <c r="WT429" s="47"/>
      <c r="WU429" s="47"/>
      <c r="WV429" s="47"/>
      <c r="WW429" s="47"/>
      <c r="WX429" s="47"/>
      <c r="WY429" s="47"/>
      <c r="WZ429" s="47"/>
      <c r="XA429" s="47"/>
      <c r="XB429" s="47"/>
      <c r="XC429" s="47"/>
      <c r="XD429" s="47"/>
      <c r="XE429" s="47"/>
      <c r="XF429" s="47"/>
      <c r="XG429" s="47"/>
      <c r="XH429" s="47"/>
      <c r="XI429" s="47"/>
      <c r="XJ429" s="47"/>
      <c r="XK429" s="47"/>
      <c r="XL429" s="47"/>
      <c r="XM429" s="47"/>
      <c r="XN429" s="47"/>
      <c r="XO429" s="47"/>
      <c r="XP429" s="47"/>
      <c r="XQ429" s="47"/>
      <c r="XR429" s="47"/>
      <c r="XS429" s="47"/>
      <c r="XT429" s="47"/>
      <c r="XU429" s="47"/>
      <c r="XV429" s="47"/>
      <c r="XW429" s="47"/>
      <c r="XX429" s="47"/>
      <c r="XY429" s="47"/>
      <c r="XZ429" s="47"/>
      <c r="YA429" s="47"/>
      <c r="YB429" s="47"/>
      <c r="YC429" s="47"/>
      <c r="YD429" s="47"/>
      <c r="YE429" s="47"/>
      <c r="YF429" s="47"/>
      <c r="YG429" s="47"/>
      <c r="YH429" s="47"/>
      <c r="YI429" s="47"/>
      <c r="YJ429" s="47"/>
      <c r="YK429" s="47"/>
      <c r="YL429" s="47"/>
      <c r="YM429" s="47"/>
      <c r="YN429" s="47"/>
      <c r="YO429" s="47"/>
      <c r="YP429" s="47"/>
      <c r="YQ429" s="47"/>
      <c r="YR429" s="47"/>
      <c r="YS429" s="47"/>
      <c r="YT429" s="47"/>
      <c r="YU429" s="47"/>
      <c r="YV429" s="47"/>
      <c r="YW429" s="47"/>
      <c r="YX429" s="47"/>
      <c r="YY429" s="47"/>
      <c r="YZ429" s="47"/>
      <c r="ZA429" s="47"/>
      <c r="ZB429" s="47"/>
      <c r="ZC429" s="47"/>
      <c r="ZD429" s="47"/>
      <c r="ZE429" s="47"/>
      <c r="ZF429" s="47"/>
      <c r="ZG429" s="47"/>
      <c r="ZH429" s="47"/>
      <c r="ZI429" s="47"/>
      <c r="ZJ429" s="47"/>
      <c r="ZK429" s="47"/>
      <c r="ZL429" s="47"/>
      <c r="ZM429" s="47"/>
      <c r="ZN429" s="47"/>
      <c r="ZO429" s="47"/>
      <c r="ZP429" s="47"/>
      <c r="ZQ429" s="47"/>
      <c r="ZR429" s="47"/>
      <c r="ZS429" s="47"/>
      <c r="ZT429" s="47"/>
      <c r="ZU429" s="47"/>
      <c r="ZV429" s="47"/>
      <c r="ZW429" s="47"/>
      <c r="ZX429" s="47"/>
      <c r="ZY429" s="47"/>
      <c r="ZZ429" s="47"/>
      <c r="AAA429" s="47"/>
      <c r="AAB429" s="47"/>
      <c r="AAC429" s="47"/>
      <c r="AAD429" s="47"/>
      <c r="AAE429" s="47"/>
      <c r="AAF429" s="47"/>
      <c r="AAG429" s="47"/>
      <c r="AAH429" s="47"/>
      <c r="AAI429" s="47"/>
      <c r="AAJ429" s="47"/>
      <c r="AAK429" s="47"/>
      <c r="AAL429" s="47"/>
      <c r="AAM429" s="47"/>
      <c r="AAN429" s="47"/>
      <c r="AAO429" s="47"/>
      <c r="AAP429" s="47"/>
      <c r="AAQ429" s="47"/>
      <c r="AAR429" s="47"/>
      <c r="AAS429" s="47"/>
      <c r="AAT429" s="47"/>
      <c r="AAU429" s="47"/>
      <c r="AAV429" s="47"/>
      <c r="AAW429" s="47"/>
      <c r="AAX429" s="47"/>
      <c r="AAY429" s="47"/>
      <c r="AAZ429" s="47"/>
      <c r="ABA429" s="47"/>
      <c r="ABB429" s="47"/>
      <c r="ABC429" s="47"/>
      <c r="ABD429" s="47"/>
      <c r="ABE429" s="47"/>
      <c r="ABF429" s="47"/>
      <c r="ABG429" s="47"/>
      <c r="ABH429" s="47"/>
      <c r="ABI429" s="47"/>
      <c r="ABJ429" s="47"/>
      <c r="ABK429" s="47"/>
      <c r="ABL429" s="47"/>
      <c r="ABM429" s="47"/>
      <c r="ABN429" s="47"/>
      <c r="ABO429" s="47"/>
      <c r="ABP429" s="47"/>
      <c r="ABQ429" s="47"/>
      <c r="ABR429" s="47"/>
      <c r="ABS429" s="47"/>
      <c r="ABT429" s="47"/>
      <c r="ABU429" s="47"/>
      <c r="ABV429" s="47"/>
      <c r="ABW429" s="47"/>
      <c r="ABX429" s="47"/>
      <c r="ABY429" s="47"/>
      <c r="ABZ429" s="47"/>
      <c r="ACA429" s="47"/>
      <c r="ACB429" s="47"/>
      <c r="ACC429" s="47"/>
      <c r="ACD429" s="47"/>
      <c r="ACE429" s="47"/>
      <c r="ACF429" s="47"/>
      <c r="ACG429" s="47"/>
      <c r="ACH429" s="47"/>
      <c r="ACI429" s="47"/>
      <c r="ACJ429" s="47"/>
      <c r="ACK429" s="47"/>
      <c r="ACL429" s="47"/>
      <c r="ACM429" s="47"/>
      <c r="ACN429" s="47"/>
      <c r="ACO429" s="47"/>
      <c r="ACP429" s="47"/>
      <c r="ACQ429" s="47"/>
      <c r="ACR429" s="47"/>
      <c r="ACS429" s="47"/>
      <c r="ACT429" s="47"/>
      <c r="ACU429" s="47"/>
      <c r="ACV429" s="47"/>
      <c r="ACW429" s="47"/>
      <c r="ACX429" s="47"/>
      <c r="ACY429" s="47"/>
      <c r="ACZ429" s="47"/>
      <c r="ADA429" s="47"/>
      <c r="ADB429" s="47"/>
      <c r="ADC429" s="47"/>
      <c r="ADD429" s="47"/>
      <c r="ADE429" s="47"/>
      <c r="ADF429" s="47"/>
      <c r="ADG429" s="47"/>
      <c r="ADH429" s="47"/>
      <c r="ADI429" s="47"/>
      <c r="ADJ429" s="47"/>
      <c r="ADK429" s="47"/>
      <c r="ADL429" s="47"/>
      <c r="ADM429" s="47"/>
      <c r="ADN429" s="47"/>
      <c r="ADO429" s="47"/>
      <c r="ADP429" s="47"/>
      <c r="ADQ429" s="47"/>
      <c r="ADR429" s="47"/>
      <c r="ADS429" s="47"/>
      <c r="ADT429" s="47"/>
      <c r="ADU429" s="47"/>
      <c r="ADV429" s="47"/>
      <c r="ADW429" s="47"/>
      <c r="ADX429" s="47"/>
      <c r="ADY429" s="47"/>
      <c r="ADZ429" s="47"/>
      <c r="AEA429" s="47"/>
      <c r="AEB429" s="47"/>
      <c r="AEC429" s="47"/>
      <c r="AED429" s="47"/>
      <c r="AEE429" s="47"/>
      <c r="AEF429" s="47"/>
      <c r="AEG429" s="47"/>
      <c r="AEH429" s="47"/>
      <c r="AEI429" s="47"/>
      <c r="AEJ429" s="47"/>
      <c r="AEK429" s="47"/>
      <c r="AEL429" s="47"/>
      <c r="AEM429" s="47"/>
      <c r="AEN429" s="47"/>
      <c r="AEO429" s="47"/>
      <c r="AEP429" s="47"/>
      <c r="AEQ429" s="47"/>
      <c r="AER429" s="47"/>
      <c r="AES429" s="47"/>
      <c r="AET429" s="47"/>
      <c r="AEU429" s="47"/>
      <c r="AEV429" s="47"/>
      <c r="AEW429" s="47"/>
      <c r="AEX429" s="47"/>
      <c r="AEY429" s="47"/>
      <c r="AEZ429" s="47"/>
      <c r="AFA429" s="47"/>
      <c r="AFB429" s="47"/>
      <c r="AFC429" s="47"/>
      <c r="AFD429" s="47"/>
      <c r="AFE429" s="47"/>
      <c r="AFF429" s="47"/>
      <c r="AFG429" s="47"/>
      <c r="AFH429" s="47"/>
      <c r="AFI429" s="47"/>
      <c r="AFJ429" s="47"/>
      <c r="AFK429" s="47"/>
      <c r="AFL429" s="47"/>
      <c r="AFM429" s="47"/>
      <c r="AFN429" s="47"/>
      <c r="AFO429" s="47"/>
      <c r="AFP429" s="47"/>
      <c r="AFQ429" s="47"/>
      <c r="AFR429" s="47"/>
      <c r="AFS429" s="47"/>
      <c r="AFT429" s="47"/>
      <c r="AFU429" s="47"/>
      <c r="AFV429" s="47"/>
      <c r="AFW429" s="47"/>
      <c r="AFX429" s="47"/>
      <c r="AFY429" s="47"/>
      <c r="AFZ429" s="47"/>
      <c r="AGA429" s="47"/>
      <c r="AGB429" s="47"/>
      <c r="AGC429" s="47"/>
      <c r="AGD429" s="47"/>
      <c r="AGE429" s="47"/>
      <c r="AGF429" s="47"/>
      <c r="AGG429" s="47"/>
      <c r="AGH429" s="47"/>
      <c r="AGI429" s="47"/>
      <c r="AGJ429" s="47"/>
      <c r="AGK429" s="47"/>
      <c r="AGL429" s="47"/>
      <c r="AGM429" s="47"/>
      <c r="AGN429" s="47"/>
      <c r="AGO429" s="47"/>
      <c r="AGP429" s="47"/>
      <c r="AGQ429" s="47"/>
      <c r="AGR429" s="47"/>
      <c r="AGS429" s="47"/>
      <c r="AGT429" s="47"/>
      <c r="AGU429" s="47"/>
      <c r="AGV429" s="47"/>
      <c r="AGW429" s="47"/>
      <c r="AGX429" s="47"/>
      <c r="AGY429" s="47"/>
      <c r="AGZ429" s="47"/>
      <c r="AHA429" s="47"/>
      <c r="AHB429" s="47"/>
      <c r="AHC429" s="47"/>
      <c r="AHD429" s="47"/>
      <c r="AHE429" s="47"/>
      <c r="AHF429" s="47"/>
      <c r="AHG429" s="47"/>
      <c r="AHH429" s="47"/>
      <c r="AHI429" s="47"/>
      <c r="AHJ429" s="47"/>
      <c r="AHK429" s="47"/>
      <c r="AHL429" s="47"/>
      <c r="AHM429" s="47"/>
      <c r="AHN429" s="47"/>
      <c r="AHO429" s="47"/>
      <c r="AHP429" s="47"/>
      <c r="AHQ429" s="47"/>
      <c r="AHR429" s="47"/>
      <c r="AHS429" s="47"/>
      <c r="AHT429" s="47"/>
      <c r="AHU429" s="47"/>
      <c r="AHV429" s="47"/>
      <c r="AHW429" s="47"/>
      <c r="AHX429" s="47"/>
      <c r="AHY429" s="47"/>
      <c r="AHZ429" s="47"/>
      <c r="AIA429" s="47"/>
      <c r="AIB429" s="47"/>
      <c r="AIC429" s="47"/>
      <c r="AID429" s="47"/>
      <c r="AIE429" s="47"/>
      <c r="AIF429" s="47"/>
      <c r="AIG429" s="47"/>
      <c r="AIH429" s="47"/>
      <c r="AII429" s="47"/>
      <c r="AIJ429" s="47"/>
      <c r="AIK429" s="47"/>
      <c r="AIL429" s="47"/>
      <c r="AIM429" s="47"/>
      <c r="AIN429" s="47"/>
      <c r="AIO429" s="47"/>
      <c r="AIP429" s="47"/>
      <c r="AIQ429" s="47"/>
      <c r="AIR429" s="47"/>
      <c r="AIS429" s="47"/>
      <c r="AIT429" s="47"/>
      <c r="AIU429" s="47"/>
      <c r="AIV429" s="47"/>
      <c r="AIW429" s="47"/>
      <c r="AIX429" s="47"/>
      <c r="AIY429" s="47"/>
      <c r="AIZ429" s="47"/>
      <c r="AJA429" s="47"/>
      <c r="AJB429" s="47"/>
      <c r="AJC429" s="47"/>
      <c r="AJD429" s="47"/>
      <c r="AJE429" s="47"/>
      <c r="AJF429" s="47"/>
      <c r="AJG429" s="47"/>
      <c r="AJH429" s="47"/>
      <c r="AJI429" s="47"/>
      <c r="AJJ429" s="47"/>
      <c r="AJK429" s="47"/>
      <c r="AJL429" s="47"/>
      <c r="AJM429" s="47"/>
      <c r="AJN429" s="47"/>
      <c r="AJO429" s="47"/>
      <c r="AJP429" s="47"/>
      <c r="AJQ429" s="47"/>
      <c r="AJR429" s="47"/>
      <c r="AJS429" s="47"/>
      <c r="AJT429" s="47"/>
      <c r="AJU429" s="47"/>
      <c r="AJV429" s="47"/>
      <c r="AJW429" s="47"/>
      <c r="AJX429" s="47"/>
      <c r="AJY429" s="47"/>
      <c r="AJZ429" s="47"/>
      <c r="AKA429" s="47"/>
      <c r="AKB429" s="47"/>
      <c r="AKC429" s="47"/>
      <c r="AKD429" s="47"/>
      <c r="AKE429" s="47"/>
      <c r="AKF429" s="47"/>
      <c r="AKG429" s="47"/>
      <c r="AKH429" s="47"/>
      <c r="AKI429" s="47"/>
      <c r="AKJ429" s="47"/>
      <c r="AKK429" s="47"/>
      <c r="AKL429" s="47"/>
      <c r="AKM429" s="47"/>
      <c r="AKN429" s="47"/>
      <c r="AKO429" s="47"/>
      <c r="AKP429" s="47"/>
      <c r="AKQ429" s="47"/>
      <c r="AKR429" s="47"/>
      <c r="AKS429" s="47"/>
      <c r="AKT429" s="47"/>
      <c r="AKU429" s="47"/>
      <c r="AKV429" s="47"/>
      <c r="AKW429" s="47"/>
      <c r="AKX429" s="47"/>
      <c r="AKY429" s="47"/>
      <c r="AKZ429" s="47"/>
      <c r="ALA429" s="47"/>
      <c r="ALB429" s="47"/>
      <c r="ALC429" s="47"/>
      <c r="ALD429" s="47"/>
      <c r="ALE429" s="47"/>
      <c r="ALF429" s="47"/>
      <c r="ALG429" s="47"/>
      <c r="ALH429" s="47"/>
      <c r="ALI429" s="47"/>
      <c r="ALJ429" s="47"/>
      <c r="ALK429" s="47"/>
      <c r="ALL429" s="47"/>
      <c r="ALM429" s="47"/>
      <c r="ALN429" s="47"/>
      <c r="ALO429" s="47"/>
      <c r="ALP429" s="47"/>
      <c r="ALQ429" s="47"/>
      <c r="ALR429" s="47"/>
      <c r="ALS429" s="47"/>
      <c r="ALT429" s="47"/>
      <c r="ALU429" s="47"/>
      <c r="ALV429" s="47"/>
      <c r="ALW429" s="47"/>
      <c r="ALX429" s="47"/>
      <c r="ALY429" s="47"/>
      <c r="ALZ429" s="47"/>
      <c r="AMA429" s="47"/>
      <c r="AMB429" s="47"/>
      <c r="AMC429" s="47"/>
      <c r="AMD429" s="47"/>
      <c r="AME429" s="47"/>
      <c r="AMF429" s="47"/>
      <c r="AMG429" s="47"/>
      <c r="AMH429" s="47"/>
      <c r="AMI429" s="47"/>
      <c r="AMJ429" s="48"/>
      <c r="AMK429" s="48"/>
    </row>
    <row r="430" customFormat="false" ht="17.35" hidden="false" customHeight="false" outlineLevel="0" collapsed="false">
      <c r="A430" s="43"/>
    </row>
    <row r="431" customFormat="false" ht="17.35" hidden="false" customHeight="false" outlineLevel="0" collapsed="false">
      <c r="A431" s="43"/>
    </row>
    <row r="432" customFormat="false" ht="17.35" hidden="false" customHeight="false" outlineLevel="0" collapsed="false">
      <c r="A432" s="43"/>
    </row>
    <row r="433" customFormat="false" ht="17.35" hidden="false" customHeight="false" outlineLevel="0" collapsed="false">
      <c r="A433" s="43"/>
    </row>
    <row r="434" customFormat="false" ht="17.35" hidden="false" customHeight="false" outlineLevel="0" collapsed="false">
      <c r="A434" s="66"/>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c r="BY434" s="71"/>
      <c r="BZ434" s="71"/>
      <c r="CA434" s="71"/>
      <c r="CB434" s="71"/>
      <c r="CC434" s="71"/>
      <c r="CD434" s="71"/>
      <c r="CE434" s="71"/>
      <c r="CF434" s="71"/>
      <c r="CG434" s="71"/>
      <c r="CH434" s="71"/>
      <c r="CI434" s="71"/>
      <c r="CJ434" s="71"/>
      <c r="CK434" s="71"/>
      <c r="CL434" s="71"/>
      <c r="CM434" s="71"/>
      <c r="CN434" s="71"/>
      <c r="CO434" s="71"/>
      <c r="CP434" s="71"/>
      <c r="CQ434" s="71"/>
      <c r="CR434" s="71"/>
      <c r="CS434" s="71"/>
      <c r="CT434" s="71"/>
      <c r="CU434" s="71"/>
      <c r="CV434" s="71"/>
      <c r="CW434" s="71"/>
      <c r="CX434" s="71"/>
      <c r="CY434" s="71"/>
      <c r="CZ434" s="71"/>
      <c r="DA434" s="71"/>
      <c r="DB434" s="71"/>
      <c r="DC434" s="71"/>
      <c r="DD434" s="71"/>
      <c r="DE434" s="71"/>
      <c r="DF434" s="71"/>
      <c r="DG434" s="71"/>
      <c r="DH434" s="71"/>
      <c r="DI434" s="71"/>
      <c r="DJ434" s="71"/>
      <c r="DK434" s="71"/>
      <c r="DL434" s="71"/>
      <c r="DM434" s="71"/>
      <c r="DN434" s="71"/>
      <c r="DO434" s="71"/>
      <c r="DP434" s="71"/>
      <c r="DQ434" s="71"/>
      <c r="DR434" s="71"/>
      <c r="DS434" s="71"/>
      <c r="DT434" s="71"/>
      <c r="DU434" s="71"/>
      <c r="DV434" s="71"/>
      <c r="DW434" s="71"/>
      <c r="DX434" s="71"/>
      <c r="DY434" s="71"/>
      <c r="DZ434" s="71"/>
      <c r="EA434" s="71"/>
      <c r="EB434" s="71"/>
      <c r="EC434" s="71"/>
      <c r="ED434" s="71"/>
      <c r="EE434" s="71"/>
      <c r="EF434" s="71"/>
      <c r="EG434" s="71"/>
      <c r="EH434" s="71"/>
      <c r="EI434" s="71"/>
      <c r="EJ434" s="71"/>
      <c r="EK434" s="71"/>
      <c r="EL434" s="71"/>
      <c r="EM434" s="71"/>
      <c r="EN434" s="71"/>
      <c r="EO434" s="71"/>
      <c r="EP434" s="71"/>
      <c r="EQ434" s="71"/>
      <c r="ER434" s="71"/>
      <c r="ES434" s="71"/>
      <c r="ET434" s="71"/>
      <c r="EU434" s="71"/>
      <c r="EV434" s="71"/>
      <c r="EW434" s="71"/>
      <c r="EX434" s="71"/>
      <c r="EY434" s="71"/>
      <c r="EZ434" s="71"/>
      <c r="FA434" s="71"/>
      <c r="FB434" s="71"/>
      <c r="FC434" s="71"/>
      <c r="FD434" s="71"/>
      <c r="FE434" s="71"/>
      <c r="FF434" s="71"/>
      <c r="FG434" s="71"/>
      <c r="FH434" s="71"/>
      <c r="FI434" s="71"/>
      <c r="FJ434" s="71"/>
      <c r="FK434" s="71"/>
      <c r="FL434" s="71"/>
      <c r="FM434" s="71"/>
      <c r="FN434" s="71"/>
      <c r="FO434" s="71"/>
      <c r="FP434" s="71"/>
      <c r="FQ434" s="71"/>
      <c r="FR434" s="71"/>
      <c r="FS434" s="71"/>
      <c r="FT434" s="71"/>
      <c r="FU434" s="71"/>
      <c r="FV434" s="71"/>
      <c r="FW434" s="71"/>
      <c r="FX434" s="71"/>
      <c r="FY434" s="71"/>
      <c r="FZ434" s="71"/>
      <c r="GA434" s="71"/>
      <c r="GB434" s="71"/>
      <c r="GC434" s="71"/>
      <c r="GD434" s="71"/>
      <c r="GE434" s="71"/>
      <c r="GF434" s="71"/>
      <c r="GG434" s="71"/>
      <c r="GH434" s="71"/>
      <c r="GI434" s="71"/>
      <c r="GJ434" s="71"/>
      <c r="GK434" s="71"/>
      <c r="GL434" s="71"/>
      <c r="GM434" s="71"/>
      <c r="GN434" s="71"/>
      <c r="GO434" s="71"/>
      <c r="GP434" s="71"/>
      <c r="GQ434" s="71"/>
      <c r="GR434" s="71"/>
      <c r="GS434" s="71"/>
      <c r="GT434" s="71"/>
      <c r="GU434" s="71"/>
      <c r="GV434" s="71"/>
      <c r="GW434" s="71"/>
      <c r="GX434" s="71"/>
      <c r="GY434" s="71"/>
      <c r="GZ434" s="71"/>
      <c r="HA434" s="71"/>
      <c r="HB434" s="71"/>
      <c r="HC434" s="71"/>
      <c r="HD434" s="71"/>
      <c r="HE434" s="71"/>
      <c r="HF434" s="71"/>
      <c r="HG434" s="71"/>
      <c r="HH434" s="71"/>
      <c r="HI434" s="71"/>
      <c r="HJ434" s="71"/>
      <c r="HK434" s="71"/>
      <c r="HL434" s="71"/>
      <c r="HM434" s="71"/>
      <c r="HN434" s="71"/>
      <c r="HO434" s="71"/>
      <c r="HP434" s="71"/>
      <c r="HQ434" s="71"/>
      <c r="HR434" s="71"/>
      <c r="HS434" s="71"/>
      <c r="HT434" s="71"/>
      <c r="HU434" s="71"/>
      <c r="HV434" s="71"/>
      <c r="HW434" s="71"/>
      <c r="HX434" s="71"/>
      <c r="HY434" s="71"/>
      <c r="HZ434" s="71"/>
      <c r="IA434" s="71"/>
      <c r="IB434" s="71"/>
      <c r="IC434" s="71"/>
      <c r="ID434" s="71"/>
      <c r="IE434" s="71"/>
      <c r="IF434" s="71"/>
      <c r="IG434" s="71"/>
      <c r="IH434" s="71"/>
      <c r="II434" s="71"/>
      <c r="IJ434" s="71"/>
      <c r="IK434" s="71"/>
      <c r="IL434" s="71"/>
      <c r="IM434" s="71"/>
      <c r="IN434" s="71"/>
      <c r="IO434" s="71"/>
      <c r="IP434" s="71"/>
      <c r="IQ434" s="71"/>
      <c r="IR434" s="71"/>
      <c r="IS434" s="71"/>
      <c r="IT434" s="71"/>
      <c r="IU434" s="71"/>
      <c r="IV434" s="71"/>
      <c r="IW434" s="71"/>
      <c r="IX434" s="71"/>
      <c r="IY434" s="71"/>
      <c r="IZ434" s="71"/>
      <c r="JA434" s="71"/>
      <c r="JB434" s="71"/>
      <c r="JC434" s="71"/>
      <c r="JD434" s="71"/>
      <c r="JE434" s="71"/>
      <c r="JF434" s="71"/>
      <c r="JG434" s="71"/>
      <c r="JH434" s="71"/>
      <c r="JI434" s="71"/>
      <c r="JJ434" s="71"/>
      <c r="JK434" s="71"/>
      <c r="JL434" s="71"/>
      <c r="JM434" s="71"/>
      <c r="JN434" s="71"/>
      <c r="JO434" s="71"/>
      <c r="JP434" s="71"/>
      <c r="JQ434" s="71"/>
      <c r="JR434" s="71"/>
      <c r="JS434" s="71"/>
      <c r="JT434" s="71"/>
      <c r="JU434" s="71"/>
      <c r="JV434" s="71"/>
      <c r="JW434" s="71"/>
      <c r="JX434" s="71"/>
      <c r="JY434" s="71"/>
      <c r="JZ434" s="71"/>
      <c r="KA434" s="71"/>
      <c r="KB434" s="71"/>
      <c r="KC434" s="71"/>
      <c r="KD434" s="71"/>
      <c r="KE434" s="71"/>
      <c r="KF434" s="71"/>
      <c r="KG434" s="71"/>
      <c r="KH434" s="71"/>
      <c r="KI434" s="71"/>
      <c r="KJ434" s="71"/>
      <c r="KK434" s="71"/>
      <c r="KL434" s="71"/>
      <c r="KM434" s="71"/>
      <c r="KN434" s="71"/>
      <c r="KO434" s="71"/>
      <c r="KP434" s="71"/>
      <c r="KQ434" s="71"/>
      <c r="KR434" s="71"/>
      <c r="KS434" s="71"/>
      <c r="KT434" s="71"/>
      <c r="KU434" s="71"/>
      <c r="KV434" s="71"/>
      <c r="KW434" s="71"/>
      <c r="KX434" s="71"/>
      <c r="KY434" s="71"/>
      <c r="KZ434" s="71"/>
      <c r="LA434" s="71"/>
      <c r="LB434" s="71"/>
      <c r="LC434" s="71"/>
      <c r="LD434" s="71"/>
      <c r="LE434" s="71"/>
      <c r="LF434" s="71"/>
      <c r="LG434" s="71"/>
      <c r="LH434" s="71"/>
      <c r="LI434" s="71"/>
      <c r="LJ434" s="71"/>
      <c r="LK434" s="71"/>
      <c r="LL434" s="71"/>
      <c r="LM434" s="71"/>
      <c r="LN434" s="71"/>
      <c r="LO434" s="71"/>
      <c r="LP434" s="71"/>
      <c r="LQ434" s="71"/>
      <c r="LR434" s="71"/>
      <c r="LS434" s="71"/>
      <c r="LT434" s="71"/>
      <c r="LU434" s="71"/>
      <c r="LV434" s="71"/>
      <c r="LW434" s="71"/>
      <c r="LX434" s="71"/>
      <c r="LY434" s="71"/>
      <c r="LZ434" s="71"/>
      <c r="MA434" s="71"/>
      <c r="MB434" s="71"/>
      <c r="MC434" s="71"/>
      <c r="MD434" s="71"/>
      <c r="ME434" s="71"/>
      <c r="MF434" s="71"/>
      <c r="MG434" s="71"/>
      <c r="MH434" s="71"/>
      <c r="MI434" s="71"/>
      <c r="MJ434" s="71"/>
      <c r="MK434" s="71"/>
      <c r="ML434" s="71"/>
      <c r="MM434" s="71"/>
      <c r="MN434" s="71"/>
      <c r="MO434" s="71"/>
      <c r="MP434" s="71"/>
      <c r="MQ434" s="71"/>
      <c r="MR434" s="71"/>
      <c r="MS434" s="71"/>
      <c r="MT434" s="71"/>
      <c r="MU434" s="71"/>
      <c r="MV434" s="71"/>
      <c r="MW434" s="71"/>
      <c r="MX434" s="71"/>
      <c r="MY434" s="71"/>
      <c r="MZ434" s="71"/>
      <c r="NA434" s="71"/>
      <c r="NB434" s="71"/>
      <c r="NC434" s="71"/>
      <c r="ND434" s="71"/>
      <c r="NE434" s="71"/>
      <c r="NF434" s="71"/>
      <c r="NG434" s="71"/>
      <c r="NH434" s="71"/>
      <c r="NI434" s="71"/>
      <c r="NJ434" s="71"/>
      <c r="NK434" s="71"/>
      <c r="NL434" s="71"/>
      <c r="NM434" s="71"/>
      <c r="NN434" s="71"/>
      <c r="NO434" s="71"/>
      <c r="NP434" s="71"/>
      <c r="NQ434" s="71"/>
      <c r="NR434" s="71"/>
      <c r="NS434" s="71"/>
      <c r="NT434" s="71"/>
      <c r="NU434" s="71"/>
      <c r="NV434" s="71"/>
      <c r="NW434" s="71"/>
      <c r="NX434" s="71"/>
      <c r="NY434" s="71"/>
      <c r="NZ434" s="71"/>
      <c r="OA434" s="71"/>
      <c r="OB434" s="71"/>
      <c r="OC434" s="71"/>
      <c r="OD434" s="71"/>
      <c r="OE434" s="71"/>
      <c r="OF434" s="71"/>
      <c r="OG434" s="71"/>
      <c r="OH434" s="71"/>
      <c r="OI434" s="71"/>
      <c r="OJ434" s="71"/>
      <c r="OK434" s="71"/>
      <c r="OL434" s="71"/>
      <c r="OM434" s="71"/>
      <c r="ON434" s="71"/>
      <c r="OO434" s="71"/>
      <c r="OP434" s="71"/>
      <c r="OQ434" s="71"/>
      <c r="OR434" s="71"/>
      <c r="OS434" s="71"/>
      <c r="OT434" s="71"/>
      <c r="OU434" s="71"/>
      <c r="OV434" s="71"/>
      <c r="OW434" s="71"/>
      <c r="OX434" s="71"/>
      <c r="OY434" s="71"/>
      <c r="OZ434" s="71"/>
      <c r="PA434" s="71"/>
      <c r="PB434" s="71"/>
      <c r="PC434" s="71"/>
      <c r="PD434" s="71"/>
      <c r="PE434" s="71"/>
      <c r="PF434" s="71"/>
      <c r="PG434" s="71"/>
      <c r="PH434" s="71"/>
      <c r="PI434" s="71"/>
      <c r="PJ434" s="71"/>
      <c r="PK434" s="71"/>
      <c r="PL434" s="71"/>
      <c r="PM434" s="71"/>
      <c r="PN434" s="71"/>
      <c r="PO434" s="71"/>
      <c r="PP434" s="71"/>
      <c r="PQ434" s="71"/>
      <c r="PR434" s="71"/>
      <c r="PS434" s="71"/>
      <c r="PT434" s="71"/>
      <c r="PU434" s="71"/>
      <c r="PV434" s="71"/>
      <c r="PW434" s="71"/>
      <c r="PX434" s="71"/>
      <c r="PY434" s="71"/>
      <c r="PZ434" s="71"/>
      <c r="QA434" s="71"/>
      <c r="QB434" s="71"/>
      <c r="QC434" s="71"/>
      <c r="QD434" s="71"/>
      <c r="QE434" s="71"/>
      <c r="QF434" s="71"/>
      <c r="QG434" s="71"/>
      <c r="QH434" s="71"/>
      <c r="QI434" s="71"/>
      <c r="QJ434" s="71"/>
      <c r="QK434" s="71"/>
      <c r="QL434" s="71"/>
      <c r="QM434" s="71"/>
      <c r="QN434" s="71"/>
      <c r="QO434" s="71"/>
      <c r="QP434" s="71"/>
      <c r="QQ434" s="71"/>
      <c r="QR434" s="71"/>
      <c r="QS434" s="71"/>
      <c r="QT434" s="71"/>
      <c r="QU434" s="71"/>
      <c r="QV434" s="71"/>
      <c r="QW434" s="71"/>
      <c r="QX434" s="71"/>
      <c r="QY434" s="71"/>
      <c r="QZ434" s="71"/>
      <c r="RA434" s="71"/>
      <c r="RB434" s="71"/>
      <c r="RC434" s="71"/>
      <c r="RD434" s="71"/>
      <c r="RE434" s="71"/>
      <c r="RF434" s="71"/>
      <c r="RG434" s="71"/>
      <c r="RH434" s="71"/>
      <c r="RI434" s="71"/>
      <c r="RJ434" s="71"/>
      <c r="RK434" s="71"/>
      <c r="RL434" s="71"/>
      <c r="RM434" s="71"/>
      <c r="RN434" s="71"/>
      <c r="RO434" s="71"/>
      <c r="RP434" s="71"/>
      <c r="RQ434" s="71"/>
      <c r="RR434" s="71"/>
      <c r="RS434" s="71"/>
      <c r="RT434" s="71"/>
      <c r="RU434" s="71"/>
      <c r="RV434" s="71"/>
      <c r="RW434" s="71"/>
      <c r="RX434" s="71"/>
      <c r="RY434" s="71"/>
      <c r="RZ434" s="71"/>
      <c r="SA434" s="71"/>
      <c r="SB434" s="71"/>
      <c r="SC434" s="71"/>
      <c r="SD434" s="71"/>
      <c r="SE434" s="71"/>
      <c r="SF434" s="71"/>
      <c r="SG434" s="71"/>
      <c r="SH434" s="71"/>
      <c r="SI434" s="71"/>
      <c r="SJ434" s="71"/>
      <c r="SK434" s="71"/>
      <c r="SL434" s="71"/>
      <c r="SM434" s="71"/>
      <c r="SN434" s="71"/>
      <c r="SO434" s="71"/>
      <c r="SP434" s="71"/>
      <c r="SQ434" s="71"/>
      <c r="SR434" s="71"/>
      <c r="SS434" s="71"/>
      <c r="ST434" s="71"/>
      <c r="SU434" s="71"/>
      <c r="SV434" s="71"/>
      <c r="SW434" s="71"/>
      <c r="SX434" s="71"/>
      <c r="SY434" s="71"/>
      <c r="SZ434" s="71"/>
      <c r="TA434" s="71"/>
      <c r="TB434" s="71"/>
      <c r="TC434" s="71"/>
      <c r="TD434" s="71"/>
      <c r="TE434" s="71"/>
      <c r="TF434" s="71"/>
      <c r="TG434" s="71"/>
      <c r="TH434" s="71"/>
      <c r="TI434" s="71"/>
      <c r="TJ434" s="71"/>
      <c r="TK434" s="71"/>
      <c r="TL434" s="71"/>
      <c r="TM434" s="71"/>
      <c r="TN434" s="71"/>
      <c r="TO434" s="71"/>
      <c r="TP434" s="71"/>
      <c r="TQ434" s="71"/>
      <c r="TR434" s="71"/>
      <c r="TS434" s="71"/>
      <c r="TT434" s="71"/>
      <c r="TU434" s="71"/>
      <c r="TV434" s="71"/>
      <c r="TW434" s="71"/>
      <c r="TX434" s="71"/>
      <c r="TY434" s="71"/>
      <c r="TZ434" s="71"/>
      <c r="UA434" s="71"/>
      <c r="UB434" s="71"/>
      <c r="UC434" s="71"/>
      <c r="UD434" s="71"/>
      <c r="UE434" s="71"/>
      <c r="UF434" s="71"/>
      <c r="UG434" s="71"/>
      <c r="UH434" s="71"/>
      <c r="UI434" s="71"/>
      <c r="UJ434" s="71"/>
      <c r="UK434" s="71"/>
      <c r="UL434" s="71"/>
      <c r="UM434" s="71"/>
      <c r="UN434" s="71"/>
      <c r="UO434" s="71"/>
      <c r="UP434" s="71"/>
      <c r="UQ434" s="71"/>
      <c r="UR434" s="71"/>
      <c r="US434" s="71"/>
      <c r="UT434" s="71"/>
      <c r="UU434" s="71"/>
      <c r="UV434" s="71"/>
      <c r="UW434" s="71"/>
      <c r="UX434" s="71"/>
      <c r="UY434" s="71"/>
      <c r="UZ434" s="71"/>
      <c r="VA434" s="71"/>
      <c r="VB434" s="71"/>
      <c r="VC434" s="71"/>
      <c r="VD434" s="71"/>
      <c r="VE434" s="71"/>
      <c r="VF434" s="71"/>
      <c r="VG434" s="71"/>
      <c r="VH434" s="71"/>
      <c r="VI434" s="71"/>
      <c r="VJ434" s="71"/>
      <c r="VK434" s="71"/>
      <c r="VL434" s="71"/>
      <c r="VM434" s="71"/>
      <c r="VN434" s="71"/>
      <c r="VO434" s="71"/>
      <c r="VP434" s="71"/>
      <c r="VQ434" s="71"/>
      <c r="VR434" s="71"/>
      <c r="VS434" s="71"/>
      <c r="VT434" s="71"/>
      <c r="VU434" s="71"/>
      <c r="VV434" s="71"/>
      <c r="VW434" s="71"/>
      <c r="VX434" s="71"/>
      <c r="VY434" s="71"/>
      <c r="VZ434" s="71"/>
      <c r="WA434" s="71"/>
      <c r="WB434" s="71"/>
      <c r="WC434" s="71"/>
      <c r="WD434" s="71"/>
      <c r="WE434" s="71"/>
      <c r="WF434" s="71"/>
      <c r="WG434" s="71"/>
      <c r="WH434" s="71"/>
      <c r="WI434" s="71"/>
      <c r="WJ434" s="71"/>
      <c r="WK434" s="71"/>
      <c r="WL434" s="71"/>
      <c r="WM434" s="71"/>
      <c r="WN434" s="71"/>
      <c r="WO434" s="71"/>
      <c r="WP434" s="71"/>
      <c r="WQ434" s="71"/>
      <c r="WR434" s="71"/>
      <c r="WS434" s="71"/>
      <c r="WT434" s="71"/>
      <c r="WU434" s="71"/>
      <c r="WV434" s="71"/>
      <c r="WW434" s="71"/>
      <c r="WX434" s="71"/>
      <c r="WY434" s="71"/>
      <c r="WZ434" s="71"/>
      <c r="XA434" s="71"/>
      <c r="XB434" s="71"/>
      <c r="XC434" s="71"/>
      <c r="XD434" s="71"/>
      <c r="XE434" s="71"/>
      <c r="XF434" s="71"/>
      <c r="XG434" s="71"/>
      <c r="XH434" s="71"/>
      <c r="XI434" s="71"/>
      <c r="XJ434" s="71"/>
      <c r="XK434" s="71"/>
      <c r="XL434" s="71"/>
      <c r="XM434" s="71"/>
      <c r="XN434" s="71"/>
      <c r="XO434" s="71"/>
      <c r="XP434" s="71"/>
      <c r="XQ434" s="71"/>
      <c r="XR434" s="71"/>
      <c r="XS434" s="71"/>
      <c r="XT434" s="71"/>
      <c r="XU434" s="71"/>
      <c r="XV434" s="71"/>
      <c r="XW434" s="71"/>
      <c r="XX434" s="71"/>
      <c r="XY434" s="71"/>
      <c r="XZ434" s="71"/>
      <c r="YA434" s="71"/>
      <c r="YB434" s="71"/>
      <c r="YC434" s="71"/>
      <c r="YD434" s="71"/>
      <c r="YE434" s="71"/>
      <c r="YF434" s="71"/>
      <c r="YG434" s="71"/>
      <c r="YH434" s="71"/>
      <c r="YI434" s="71"/>
      <c r="YJ434" s="71"/>
      <c r="YK434" s="71"/>
      <c r="YL434" s="71"/>
      <c r="YM434" s="71"/>
      <c r="YN434" s="71"/>
      <c r="YO434" s="71"/>
      <c r="YP434" s="71"/>
      <c r="YQ434" s="71"/>
      <c r="YR434" s="71"/>
      <c r="YS434" s="71"/>
      <c r="YT434" s="71"/>
      <c r="YU434" s="71"/>
      <c r="YV434" s="71"/>
      <c r="YW434" s="71"/>
      <c r="YX434" s="71"/>
      <c r="YY434" s="71"/>
      <c r="YZ434" s="71"/>
      <c r="ZA434" s="71"/>
      <c r="ZB434" s="71"/>
      <c r="ZC434" s="71"/>
      <c r="ZD434" s="71"/>
      <c r="ZE434" s="71"/>
      <c r="ZF434" s="71"/>
      <c r="ZG434" s="71"/>
      <c r="ZH434" s="71"/>
      <c r="ZI434" s="71"/>
      <c r="ZJ434" s="71"/>
      <c r="ZK434" s="71"/>
      <c r="ZL434" s="71"/>
      <c r="ZM434" s="71"/>
      <c r="ZN434" s="71"/>
      <c r="ZO434" s="71"/>
      <c r="ZP434" s="71"/>
      <c r="ZQ434" s="71"/>
      <c r="ZR434" s="71"/>
      <c r="ZS434" s="71"/>
      <c r="ZT434" s="71"/>
      <c r="ZU434" s="71"/>
      <c r="ZV434" s="71"/>
      <c r="ZW434" s="71"/>
      <c r="ZX434" s="71"/>
      <c r="ZY434" s="71"/>
      <c r="ZZ434" s="71"/>
      <c r="AAA434" s="71"/>
      <c r="AAB434" s="71"/>
      <c r="AAC434" s="71"/>
      <c r="AAD434" s="71"/>
      <c r="AAE434" s="71"/>
      <c r="AAF434" s="71"/>
      <c r="AAG434" s="71"/>
      <c r="AAH434" s="71"/>
      <c r="AAI434" s="71"/>
      <c r="AAJ434" s="71"/>
      <c r="AAK434" s="71"/>
      <c r="AAL434" s="71"/>
      <c r="AAM434" s="71"/>
      <c r="AAN434" s="71"/>
      <c r="AAO434" s="71"/>
      <c r="AAP434" s="71"/>
      <c r="AAQ434" s="71"/>
      <c r="AAR434" s="71"/>
      <c r="AAS434" s="71"/>
      <c r="AAT434" s="71"/>
      <c r="AAU434" s="71"/>
      <c r="AAV434" s="71"/>
      <c r="AAW434" s="71"/>
      <c r="AAX434" s="71"/>
      <c r="AAY434" s="71"/>
      <c r="AAZ434" s="71"/>
      <c r="ABA434" s="71"/>
      <c r="ABB434" s="71"/>
      <c r="ABC434" s="71"/>
      <c r="ABD434" s="71"/>
      <c r="ABE434" s="71"/>
      <c r="ABF434" s="71"/>
      <c r="ABG434" s="71"/>
      <c r="ABH434" s="71"/>
      <c r="ABI434" s="71"/>
      <c r="ABJ434" s="71"/>
      <c r="ABK434" s="71"/>
      <c r="ABL434" s="71"/>
      <c r="ABM434" s="71"/>
      <c r="ABN434" s="71"/>
      <c r="ABO434" s="71"/>
      <c r="ABP434" s="71"/>
      <c r="ABQ434" s="71"/>
      <c r="ABR434" s="71"/>
      <c r="ABS434" s="71"/>
      <c r="ABT434" s="71"/>
      <c r="ABU434" s="71"/>
      <c r="ABV434" s="71"/>
      <c r="ABW434" s="71"/>
      <c r="ABX434" s="71"/>
      <c r="ABY434" s="71"/>
      <c r="ABZ434" s="71"/>
      <c r="ACA434" s="71"/>
      <c r="ACB434" s="71"/>
      <c r="ACC434" s="71"/>
      <c r="ACD434" s="71"/>
      <c r="ACE434" s="71"/>
      <c r="ACF434" s="71"/>
      <c r="ACG434" s="71"/>
      <c r="ACH434" s="71"/>
      <c r="ACI434" s="71"/>
      <c r="ACJ434" s="71"/>
      <c r="ACK434" s="71"/>
      <c r="ACL434" s="71"/>
      <c r="ACM434" s="71"/>
      <c r="ACN434" s="71"/>
      <c r="ACO434" s="71"/>
      <c r="ACP434" s="71"/>
      <c r="ACQ434" s="71"/>
      <c r="ACR434" s="71"/>
      <c r="ACS434" s="71"/>
      <c r="ACT434" s="71"/>
      <c r="ACU434" s="71"/>
      <c r="ACV434" s="71"/>
      <c r="ACW434" s="71"/>
      <c r="ACX434" s="71"/>
      <c r="ACY434" s="71"/>
      <c r="ACZ434" s="71"/>
      <c r="ADA434" s="71"/>
      <c r="ADB434" s="71"/>
      <c r="ADC434" s="71"/>
      <c r="ADD434" s="71"/>
      <c r="ADE434" s="71"/>
      <c r="ADF434" s="71"/>
      <c r="ADG434" s="71"/>
      <c r="ADH434" s="71"/>
      <c r="ADI434" s="71"/>
      <c r="ADJ434" s="71"/>
      <c r="ADK434" s="71"/>
      <c r="ADL434" s="71"/>
      <c r="ADM434" s="71"/>
      <c r="ADN434" s="71"/>
      <c r="ADO434" s="71"/>
      <c r="ADP434" s="71"/>
      <c r="ADQ434" s="71"/>
      <c r="ADR434" s="71"/>
      <c r="ADS434" s="71"/>
      <c r="ADT434" s="71"/>
      <c r="ADU434" s="71"/>
      <c r="ADV434" s="71"/>
      <c r="ADW434" s="71"/>
      <c r="ADX434" s="71"/>
      <c r="ADY434" s="71"/>
      <c r="ADZ434" s="71"/>
      <c r="AEA434" s="71"/>
      <c r="AEB434" s="71"/>
      <c r="AEC434" s="71"/>
      <c r="AED434" s="71"/>
      <c r="AEE434" s="71"/>
      <c r="AEF434" s="71"/>
      <c r="AEG434" s="71"/>
      <c r="AEH434" s="71"/>
      <c r="AEI434" s="71"/>
      <c r="AEJ434" s="71"/>
      <c r="AEK434" s="71"/>
      <c r="AEL434" s="71"/>
      <c r="AEM434" s="71"/>
      <c r="AEN434" s="71"/>
      <c r="AEO434" s="71"/>
      <c r="AEP434" s="71"/>
      <c r="AEQ434" s="71"/>
      <c r="AER434" s="71"/>
      <c r="AES434" s="71"/>
      <c r="AET434" s="71"/>
      <c r="AEU434" s="71"/>
      <c r="AEV434" s="71"/>
      <c r="AEW434" s="71"/>
      <c r="AEX434" s="71"/>
      <c r="AEY434" s="71"/>
      <c r="AEZ434" s="71"/>
      <c r="AFA434" s="71"/>
      <c r="AFB434" s="71"/>
      <c r="AFC434" s="71"/>
      <c r="AFD434" s="71"/>
      <c r="AFE434" s="71"/>
      <c r="AFF434" s="71"/>
      <c r="AFG434" s="71"/>
      <c r="AFH434" s="71"/>
      <c r="AFI434" s="71"/>
      <c r="AFJ434" s="71"/>
      <c r="AFK434" s="71"/>
      <c r="AFL434" s="71"/>
      <c r="AFM434" s="71"/>
      <c r="AFN434" s="71"/>
      <c r="AFO434" s="71"/>
      <c r="AFP434" s="71"/>
      <c r="AFQ434" s="71"/>
      <c r="AFR434" s="71"/>
      <c r="AFS434" s="71"/>
      <c r="AFT434" s="71"/>
      <c r="AFU434" s="71"/>
      <c r="AFV434" s="71"/>
      <c r="AFW434" s="71"/>
      <c r="AFX434" s="71"/>
      <c r="AFY434" s="71"/>
      <c r="AFZ434" s="71"/>
      <c r="AGA434" s="71"/>
      <c r="AGB434" s="71"/>
      <c r="AGC434" s="71"/>
      <c r="AGD434" s="71"/>
      <c r="AGE434" s="71"/>
      <c r="AGF434" s="71"/>
      <c r="AGG434" s="71"/>
      <c r="AGH434" s="71"/>
      <c r="AGI434" s="71"/>
      <c r="AGJ434" s="71"/>
      <c r="AGK434" s="71"/>
      <c r="AGL434" s="71"/>
      <c r="AGM434" s="71"/>
      <c r="AGN434" s="71"/>
      <c r="AGO434" s="71"/>
      <c r="AGP434" s="71"/>
      <c r="AGQ434" s="71"/>
      <c r="AGR434" s="71"/>
      <c r="AGS434" s="71"/>
      <c r="AGT434" s="71"/>
      <c r="AGU434" s="71"/>
      <c r="AGV434" s="71"/>
      <c r="AGW434" s="71"/>
      <c r="AGX434" s="71"/>
      <c r="AGY434" s="71"/>
      <c r="AGZ434" s="71"/>
      <c r="AHA434" s="71"/>
      <c r="AHB434" s="71"/>
      <c r="AHC434" s="71"/>
      <c r="AHD434" s="71"/>
      <c r="AHE434" s="71"/>
      <c r="AHF434" s="71"/>
      <c r="AHG434" s="71"/>
      <c r="AHH434" s="71"/>
      <c r="AHI434" s="71"/>
      <c r="AHJ434" s="71"/>
      <c r="AHK434" s="71"/>
      <c r="AHL434" s="71"/>
      <c r="AHM434" s="71"/>
      <c r="AHN434" s="71"/>
      <c r="AHO434" s="71"/>
      <c r="AHP434" s="71"/>
      <c r="AHQ434" s="71"/>
      <c r="AHR434" s="71"/>
      <c r="AHS434" s="71"/>
      <c r="AHT434" s="71"/>
      <c r="AHU434" s="71"/>
      <c r="AHV434" s="71"/>
      <c r="AHW434" s="71"/>
      <c r="AHX434" s="71"/>
      <c r="AHY434" s="71"/>
      <c r="AHZ434" s="71"/>
      <c r="AIA434" s="71"/>
      <c r="AIB434" s="71"/>
      <c r="AIC434" s="71"/>
      <c r="AID434" s="71"/>
      <c r="AIE434" s="71"/>
      <c r="AIF434" s="71"/>
      <c r="AIG434" s="71"/>
      <c r="AIH434" s="71"/>
      <c r="AII434" s="71"/>
      <c r="AIJ434" s="71"/>
      <c r="AIK434" s="71"/>
      <c r="AIL434" s="71"/>
      <c r="AIM434" s="71"/>
      <c r="AIN434" s="71"/>
      <c r="AIO434" s="71"/>
      <c r="AIP434" s="71"/>
      <c r="AIQ434" s="71"/>
      <c r="AIR434" s="71"/>
      <c r="AIS434" s="71"/>
      <c r="AIT434" s="71"/>
      <c r="AIU434" s="71"/>
      <c r="AIV434" s="71"/>
      <c r="AIW434" s="71"/>
      <c r="AIX434" s="71"/>
      <c r="AIY434" s="71"/>
      <c r="AIZ434" s="71"/>
      <c r="AJA434" s="71"/>
      <c r="AJB434" s="71"/>
      <c r="AJC434" s="71"/>
      <c r="AJD434" s="71"/>
      <c r="AJE434" s="71"/>
      <c r="AJF434" s="71"/>
      <c r="AJG434" s="71"/>
      <c r="AJH434" s="71"/>
      <c r="AJI434" s="71"/>
      <c r="AJJ434" s="71"/>
      <c r="AJK434" s="71"/>
      <c r="AJL434" s="71"/>
      <c r="AJM434" s="71"/>
      <c r="AJN434" s="71"/>
      <c r="AJO434" s="71"/>
      <c r="AJP434" s="71"/>
      <c r="AJQ434" s="71"/>
      <c r="AJR434" s="71"/>
      <c r="AJS434" s="71"/>
      <c r="AJT434" s="71"/>
      <c r="AJU434" s="71"/>
      <c r="AJV434" s="71"/>
      <c r="AJW434" s="71"/>
      <c r="AJX434" s="71"/>
      <c r="AJY434" s="71"/>
      <c r="AJZ434" s="71"/>
      <c r="AKA434" s="71"/>
      <c r="AKB434" s="71"/>
      <c r="AKC434" s="71"/>
      <c r="AKD434" s="71"/>
      <c r="AKE434" s="71"/>
      <c r="AKF434" s="71"/>
      <c r="AKG434" s="71"/>
      <c r="AKH434" s="71"/>
      <c r="AKI434" s="71"/>
      <c r="AKJ434" s="71"/>
      <c r="AKK434" s="71"/>
      <c r="AKL434" s="71"/>
      <c r="AKM434" s="71"/>
      <c r="AKN434" s="71"/>
      <c r="AKO434" s="71"/>
      <c r="AKP434" s="71"/>
      <c r="AKQ434" s="71"/>
      <c r="AKR434" s="71"/>
      <c r="AKS434" s="71"/>
      <c r="AKT434" s="71"/>
      <c r="AKU434" s="71"/>
      <c r="AKV434" s="71"/>
      <c r="AKW434" s="71"/>
      <c r="AKX434" s="71"/>
      <c r="AKY434" s="71"/>
      <c r="AKZ434" s="71"/>
      <c r="ALA434" s="71"/>
      <c r="ALB434" s="71"/>
      <c r="ALC434" s="71"/>
      <c r="ALD434" s="71"/>
      <c r="ALE434" s="71"/>
      <c r="ALF434" s="71"/>
      <c r="ALG434" s="71"/>
      <c r="ALH434" s="71"/>
      <c r="ALI434" s="71"/>
      <c r="ALJ434" s="71"/>
      <c r="ALK434" s="71"/>
      <c r="ALL434" s="71"/>
      <c r="ALM434" s="71"/>
      <c r="ALN434" s="71"/>
      <c r="ALO434" s="71"/>
      <c r="ALP434" s="71"/>
      <c r="ALQ434" s="71"/>
      <c r="ALR434" s="71"/>
      <c r="ALS434" s="71"/>
      <c r="ALT434" s="71"/>
      <c r="ALU434" s="71"/>
      <c r="ALV434" s="71"/>
      <c r="ALW434" s="71"/>
      <c r="ALX434" s="71"/>
      <c r="ALY434" s="71"/>
      <c r="ALZ434" s="71"/>
      <c r="AMA434" s="71"/>
      <c r="AMB434" s="71"/>
      <c r="AMC434" s="71"/>
      <c r="AMD434" s="71"/>
      <c r="AME434" s="71"/>
      <c r="AMF434" s="71"/>
      <c r="AMG434" s="71"/>
      <c r="AMH434" s="71"/>
      <c r="AMI434" s="71"/>
      <c r="AMK434" s="71"/>
    </row>
    <row r="435" customFormat="false" ht="17.35" hidden="false" customHeight="false" outlineLevel="0" collapsed="false">
      <c r="A435" s="43"/>
    </row>
    <row r="436" customFormat="false" ht="17.35" hidden="false" customHeight="false" outlineLevel="0" collapsed="false">
      <c r="A436" s="43"/>
    </row>
    <row r="437" customFormat="false" ht="17.35" hidden="false" customHeight="false" outlineLevel="0" collapsed="false">
      <c r="A437" s="43"/>
    </row>
    <row r="438" customFormat="false" ht="17.35" hidden="false" customHeight="false" outlineLevel="0" collapsed="false">
      <c r="A438" s="43"/>
    </row>
    <row r="439" customFormat="false" ht="17.35" hidden="false" customHeight="false" outlineLevel="0" collapsed="false">
      <c r="A439" s="43"/>
    </row>
    <row r="440" customFormat="false" ht="17.35" hidden="false" customHeight="false" outlineLevel="0" collapsed="false">
      <c r="A440" s="43"/>
    </row>
    <row r="441" customFormat="false" ht="17.35" hidden="false" customHeight="false" outlineLevel="0" collapsed="false">
      <c r="A441" s="43"/>
    </row>
    <row r="442" customFormat="false" ht="17.35" hidden="false" customHeight="false" outlineLevel="0" collapsed="false">
      <c r="A442" s="43"/>
    </row>
    <row r="443" customFormat="false" ht="17.35" hidden="false" customHeight="false" outlineLevel="0" collapsed="false">
      <c r="A443" s="43"/>
    </row>
    <row r="444" customFormat="false" ht="17.35" hidden="false" customHeight="false" outlineLevel="0" collapsed="false">
      <c r="A444" s="43"/>
    </row>
    <row r="445" customFormat="false" ht="17.35" hidden="false" customHeight="false" outlineLevel="0" collapsed="false">
      <c r="A445" s="43"/>
    </row>
    <row r="446" customFormat="false" ht="17.35" hidden="false" customHeight="false" outlineLevel="0" collapsed="false">
      <c r="A446" s="43"/>
    </row>
    <row r="447" customFormat="false" ht="17.35" hidden="false" customHeight="false" outlineLevel="0" collapsed="false">
      <c r="A447" s="43"/>
    </row>
    <row r="448" customFormat="false" ht="17.35" hidden="false" customHeight="false" outlineLevel="0" collapsed="false">
      <c r="A448" s="43"/>
    </row>
    <row r="449" customFormat="false" ht="17.35" hidden="false" customHeight="false" outlineLevel="0" collapsed="false">
      <c r="A449" s="43"/>
    </row>
    <row r="450" s="71" customFormat="true" ht="17.35" hidden="false" customHeight="false" outlineLevel="0" collapsed="false">
      <c r="A450" s="43"/>
      <c r="B450" s="43"/>
      <c r="C450" s="44"/>
      <c r="D450" s="45"/>
      <c r="E450" s="46"/>
      <c r="F450" s="47"/>
      <c r="G450" s="47"/>
      <c r="H450" s="47"/>
      <c r="I450" s="47"/>
      <c r="J450" s="47"/>
      <c r="K450" s="47"/>
      <c r="L450" s="47"/>
      <c r="M450" s="47"/>
      <c r="N450" s="47"/>
      <c r="O450" s="47"/>
      <c r="P450" s="47"/>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c r="DA450" s="47"/>
      <c r="DB450" s="47"/>
      <c r="DC450" s="47"/>
      <c r="DD450" s="47"/>
      <c r="DE450" s="47"/>
      <c r="DF450" s="47"/>
      <c r="DG450" s="47"/>
      <c r="DH450" s="47"/>
      <c r="DI450" s="47"/>
      <c r="DJ450" s="47"/>
      <c r="DK450" s="47"/>
      <c r="DL450" s="47"/>
      <c r="DM450" s="47"/>
      <c r="DN450" s="47"/>
      <c r="DO450" s="47"/>
      <c r="DP450" s="47"/>
      <c r="DQ450" s="47"/>
      <c r="DR450" s="47"/>
      <c r="DS450" s="47"/>
      <c r="DT450" s="47"/>
      <c r="DU450" s="47"/>
      <c r="DV450" s="47"/>
      <c r="DW450" s="47"/>
      <c r="DX450" s="47"/>
      <c r="DY450" s="47"/>
      <c r="DZ450" s="47"/>
      <c r="EA450" s="47"/>
      <c r="EB450" s="47"/>
      <c r="EC450" s="47"/>
      <c r="ED450" s="47"/>
      <c r="EE450" s="47"/>
      <c r="EF450" s="47"/>
      <c r="EG450" s="47"/>
      <c r="EH450" s="47"/>
      <c r="EI450" s="47"/>
      <c r="EJ450" s="47"/>
      <c r="EK450" s="47"/>
      <c r="EL450" s="47"/>
      <c r="EM450" s="47"/>
      <c r="EN450" s="47"/>
      <c r="EO450" s="47"/>
      <c r="EP450" s="47"/>
      <c r="EQ450" s="47"/>
      <c r="ER450" s="47"/>
      <c r="ES450" s="47"/>
      <c r="ET450" s="47"/>
      <c r="EU450" s="47"/>
      <c r="EV450" s="47"/>
      <c r="EW450" s="47"/>
      <c r="EX450" s="47"/>
      <c r="EY450" s="47"/>
      <c r="EZ450" s="47"/>
      <c r="FA450" s="47"/>
      <c r="FB450" s="47"/>
      <c r="FC450" s="47"/>
      <c r="FD450" s="47"/>
      <c r="FE450" s="47"/>
      <c r="FF450" s="47"/>
      <c r="FG450" s="47"/>
      <c r="FH450" s="47"/>
      <c r="FI450" s="47"/>
      <c r="FJ450" s="47"/>
      <c r="FK450" s="47"/>
      <c r="FL450" s="47"/>
      <c r="FM450" s="47"/>
      <c r="FN450" s="47"/>
      <c r="FO450" s="47"/>
      <c r="FP450" s="47"/>
      <c r="FQ450" s="47"/>
      <c r="FR450" s="47"/>
      <c r="FS450" s="47"/>
      <c r="FT450" s="47"/>
      <c r="FU450" s="47"/>
      <c r="FV450" s="47"/>
      <c r="FW450" s="47"/>
      <c r="FX450" s="47"/>
      <c r="FY450" s="47"/>
      <c r="FZ450" s="47"/>
      <c r="GA450" s="47"/>
      <c r="GB450" s="47"/>
      <c r="GC450" s="47"/>
      <c r="GD450" s="47"/>
      <c r="GE450" s="47"/>
      <c r="GF450" s="47"/>
      <c r="GG450" s="47"/>
      <c r="GH450" s="47"/>
      <c r="GI450" s="47"/>
      <c r="GJ450" s="47"/>
      <c r="GK450" s="47"/>
      <c r="GL450" s="47"/>
      <c r="GM450" s="47"/>
      <c r="GN450" s="47"/>
      <c r="GO450" s="47"/>
      <c r="GP450" s="47"/>
      <c r="GQ450" s="47"/>
      <c r="GR450" s="47"/>
      <c r="GS450" s="47"/>
      <c r="GT450" s="47"/>
      <c r="GU450" s="47"/>
      <c r="GV450" s="47"/>
      <c r="GW450" s="47"/>
      <c r="GX450" s="47"/>
      <c r="GY450" s="47"/>
      <c r="GZ450" s="47"/>
      <c r="HA450" s="47"/>
      <c r="HB450" s="47"/>
      <c r="HC450" s="47"/>
      <c r="HD450" s="47"/>
      <c r="HE450" s="47"/>
      <c r="HF450" s="47"/>
      <c r="HG450" s="47"/>
      <c r="HH450" s="47"/>
      <c r="HI450" s="47"/>
      <c r="HJ450" s="47"/>
      <c r="HK450" s="47"/>
      <c r="HL450" s="47"/>
      <c r="HM450" s="47"/>
      <c r="HN450" s="47"/>
      <c r="HO450" s="47"/>
      <c r="HP450" s="47"/>
      <c r="HQ450" s="47"/>
      <c r="HR450" s="47"/>
      <c r="HS450" s="47"/>
      <c r="HT450" s="47"/>
      <c r="HU450" s="47"/>
      <c r="HV450" s="47"/>
      <c r="HW450" s="47"/>
      <c r="HX450" s="47"/>
      <c r="HY450" s="47"/>
      <c r="HZ450" s="47"/>
      <c r="IA450" s="47"/>
      <c r="IB450" s="47"/>
      <c r="IC450" s="47"/>
      <c r="ID450" s="47"/>
      <c r="IE450" s="47"/>
      <c r="IF450" s="47"/>
      <c r="IG450" s="47"/>
      <c r="IH450" s="47"/>
      <c r="II450" s="47"/>
      <c r="IJ450" s="47"/>
      <c r="IK450" s="47"/>
      <c r="IL450" s="47"/>
      <c r="IM450" s="47"/>
      <c r="IN450" s="47"/>
      <c r="IO450" s="47"/>
      <c r="IP450" s="47"/>
      <c r="IQ450" s="47"/>
      <c r="IR450" s="47"/>
      <c r="IS450" s="47"/>
      <c r="IT450" s="47"/>
      <c r="IU450" s="47"/>
      <c r="IV450" s="47"/>
      <c r="IW450" s="47"/>
      <c r="IX450" s="47"/>
      <c r="IY450" s="47"/>
      <c r="IZ450" s="47"/>
      <c r="JA450" s="47"/>
      <c r="JB450" s="47"/>
      <c r="JC450" s="47"/>
      <c r="JD450" s="47"/>
      <c r="JE450" s="47"/>
      <c r="JF450" s="47"/>
      <c r="JG450" s="47"/>
      <c r="JH450" s="47"/>
      <c r="JI450" s="47"/>
      <c r="JJ450" s="47"/>
      <c r="JK450" s="47"/>
      <c r="JL450" s="47"/>
      <c r="JM450" s="47"/>
      <c r="JN450" s="47"/>
      <c r="JO450" s="47"/>
      <c r="JP450" s="47"/>
      <c r="JQ450" s="47"/>
      <c r="JR450" s="47"/>
      <c r="JS450" s="47"/>
      <c r="JT450" s="47"/>
      <c r="JU450" s="47"/>
      <c r="JV450" s="47"/>
      <c r="JW450" s="47"/>
      <c r="JX450" s="47"/>
      <c r="JY450" s="47"/>
      <c r="JZ450" s="47"/>
      <c r="KA450" s="47"/>
      <c r="KB450" s="47"/>
      <c r="KC450" s="47"/>
      <c r="KD450" s="47"/>
      <c r="KE450" s="47"/>
      <c r="KF450" s="47"/>
      <c r="KG450" s="47"/>
      <c r="KH450" s="47"/>
      <c r="KI450" s="47"/>
      <c r="KJ450" s="47"/>
      <c r="KK450" s="47"/>
      <c r="KL450" s="47"/>
      <c r="KM450" s="47"/>
      <c r="KN450" s="47"/>
      <c r="KO450" s="47"/>
      <c r="KP450" s="47"/>
      <c r="KQ450" s="47"/>
      <c r="KR450" s="47"/>
      <c r="KS450" s="47"/>
      <c r="KT450" s="47"/>
      <c r="KU450" s="47"/>
      <c r="KV450" s="47"/>
      <c r="KW450" s="47"/>
      <c r="KX450" s="47"/>
      <c r="KY450" s="47"/>
      <c r="KZ450" s="47"/>
      <c r="LA450" s="47"/>
      <c r="LB450" s="47"/>
      <c r="LC450" s="47"/>
      <c r="LD450" s="47"/>
      <c r="LE450" s="47"/>
      <c r="LF450" s="47"/>
      <c r="LG450" s="47"/>
      <c r="LH450" s="47"/>
      <c r="LI450" s="47"/>
      <c r="LJ450" s="47"/>
      <c r="LK450" s="47"/>
      <c r="LL450" s="47"/>
      <c r="LM450" s="47"/>
      <c r="LN450" s="47"/>
      <c r="LO450" s="47"/>
      <c r="LP450" s="47"/>
      <c r="LQ450" s="47"/>
      <c r="LR450" s="47"/>
      <c r="LS450" s="47"/>
      <c r="LT450" s="47"/>
      <c r="LU450" s="47"/>
      <c r="LV450" s="47"/>
      <c r="LW450" s="47"/>
      <c r="LX450" s="47"/>
      <c r="LY450" s="47"/>
      <c r="LZ450" s="47"/>
      <c r="MA450" s="47"/>
      <c r="MB450" s="47"/>
      <c r="MC450" s="47"/>
      <c r="MD450" s="47"/>
      <c r="ME450" s="47"/>
      <c r="MF450" s="47"/>
      <c r="MG450" s="47"/>
      <c r="MH450" s="47"/>
      <c r="MI450" s="47"/>
      <c r="MJ450" s="47"/>
      <c r="MK450" s="47"/>
      <c r="ML450" s="47"/>
      <c r="MM450" s="47"/>
      <c r="MN450" s="47"/>
      <c r="MO450" s="47"/>
      <c r="MP450" s="47"/>
      <c r="MQ450" s="47"/>
      <c r="MR450" s="47"/>
      <c r="MS450" s="47"/>
      <c r="MT450" s="47"/>
      <c r="MU450" s="47"/>
      <c r="MV450" s="47"/>
      <c r="MW450" s="47"/>
      <c r="MX450" s="47"/>
      <c r="MY450" s="47"/>
      <c r="MZ450" s="47"/>
      <c r="NA450" s="47"/>
      <c r="NB450" s="47"/>
      <c r="NC450" s="47"/>
      <c r="ND450" s="47"/>
      <c r="NE450" s="47"/>
      <c r="NF450" s="47"/>
      <c r="NG450" s="47"/>
      <c r="NH450" s="47"/>
      <c r="NI450" s="47"/>
      <c r="NJ450" s="47"/>
      <c r="NK450" s="47"/>
      <c r="NL450" s="47"/>
      <c r="NM450" s="47"/>
      <c r="NN450" s="47"/>
      <c r="NO450" s="47"/>
      <c r="NP450" s="47"/>
      <c r="NQ450" s="47"/>
      <c r="NR450" s="47"/>
      <c r="NS450" s="47"/>
      <c r="NT450" s="47"/>
      <c r="NU450" s="47"/>
      <c r="NV450" s="47"/>
      <c r="NW450" s="47"/>
      <c r="NX450" s="47"/>
      <c r="NY450" s="47"/>
      <c r="NZ450" s="47"/>
      <c r="OA450" s="47"/>
      <c r="OB450" s="47"/>
      <c r="OC450" s="47"/>
      <c r="OD450" s="47"/>
      <c r="OE450" s="47"/>
      <c r="OF450" s="47"/>
      <c r="OG450" s="47"/>
      <c r="OH450" s="47"/>
      <c r="OI450" s="47"/>
      <c r="OJ450" s="47"/>
      <c r="OK450" s="47"/>
      <c r="OL450" s="47"/>
      <c r="OM450" s="47"/>
      <c r="ON450" s="47"/>
      <c r="OO450" s="47"/>
      <c r="OP450" s="47"/>
      <c r="OQ450" s="47"/>
      <c r="OR450" s="47"/>
      <c r="OS450" s="47"/>
      <c r="OT450" s="47"/>
      <c r="OU450" s="47"/>
      <c r="OV450" s="47"/>
      <c r="OW450" s="47"/>
      <c r="OX450" s="47"/>
      <c r="OY450" s="47"/>
      <c r="OZ450" s="47"/>
      <c r="PA450" s="47"/>
      <c r="PB450" s="47"/>
      <c r="PC450" s="47"/>
      <c r="PD450" s="47"/>
      <c r="PE450" s="47"/>
      <c r="PF450" s="47"/>
      <c r="PG450" s="47"/>
      <c r="PH450" s="47"/>
      <c r="PI450" s="47"/>
      <c r="PJ450" s="47"/>
      <c r="PK450" s="47"/>
      <c r="PL450" s="47"/>
      <c r="PM450" s="47"/>
      <c r="PN450" s="47"/>
      <c r="PO450" s="47"/>
      <c r="PP450" s="47"/>
      <c r="PQ450" s="47"/>
      <c r="PR450" s="47"/>
      <c r="PS450" s="47"/>
      <c r="PT450" s="47"/>
      <c r="PU450" s="47"/>
      <c r="PV450" s="47"/>
      <c r="PW450" s="47"/>
      <c r="PX450" s="47"/>
      <c r="PY450" s="47"/>
      <c r="PZ450" s="47"/>
      <c r="QA450" s="47"/>
      <c r="QB450" s="47"/>
      <c r="QC450" s="47"/>
      <c r="QD450" s="47"/>
      <c r="QE450" s="47"/>
      <c r="QF450" s="47"/>
      <c r="QG450" s="47"/>
      <c r="QH450" s="47"/>
      <c r="QI450" s="47"/>
      <c r="QJ450" s="47"/>
      <c r="QK450" s="47"/>
      <c r="QL450" s="47"/>
      <c r="QM450" s="47"/>
      <c r="QN450" s="47"/>
      <c r="QO450" s="47"/>
      <c r="QP450" s="47"/>
      <c r="QQ450" s="47"/>
      <c r="QR450" s="47"/>
      <c r="QS450" s="47"/>
      <c r="QT450" s="47"/>
      <c r="QU450" s="47"/>
      <c r="QV450" s="47"/>
      <c r="QW450" s="47"/>
      <c r="QX450" s="47"/>
      <c r="QY450" s="47"/>
      <c r="QZ450" s="47"/>
      <c r="RA450" s="47"/>
      <c r="RB450" s="47"/>
      <c r="RC450" s="47"/>
      <c r="RD450" s="47"/>
      <c r="RE450" s="47"/>
      <c r="RF450" s="47"/>
      <c r="RG450" s="47"/>
      <c r="RH450" s="47"/>
      <c r="RI450" s="47"/>
      <c r="RJ450" s="47"/>
      <c r="RK450" s="47"/>
      <c r="RL450" s="47"/>
      <c r="RM450" s="47"/>
      <c r="RN450" s="47"/>
      <c r="RO450" s="47"/>
      <c r="RP450" s="47"/>
      <c r="RQ450" s="47"/>
      <c r="RR450" s="47"/>
      <c r="RS450" s="47"/>
      <c r="RT450" s="47"/>
      <c r="RU450" s="47"/>
      <c r="RV450" s="47"/>
      <c r="RW450" s="47"/>
      <c r="RX450" s="47"/>
      <c r="RY450" s="47"/>
      <c r="RZ450" s="47"/>
      <c r="SA450" s="47"/>
      <c r="SB450" s="47"/>
      <c r="SC450" s="47"/>
      <c r="SD450" s="47"/>
      <c r="SE450" s="47"/>
      <c r="SF450" s="47"/>
      <c r="SG450" s="47"/>
      <c r="SH450" s="47"/>
      <c r="SI450" s="47"/>
      <c r="SJ450" s="47"/>
      <c r="SK450" s="47"/>
      <c r="SL450" s="47"/>
      <c r="SM450" s="47"/>
      <c r="SN450" s="47"/>
      <c r="SO450" s="47"/>
      <c r="SP450" s="47"/>
      <c r="SQ450" s="47"/>
      <c r="SR450" s="47"/>
      <c r="SS450" s="47"/>
      <c r="ST450" s="47"/>
      <c r="SU450" s="47"/>
      <c r="SV450" s="47"/>
      <c r="SW450" s="47"/>
      <c r="SX450" s="47"/>
      <c r="SY450" s="47"/>
      <c r="SZ450" s="47"/>
      <c r="TA450" s="47"/>
      <c r="TB450" s="47"/>
      <c r="TC450" s="47"/>
      <c r="TD450" s="47"/>
      <c r="TE450" s="47"/>
      <c r="TF450" s="47"/>
      <c r="TG450" s="47"/>
      <c r="TH450" s="47"/>
      <c r="TI450" s="47"/>
      <c r="TJ450" s="47"/>
      <c r="TK450" s="47"/>
      <c r="TL450" s="47"/>
      <c r="TM450" s="47"/>
      <c r="TN450" s="47"/>
      <c r="TO450" s="47"/>
      <c r="TP450" s="47"/>
      <c r="TQ450" s="47"/>
      <c r="TR450" s="47"/>
      <c r="TS450" s="47"/>
      <c r="TT450" s="47"/>
      <c r="TU450" s="47"/>
      <c r="TV450" s="47"/>
      <c r="TW450" s="47"/>
      <c r="TX450" s="47"/>
      <c r="TY450" s="47"/>
      <c r="TZ450" s="47"/>
      <c r="UA450" s="47"/>
      <c r="UB450" s="47"/>
      <c r="UC450" s="47"/>
      <c r="UD450" s="47"/>
      <c r="UE450" s="47"/>
      <c r="UF450" s="47"/>
      <c r="UG450" s="47"/>
      <c r="UH450" s="47"/>
      <c r="UI450" s="47"/>
      <c r="UJ450" s="47"/>
      <c r="UK450" s="47"/>
      <c r="UL450" s="47"/>
      <c r="UM450" s="47"/>
      <c r="UN450" s="47"/>
      <c r="UO450" s="47"/>
      <c r="UP450" s="47"/>
      <c r="UQ450" s="47"/>
      <c r="UR450" s="47"/>
      <c r="US450" s="47"/>
      <c r="UT450" s="47"/>
      <c r="UU450" s="47"/>
      <c r="UV450" s="47"/>
      <c r="UW450" s="47"/>
      <c r="UX450" s="47"/>
      <c r="UY450" s="47"/>
      <c r="UZ450" s="47"/>
      <c r="VA450" s="47"/>
      <c r="VB450" s="47"/>
      <c r="VC450" s="47"/>
      <c r="VD450" s="47"/>
      <c r="VE450" s="47"/>
      <c r="VF450" s="47"/>
      <c r="VG450" s="47"/>
      <c r="VH450" s="47"/>
      <c r="VI450" s="47"/>
      <c r="VJ450" s="47"/>
      <c r="VK450" s="47"/>
      <c r="VL450" s="47"/>
      <c r="VM450" s="47"/>
      <c r="VN450" s="47"/>
      <c r="VO450" s="47"/>
      <c r="VP450" s="47"/>
      <c r="VQ450" s="47"/>
      <c r="VR450" s="47"/>
      <c r="VS450" s="47"/>
      <c r="VT450" s="47"/>
      <c r="VU450" s="47"/>
      <c r="VV450" s="47"/>
      <c r="VW450" s="47"/>
      <c r="VX450" s="47"/>
      <c r="VY450" s="47"/>
      <c r="VZ450" s="47"/>
      <c r="WA450" s="47"/>
      <c r="WB450" s="47"/>
      <c r="WC450" s="47"/>
      <c r="WD450" s="47"/>
      <c r="WE450" s="47"/>
      <c r="WF450" s="47"/>
      <c r="WG450" s="47"/>
      <c r="WH450" s="47"/>
      <c r="WI450" s="47"/>
      <c r="WJ450" s="47"/>
      <c r="WK450" s="47"/>
      <c r="WL450" s="47"/>
      <c r="WM450" s="47"/>
      <c r="WN450" s="47"/>
      <c r="WO450" s="47"/>
      <c r="WP450" s="47"/>
      <c r="WQ450" s="47"/>
      <c r="WR450" s="47"/>
      <c r="WS450" s="47"/>
      <c r="WT450" s="47"/>
      <c r="WU450" s="47"/>
      <c r="WV450" s="47"/>
      <c r="WW450" s="47"/>
      <c r="WX450" s="47"/>
      <c r="WY450" s="47"/>
      <c r="WZ450" s="47"/>
      <c r="XA450" s="47"/>
      <c r="XB450" s="47"/>
      <c r="XC450" s="47"/>
      <c r="XD450" s="47"/>
      <c r="XE450" s="47"/>
      <c r="XF450" s="47"/>
      <c r="XG450" s="47"/>
      <c r="XH450" s="47"/>
      <c r="XI450" s="47"/>
      <c r="XJ450" s="47"/>
      <c r="XK450" s="47"/>
      <c r="XL450" s="47"/>
      <c r="XM450" s="47"/>
      <c r="XN450" s="47"/>
      <c r="XO450" s="47"/>
      <c r="XP450" s="47"/>
      <c r="XQ450" s="47"/>
      <c r="XR450" s="47"/>
      <c r="XS450" s="47"/>
      <c r="XT450" s="47"/>
      <c r="XU450" s="47"/>
      <c r="XV450" s="47"/>
      <c r="XW450" s="47"/>
      <c r="XX450" s="47"/>
      <c r="XY450" s="47"/>
      <c r="XZ450" s="47"/>
      <c r="YA450" s="47"/>
      <c r="YB450" s="47"/>
      <c r="YC450" s="47"/>
      <c r="YD450" s="47"/>
      <c r="YE450" s="47"/>
      <c r="YF450" s="47"/>
      <c r="YG450" s="47"/>
      <c r="YH450" s="47"/>
      <c r="YI450" s="47"/>
      <c r="YJ450" s="47"/>
      <c r="YK450" s="47"/>
      <c r="YL450" s="47"/>
      <c r="YM450" s="47"/>
      <c r="YN450" s="47"/>
      <c r="YO450" s="47"/>
      <c r="YP450" s="47"/>
      <c r="YQ450" s="47"/>
      <c r="YR450" s="47"/>
      <c r="YS450" s="47"/>
      <c r="YT450" s="47"/>
      <c r="YU450" s="47"/>
      <c r="YV450" s="47"/>
      <c r="YW450" s="47"/>
      <c r="YX450" s="47"/>
      <c r="YY450" s="47"/>
      <c r="YZ450" s="47"/>
      <c r="ZA450" s="47"/>
      <c r="ZB450" s="47"/>
      <c r="ZC450" s="47"/>
      <c r="ZD450" s="47"/>
      <c r="ZE450" s="47"/>
      <c r="ZF450" s="47"/>
      <c r="ZG450" s="47"/>
      <c r="ZH450" s="47"/>
      <c r="ZI450" s="47"/>
      <c r="ZJ450" s="47"/>
      <c r="ZK450" s="47"/>
      <c r="ZL450" s="47"/>
      <c r="ZM450" s="47"/>
      <c r="ZN450" s="47"/>
      <c r="ZO450" s="47"/>
      <c r="ZP450" s="47"/>
      <c r="ZQ450" s="47"/>
      <c r="ZR450" s="47"/>
      <c r="ZS450" s="47"/>
      <c r="ZT450" s="47"/>
      <c r="ZU450" s="47"/>
      <c r="ZV450" s="47"/>
      <c r="ZW450" s="47"/>
      <c r="ZX450" s="47"/>
      <c r="ZY450" s="47"/>
      <c r="ZZ450" s="47"/>
      <c r="AAA450" s="47"/>
      <c r="AAB450" s="47"/>
      <c r="AAC450" s="47"/>
      <c r="AAD450" s="47"/>
      <c r="AAE450" s="47"/>
      <c r="AAF450" s="47"/>
      <c r="AAG450" s="47"/>
      <c r="AAH450" s="47"/>
      <c r="AAI450" s="47"/>
      <c r="AAJ450" s="47"/>
      <c r="AAK450" s="47"/>
      <c r="AAL450" s="47"/>
      <c r="AAM450" s="47"/>
      <c r="AAN450" s="47"/>
      <c r="AAO450" s="47"/>
      <c r="AAP450" s="47"/>
      <c r="AAQ450" s="47"/>
      <c r="AAR450" s="47"/>
      <c r="AAS450" s="47"/>
      <c r="AAT450" s="47"/>
      <c r="AAU450" s="47"/>
      <c r="AAV450" s="47"/>
      <c r="AAW450" s="47"/>
      <c r="AAX450" s="47"/>
      <c r="AAY450" s="47"/>
      <c r="AAZ450" s="47"/>
      <c r="ABA450" s="47"/>
      <c r="ABB450" s="47"/>
      <c r="ABC450" s="47"/>
      <c r="ABD450" s="47"/>
      <c r="ABE450" s="47"/>
      <c r="ABF450" s="47"/>
      <c r="ABG450" s="47"/>
      <c r="ABH450" s="47"/>
      <c r="ABI450" s="47"/>
      <c r="ABJ450" s="47"/>
      <c r="ABK450" s="47"/>
      <c r="ABL450" s="47"/>
      <c r="ABM450" s="47"/>
      <c r="ABN450" s="47"/>
      <c r="ABO450" s="47"/>
      <c r="ABP450" s="47"/>
      <c r="ABQ450" s="47"/>
      <c r="ABR450" s="47"/>
      <c r="ABS450" s="47"/>
      <c r="ABT450" s="47"/>
      <c r="ABU450" s="47"/>
      <c r="ABV450" s="47"/>
      <c r="ABW450" s="47"/>
      <c r="ABX450" s="47"/>
      <c r="ABY450" s="47"/>
      <c r="ABZ450" s="47"/>
      <c r="ACA450" s="47"/>
      <c r="ACB450" s="47"/>
      <c r="ACC450" s="47"/>
      <c r="ACD450" s="47"/>
      <c r="ACE450" s="47"/>
      <c r="ACF450" s="47"/>
      <c r="ACG450" s="47"/>
      <c r="ACH450" s="47"/>
      <c r="ACI450" s="47"/>
      <c r="ACJ450" s="47"/>
      <c r="ACK450" s="47"/>
      <c r="ACL450" s="47"/>
      <c r="ACM450" s="47"/>
      <c r="ACN450" s="47"/>
      <c r="ACO450" s="47"/>
      <c r="ACP450" s="47"/>
      <c r="ACQ450" s="47"/>
      <c r="ACR450" s="47"/>
      <c r="ACS450" s="47"/>
      <c r="ACT450" s="47"/>
      <c r="ACU450" s="47"/>
      <c r="ACV450" s="47"/>
      <c r="ACW450" s="47"/>
      <c r="ACX450" s="47"/>
      <c r="ACY450" s="47"/>
      <c r="ACZ450" s="47"/>
      <c r="ADA450" s="47"/>
      <c r="ADB450" s="47"/>
      <c r="ADC450" s="47"/>
      <c r="ADD450" s="47"/>
      <c r="ADE450" s="47"/>
      <c r="ADF450" s="47"/>
      <c r="ADG450" s="47"/>
      <c r="ADH450" s="47"/>
      <c r="ADI450" s="47"/>
      <c r="ADJ450" s="47"/>
      <c r="ADK450" s="47"/>
      <c r="ADL450" s="47"/>
      <c r="ADM450" s="47"/>
      <c r="ADN450" s="47"/>
      <c r="ADO450" s="47"/>
      <c r="ADP450" s="47"/>
      <c r="ADQ450" s="47"/>
      <c r="ADR450" s="47"/>
      <c r="ADS450" s="47"/>
      <c r="ADT450" s="47"/>
      <c r="ADU450" s="47"/>
      <c r="ADV450" s="47"/>
      <c r="ADW450" s="47"/>
      <c r="ADX450" s="47"/>
      <c r="ADY450" s="47"/>
      <c r="ADZ450" s="47"/>
      <c r="AEA450" s="47"/>
      <c r="AEB450" s="47"/>
      <c r="AEC450" s="47"/>
      <c r="AED450" s="47"/>
      <c r="AEE450" s="47"/>
      <c r="AEF450" s="47"/>
      <c r="AEG450" s="47"/>
      <c r="AEH450" s="47"/>
      <c r="AEI450" s="47"/>
      <c r="AEJ450" s="47"/>
      <c r="AEK450" s="47"/>
      <c r="AEL450" s="47"/>
      <c r="AEM450" s="47"/>
      <c r="AEN450" s="47"/>
      <c r="AEO450" s="47"/>
      <c r="AEP450" s="47"/>
      <c r="AEQ450" s="47"/>
      <c r="AER450" s="47"/>
      <c r="AES450" s="47"/>
      <c r="AET450" s="47"/>
      <c r="AEU450" s="47"/>
      <c r="AEV450" s="47"/>
      <c r="AEW450" s="47"/>
      <c r="AEX450" s="47"/>
      <c r="AEY450" s="47"/>
      <c r="AEZ450" s="47"/>
      <c r="AFA450" s="47"/>
      <c r="AFB450" s="47"/>
      <c r="AFC450" s="47"/>
      <c r="AFD450" s="47"/>
      <c r="AFE450" s="47"/>
      <c r="AFF450" s="47"/>
      <c r="AFG450" s="47"/>
      <c r="AFH450" s="47"/>
      <c r="AFI450" s="47"/>
      <c r="AFJ450" s="47"/>
      <c r="AFK450" s="47"/>
      <c r="AFL450" s="47"/>
      <c r="AFM450" s="47"/>
      <c r="AFN450" s="47"/>
      <c r="AFO450" s="47"/>
      <c r="AFP450" s="47"/>
      <c r="AFQ450" s="47"/>
      <c r="AFR450" s="47"/>
      <c r="AFS450" s="47"/>
      <c r="AFT450" s="47"/>
      <c r="AFU450" s="47"/>
      <c r="AFV450" s="47"/>
      <c r="AFW450" s="47"/>
      <c r="AFX450" s="47"/>
      <c r="AFY450" s="47"/>
      <c r="AFZ450" s="47"/>
      <c r="AGA450" s="47"/>
      <c r="AGB450" s="47"/>
      <c r="AGC450" s="47"/>
      <c r="AGD450" s="47"/>
      <c r="AGE450" s="47"/>
      <c r="AGF450" s="47"/>
      <c r="AGG450" s="47"/>
      <c r="AGH450" s="47"/>
      <c r="AGI450" s="47"/>
      <c r="AGJ450" s="47"/>
      <c r="AGK450" s="47"/>
      <c r="AGL450" s="47"/>
      <c r="AGM450" s="47"/>
      <c r="AGN450" s="47"/>
      <c r="AGO450" s="47"/>
      <c r="AGP450" s="47"/>
      <c r="AGQ450" s="47"/>
      <c r="AGR450" s="47"/>
      <c r="AGS450" s="47"/>
      <c r="AGT450" s="47"/>
      <c r="AGU450" s="47"/>
      <c r="AGV450" s="47"/>
      <c r="AGW450" s="47"/>
      <c r="AGX450" s="47"/>
      <c r="AGY450" s="47"/>
      <c r="AGZ450" s="47"/>
      <c r="AHA450" s="47"/>
      <c r="AHB450" s="47"/>
      <c r="AHC450" s="47"/>
      <c r="AHD450" s="47"/>
      <c r="AHE450" s="47"/>
      <c r="AHF450" s="47"/>
      <c r="AHG450" s="47"/>
      <c r="AHH450" s="47"/>
      <c r="AHI450" s="47"/>
      <c r="AHJ450" s="47"/>
      <c r="AHK450" s="47"/>
      <c r="AHL450" s="47"/>
      <c r="AHM450" s="47"/>
      <c r="AHN450" s="47"/>
      <c r="AHO450" s="47"/>
      <c r="AHP450" s="47"/>
      <c r="AHQ450" s="47"/>
      <c r="AHR450" s="47"/>
      <c r="AHS450" s="47"/>
      <c r="AHT450" s="47"/>
      <c r="AHU450" s="47"/>
      <c r="AHV450" s="47"/>
      <c r="AHW450" s="47"/>
      <c r="AHX450" s="47"/>
      <c r="AHY450" s="47"/>
      <c r="AHZ450" s="47"/>
      <c r="AIA450" s="47"/>
      <c r="AIB450" s="47"/>
      <c r="AIC450" s="47"/>
      <c r="AID450" s="47"/>
      <c r="AIE450" s="47"/>
      <c r="AIF450" s="47"/>
      <c r="AIG450" s="47"/>
      <c r="AIH450" s="47"/>
      <c r="AII450" s="47"/>
      <c r="AIJ450" s="47"/>
      <c r="AIK450" s="47"/>
      <c r="AIL450" s="47"/>
      <c r="AIM450" s="47"/>
      <c r="AIN450" s="47"/>
      <c r="AIO450" s="47"/>
      <c r="AIP450" s="47"/>
      <c r="AIQ450" s="47"/>
      <c r="AIR450" s="47"/>
      <c r="AIS450" s="47"/>
      <c r="AIT450" s="47"/>
      <c r="AIU450" s="47"/>
      <c r="AIV450" s="47"/>
      <c r="AIW450" s="47"/>
      <c r="AIX450" s="47"/>
      <c r="AIY450" s="47"/>
      <c r="AIZ450" s="47"/>
      <c r="AJA450" s="47"/>
      <c r="AJB450" s="47"/>
      <c r="AJC450" s="47"/>
      <c r="AJD450" s="47"/>
      <c r="AJE450" s="47"/>
      <c r="AJF450" s="47"/>
      <c r="AJG450" s="47"/>
      <c r="AJH450" s="47"/>
      <c r="AJI450" s="47"/>
      <c r="AJJ450" s="47"/>
      <c r="AJK450" s="47"/>
      <c r="AJL450" s="47"/>
      <c r="AJM450" s="47"/>
      <c r="AJN450" s="47"/>
      <c r="AJO450" s="47"/>
      <c r="AJP450" s="47"/>
      <c r="AJQ450" s="47"/>
      <c r="AJR450" s="47"/>
      <c r="AJS450" s="47"/>
      <c r="AJT450" s="47"/>
      <c r="AJU450" s="47"/>
      <c r="AJV450" s="47"/>
      <c r="AJW450" s="47"/>
      <c r="AJX450" s="47"/>
      <c r="AJY450" s="47"/>
      <c r="AJZ450" s="47"/>
      <c r="AKA450" s="47"/>
      <c r="AKB450" s="47"/>
      <c r="AKC450" s="47"/>
      <c r="AKD450" s="47"/>
      <c r="AKE450" s="47"/>
      <c r="AKF450" s="47"/>
      <c r="AKG450" s="47"/>
      <c r="AKH450" s="47"/>
      <c r="AKI450" s="47"/>
      <c r="AKJ450" s="47"/>
      <c r="AKK450" s="47"/>
      <c r="AKL450" s="47"/>
      <c r="AKM450" s="47"/>
      <c r="AKN450" s="47"/>
      <c r="AKO450" s="47"/>
      <c r="AKP450" s="47"/>
      <c r="AKQ450" s="47"/>
      <c r="AKR450" s="47"/>
      <c r="AKS450" s="47"/>
      <c r="AKT450" s="47"/>
      <c r="AKU450" s="47"/>
      <c r="AKV450" s="47"/>
      <c r="AKW450" s="47"/>
      <c r="AKX450" s="47"/>
      <c r="AKY450" s="47"/>
      <c r="AKZ450" s="47"/>
      <c r="ALA450" s="47"/>
      <c r="ALB450" s="47"/>
      <c r="ALC450" s="47"/>
      <c r="ALD450" s="47"/>
      <c r="ALE450" s="47"/>
      <c r="ALF450" s="47"/>
      <c r="ALG450" s="47"/>
      <c r="ALH450" s="47"/>
      <c r="ALI450" s="47"/>
      <c r="ALJ450" s="47"/>
      <c r="ALK450" s="47"/>
      <c r="ALL450" s="47"/>
      <c r="ALM450" s="47"/>
      <c r="ALN450" s="47"/>
      <c r="ALO450" s="47"/>
      <c r="ALP450" s="47"/>
      <c r="ALQ450" s="47"/>
      <c r="ALR450" s="47"/>
      <c r="ALS450" s="47"/>
      <c r="ALT450" s="47"/>
      <c r="ALU450" s="47"/>
      <c r="ALV450" s="47"/>
      <c r="ALW450" s="47"/>
      <c r="ALX450" s="47"/>
      <c r="ALY450" s="47"/>
      <c r="ALZ450" s="47"/>
      <c r="AMA450" s="47"/>
      <c r="AMB450" s="47"/>
      <c r="AMC450" s="47"/>
      <c r="AMD450" s="47"/>
      <c r="AME450" s="47"/>
      <c r="AMF450" s="47"/>
      <c r="AMG450" s="47"/>
      <c r="AMH450" s="47"/>
      <c r="AMI450" s="47"/>
      <c r="AMJ450" s="48"/>
      <c r="AMK450" s="48"/>
    </row>
    <row r="451" customFormat="false" ht="17.35" hidden="false" customHeight="false" outlineLevel="0" collapsed="false">
      <c r="A451" s="43"/>
    </row>
    <row r="452" customFormat="false" ht="17.35" hidden="false" customHeight="false" outlineLevel="0" collapsed="false">
      <c r="A452" s="43"/>
    </row>
    <row r="453" customFormat="false" ht="17.35" hidden="false" customHeight="false" outlineLevel="0" collapsed="false">
      <c r="A453" s="43"/>
    </row>
    <row r="454" customFormat="false" ht="17.35" hidden="false" customHeight="false" outlineLevel="0" collapsed="false">
      <c r="A454" s="43"/>
    </row>
    <row r="455" customFormat="false" ht="17.35" hidden="false" customHeight="false" outlineLevel="0" collapsed="false">
      <c r="A455" s="66"/>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c r="BY455" s="71"/>
      <c r="BZ455" s="71"/>
      <c r="CA455" s="71"/>
      <c r="CB455" s="71"/>
      <c r="CC455" s="71"/>
      <c r="CD455" s="71"/>
      <c r="CE455" s="71"/>
      <c r="CF455" s="71"/>
      <c r="CG455" s="71"/>
      <c r="CH455" s="71"/>
      <c r="CI455" s="71"/>
      <c r="CJ455" s="71"/>
      <c r="CK455" s="71"/>
      <c r="CL455" s="71"/>
      <c r="CM455" s="71"/>
      <c r="CN455" s="71"/>
      <c r="CO455" s="71"/>
      <c r="CP455" s="71"/>
      <c r="CQ455" s="71"/>
      <c r="CR455" s="71"/>
      <c r="CS455" s="71"/>
      <c r="CT455" s="71"/>
      <c r="CU455" s="71"/>
      <c r="CV455" s="71"/>
      <c r="CW455" s="71"/>
      <c r="CX455" s="71"/>
      <c r="CY455" s="71"/>
      <c r="CZ455" s="71"/>
      <c r="DA455" s="71"/>
      <c r="DB455" s="71"/>
      <c r="DC455" s="71"/>
      <c r="DD455" s="71"/>
      <c r="DE455" s="71"/>
      <c r="DF455" s="71"/>
      <c r="DG455" s="71"/>
      <c r="DH455" s="71"/>
      <c r="DI455" s="71"/>
      <c r="DJ455" s="71"/>
      <c r="DK455" s="71"/>
      <c r="DL455" s="71"/>
      <c r="DM455" s="71"/>
      <c r="DN455" s="71"/>
      <c r="DO455" s="71"/>
      <c r="DP455" s="71"/>
      <c r="DQ455" s="71"/>
      <c r="DR455" s="71"/>
      <c r="DS455" s="71"/>
      <c r="DT455" s="71"/>
      <c r="DU455" s="71"/>
      <c r="DV455" s="71"/>
      <c r="DW455" s="71"/>
      <c r="DX455" s="71"/>
      <c r="DY455" s="71"/>
      <c r="DZ455" s="71"/>
      <c r="EA455" s="71"/>
      <c r="EB455" s="71"/>
      <c r="EC455" s="71"/>
      <c r="ED455" s="71"/>
      <c r="EE455" s="71"/>
      <c r="EF455" s="71"/>
      <c r="EG455" s="71"/>
      <c r="EH455" s="71"/>
      <c r="EI455" s="71"/>
      <c r="EJ455" s="71"/>
      <c r="EK455" s="71"/>
      <c r="EL455" s="71"/>
      <c r="EM455" s="71"/>
      <c r="EN455" s="71"/>
      <c r="EO455" s="71"/>
      <c r="EP455" s="71"/>
      <c r="EQ455" s="71"/>
      <c r="ER455" s="71"/>
      <c r="ES455" s="71"/>
      <c r="ET455" s="71"/>
      <c r="EU455" s="71"/>
      <c r="EV455" s="71"/>
      <c r="EW455" s="71"/>
      <c r="EX455" s="71"/>
      <c r="EY455" s="71"/>
      <c r="EZ455" s="71"/>
      <c r="FA455" s="71"/>
      <c r="FB455" s="71"/>
      <c r="FC455" s="71"/>
      <c r="FD455" s="71"/>
      <c r="FE455" s="71"/>
      <c r="FF455" s="71"/>
      <c r="FG455" s="71"/>
      <c r="FH455" s="71"/>
      <c r="FI455" s="71"/>
      <c r="FJ455" s="71"/>
      <c r="FK455" s="71"/>
      <c r="FL455" s="71"/>
      <c r="FM455" s="71"/>
      <c r="FN455" s="71"/>
      <c r="FO455" s="71"/>
      <c r="FP455" s="71"/>
      <c r="FQ455" s="71"/>
      <c r="FR455" s="71"/>
      <c r="FS455" s="71"/>
      <c r="FT455" s="71"/>
      <c r="FU455" s="71"/>
      <c r="FV455" s="71"/>
      <c r="FW455" s="71"/>
      <c r="FX455" s="71"/>
      <c r="FY455" s="71"/>
      <c r="FZ455" s="71"/>
      <c r="GA455" s="71"/>
      <c r="GB455" s="71"/>
      <c r="GC455" s="71"/>
      <c r="GD455" s="71"/>
      <c r="GE455" s="71"/>
      <c r="GF455" s="71"/>
      <c r="GG455" s="71"/>
      <c r="GH455" s="71"/>
      <c r="GI455" s="71"/>
      <c r="GJ455" s="71"/>
      <c r="GK455" s="71"/>
      <c r="GL455" s="71"/>
      <c r="GM455" s="71"/>
      <c r="GN455" s="71"/>
      <c r="GO455" s="71"/>
      <c r="GP455" s="71"/>
      <c r="GQ455" s="71"/>
      <c r="GR455" s="71"/>
      <c r="GS455" s="71"/>
      <c r="GT455" s="71"/>
      <c r="GU455" s="71"/>
      <c r="GV455" s="71"/>
      <c r="GW455" s="71"/>
      <c r="GX455" s="71"/>
      <c r="GY455" s="71"/>
      <c r="GZ455" s="71"/>
      <c r="HA455" s="71"/>
      <c r="HB455" s="71"/>
      <c r="HC455" s="71"/>
      <c r="HD455" s="71"/>
      <c r="HE455" s="71"/>
      <c r="HF455" s="71"/>
      <c r="HG455" s="71"/>
      <c r="HH455" s="71"/>
      <c r="HI455" s="71"/>
      <c r="HJ455" s="71"/>
      <c r="HK455" s="71"/>
      <c r="HL455" s="71"/>
      <c r="HM455" s="71"/>
      <c r="HN455" s="71"/>
      <c r="HO455" s="71"/>
      <c r="HP455" s="71"/>
      <c r="HQ455" s="71"/>
      <c r="HR455" s="71"/>
      <c r="HS455" s="71"/>
      <c r="HT455" s="71"/>
      <c r="HU455" s="71"/>
      <c r="HV455" s="71"/>
      <c r="HW455" s="71"/>
      <c r="HX455" s="71"/>
      <c r="HY455" s="71"/>
      <c r="HZ455" s="71"/>
      <c r="IA455" s="71"/>
      <c r="IB455" s="71"/>
      <c r="IC455" s="71"/>
      <c r="ID455" s="71"/>
      <c r="IE455" s="71"/>
      <c r="IF455" s="71"/>
      <c r="IG455" s="71"/>
      <c r="IH455" s="71"/>
      <c r="II455" s="71"/>
      <c r="IJ455" s="71"/>
      <c r="IK455" s="71"/>
      <c r="IL455" s="71"/>
      <c r="IM455" s="71"/>
      <c r="IN455" s="71"/>
      <c r="IO455" s="71"/>
      <c r="IP455" s="71"/>
      <c r="IQ455" s="71"/>
      <c r="IR455" s="71"/>
      <c r="IS455" s="71"/>
      <c r="IT455" s="71"/>
      <c r="IU455" s="71"/>
      <c r="IV455" s="71"/>
      <c r="IW455" s="71"/>
      <c r="IX455" s="71"/>
      <c r="IY455" s="71"/>
      <c r="IZ455" s="71"/>
      <c r="JA455" s="71"/>
      <c r="JB455" s="71"/>
      <c r="JC455" s="71"/>
      <c r="JD455" s="71"/>
      <c r="JE455" s="71"/>
      <c r="JF455" s="71"/>
      <c r="JG455" s="71"/>
      <c r="JH455" s="71"/>
      <c r="JI455" s="71"/>
      <c r="JJ455" s="71"/>
      <c r="JK455" s="71"/>
      <c r="JL455" s="71"/>
      <c r="JM455" s="71"/>
      <c r="JN455" s="71"/>
      <c r="JO455" s="71"/>
      <c r="JP455" s="71"/>
      <c r="JQ455" s="71"/>
      <c r="JR455" s="71"/>
      <c r="JS455" s="71"/>
      <c r="JT455" s="71"/>
      <c r="JU455" s="71"/>
      <c r="JV455" s="71"/>
      <c r="JW455" s="71"/>
      <c r="JX455" s="71"/>
      <c r="JY455" s="71"/>
      <c r="JZ455" s="71"/>
      <c r="KA455" s="71"/>
      <c r="KB455" s="71"/>
      <c r="KC455" s="71"/>
      <c r="KD455" s="71"/>
      <c r="KE455" s="71"/>
      <c r="KF455" s="71"/>
      <c r="KG455" s="71"/>
      <c r="KH455" s="71"/>
      <c r="KI455" s="71"/>
      <c r="KJ455" s="71"/>
      <c r="KK455" s="71"/>
      <c r="KL455" s="71"/>
      <c r="KM455" s="71"/>
      <c r="KN455" s="71"/>
      <c r="KO455" s="71"/>
      <c r="KP455" s="71"/>
      <c r="KQ455" s="71"/>
      <c r="KR455" s="71"/>
      <c r="KS455" s="71"/>
      <c r="KT455" s="71"/>
      <c r="KU455" s="71"/>
      <c r="KV455" s="71"/>
      <c r="KW455" s="71"/>
      <c r="KX455" s="71"/>
      <c r="KY455" s="71"/>
      <c r="KZ455" s="71"/>
      <c r="LA455" s="71"/>
      <c r="LB455" s="71"/>
      <c r="LC455" s="71"/>
      <c r="LD455" s="71"/>
      <c r="LE455" s="71"/>
      <c r="LF455" s="71"/>
      <c r="LG455" s="71"/>
      <c r="LH455" s="71"/>
      <c r="LI455" s="71"/>
      <c r="LJ455" s="71"/>
      <c r="LK455" s="71"/>
      <c r="LL455" s="71"/>
      <c r="LM455" s="71"/>
      <c r="LN455" s="71"/>
      <c r="LO455" s="71"/>
      <c r="LP455" s="71"/>
      <c r="LQ455" s="71"/>
      <c r="LR455" s="71"/>
      <c r="LS455" s="71"/>
      <c r="LT455" s="71"/>
      <c r="LU455" s="71"/>
      <c r="LV455" s="71"/>
      <c r="LW455" s="71"/>
      <c r="LX455" s="71"/>
      <c r="LY455" s="71"/>
      <c r="LZ455" s="71"/>
      <c r="MA455" s="71"/>
      <c r="MB455" s="71"/>
      <c r="MC455" s="71"/>
      <c r="MD455" s="71"/>
      <c r="ME455" s="71"/>
      <c r="MF455" s="71"/>
      <c r="MG455" s="71"/>
      <c r="MH455" s="71"/>
      <c r="MI455" s="71"/>
      <c r="MJ455" s="71"/>
      <c r="MK455" s="71"/>
      <c r="ML455" s="71"/>
      <c r="MM455" s="71"/>
      <c r="MN455" s="71"/>
      <c r="MO455" s="71"/>
      <c r="MP455" s="71"/>
      <c r="MQ455" s="71"/>
      <c r="MR455" s="71"/>
      <c r="MS455" s="71"/>
      <c r="MT455" s="71"/>
      <c r="MU455" s="71"/>
      <c r="MV455" s="71"/>
      <c r="MW455" s="71"/>
      <c r="MX455" s="71"/>
      <c r="MY455" s="71"/>
      <c r="MZ455" s="71"/>
      <c r="NA455" s="71"/>
      <c r="NB455" s="71"/>
      <c r="NC455" s="71"/>
      <c r="ND455" s="71"/>
      <c r="NE455" s="71"/>
      <c r="NF455" s="71"/>
      <c r="NG455" s="71"/>
      <c r="NH455" s="71"/>
      <c r="NI455" s="71"/>
      <c r="NJ455" s="71"/>
      <c r="NK455" s="71"/>
      <c r="NL455" s="71"/>
      <c r="NM455" s="71"/>
      <c r="NN455" s="71"/>
      <c r="NO455" s="71"/>
      <c r="NP455" s="71"/>
      <c r="NQ455" s="71"/>
      <c r="NR455" s="71"/>
      <c r="NS455" s="71"/>
      <c r="NT455" s="71"/>
      <c r="NU455" s="71"/>
      <c r="NV455" s="71"/>
      <c r="NW455" s="71"/>
      <c r="NX455" s="71"/>
      <c r="NY455" s="71"/>
      <c r="NZ455" s="71"/>
      <c r="OA455" s="71"/>
      <c r="OB455" s="71"/>
      <c r="OC455" s="71"/>
      <c r="OD455" s="71"/>
      <c r="OE455" s="71"/>
      <c r="OF455" s="71"/>
      <c r="OG455" s="71"/>
      <c r="OH455" s="71"/>
      <c r="OI455" s="71"/>
      <c r="OJ455" s="71"/>
      <c r="OK455" s="71"/>
      <c r="OL455" s="71"/>
      <c r="OM455" s="71"/>
      <c r="ON455" s="71"/>
      <c r="OO455" s="71"/>
      <c r="OP455" s="71"/>
      <c r="OQ455" s="71"/>
      <c r="OR455" s="71"/>
      <c r="OS455" s="71"/>
      <c r="OT455" s="71"/>
      <c r="OU455" s="71"/>
      <c r="OV455" s="71"/>
      <c r="OW455" s="71"/>
      <c r="OX455" s="71"/>
      <c r="OY455" s="71"/>
      <c r="OZ455" s="71"/>
      <c r="PA455" s="71"/>
      <c r="PB455" s="71"/>
      <c r="PC455" s="71"/>
      <c r="PD455" s="71"/>
      <c r="PE455" s="71"/>
      <c r="PF455" s="71"/>
      <c r="PG455" s="71"/>
      <c r="PH455" s="71"/>
      <c r="PI455" s="71"/>
      <c r="PJ455" s="71"/>
      <c r="PK455" s="71"/>
      <c r="PL455" s="71"/>
      <c r="PM455" s="71"/>
      <c r="PN455" s="71"/>
      <c r="PO455" s="71"/>
      <c r="PP455" s="71"/>
      <c r="PQ455" s="71"/>
      <c r="PR455" s="71"/>
      <c r="PS455" s="71"/>
      <c r="PT455" s="71"/>
      <c r="PU455" s="71"/>
      <c r="PV455" s="71"/>
      <c r="PW455" s="71"/>
      <c r="PX455" s="71"/>
      <c r="PY455" s="71"/>
      <c r="PZ455" s="71"/>
      <c r="QA455" s="71"/>
      <c r="QB455" s="71"/>
      <c r="QC455" s="71"/>
      <c r="QD455" s="71"/>
      <c r="QE455" s="71"/>
      <c r="QF455" s="71"/>
      <c r="QG455" s="71"/>
      <c r="QH455" s="71"/>
      <c r="QI455" s="71"/>
      <c r="QJ455" s="71"/>
      <c r="QK455" s="71"/>
      <c r="QL455" s="71"/>
      <c r="QM455" s="71"/>
      <c r="QN455" s="71"/>
      <c r="QO455" s="71"/>
      <c r="QP455" s="71"/>
      <c r="QQ455" s="71"/>
      <c r="QR455" s="71"/>
      <c r="QS455" s="71"/>
      <c r="QT455" s="71"/>
      <c r="QU455" s="71"/>
      <c r="QV455" s="71"/>
      <c r="QW455" s="71"/>
      <c r="QX455" s="71"/>
      <c r="QY455" s="71"/>
      <c r="QZ455" s="71"/>
      <c r="RA455" s="71"/>
      <c r="RB455" s="71"/>
      <c r="RC455" s="71"/>
      <c r="RD455" s="71"/>
      <c r="RE455" s="71"/>
      <c r="RF455" s="71"/>
      <c r="RG455" s="71"/>
      <c r="RH455" s="71"/>
      <c r="RI455" s="71"/>
      <c r="RJ455" s="71"/>
      <c r="RK455" s="71"/>
      <c r="RL455" s="71"/>
      <c r="RM455" s="71"/>
      <c r="RN455" s="71"/>
      <c r="RO455" s="71"/>
      <c r="RP455" s="71"/>
      <c r="RQ455" s="71"/>
      <c r="RR455" s="71"/>
      <c r="RS455" s="71"/>
      <c r="RT455" s="71"/>
      <c r="RU455" s="71"/>
      <c r="RV455" s="71"/>
      <c r="RW455" s="71"/>
      <c r="RX455" s="71"/>
      <c r="RY455" s="71"/>
      <c r="RZ455" s="71"/>
      <c r="SA455" s="71"/>
      <c r="SB455" s="71"/>
      <c r="SC455" s="71"/>
      <c r="SD455" s="71"/>
      <c r="SE455" s="71"/>
      <c r="SF455" s="71"/>
      <c r="SG455" s="71"/>
      <c r="SH455" s="71"/>
      <c r="SI455" s="71"/>
      <c r="SJ455" s="71"/>
      <c r="SK455" s="71"/>
      <c r="SL455" s="71"/>
      <c r="SM455" s="71"/>
      <c r="SN455" s="71"/>
      <c r="SO455" s="71"/>
      <c r="SP455" s="71"/>
      <c r="SQ455" s="71"/>
      <c r="SR455" s="71"/>
      <c r="SS455" s="71"/>
      <c r="ST455" s="71"/>
      <c r="SU455" s="71"/>
      <c r="SV455" s="71"/>
      <c r="SW455" s="71"/>
      <c r="SX455" s="71"/>
      <c r="SY455" s="71"/>
      <c r="SZ455" s="71"/>
      <c r="TA455" s="71"/>
      <c r="TB455" s="71"/>
      <c r="TC455" s="71"/>
      <c r="TD455" s="71"/>
      <c r="TE455" s="71"/>
      <c r="TF455" s="71"/>
      <c r="TG455" s="71"/>
      <c r="TH455" s="71"/>
      <c r="TI455" s="71"/>
      <c r="TJ455" s="71"/>
      <c r="TK455" s="71"/>
      <c r="TL455" s="71"/>
      <c r="TM455" s="71"/>
      <c r="TN455" s="71"/>
      <c r="TO455" s="71"/>
      <c r="TP455" s="71"/>
      <c r="TQ455" s="71"/>
      <c r="TR455" s="71"/>
      <c r="TS455" s="71"/>
      <c r="TT455" s="71"/>
      <c r="TU455" s="71"/>
      <c r="TV455" s="71"/>
      <c r="TW455" s="71"/>
      <c r="TX455" s="71"/>
      <c r="TY455" s="71"/>
      <c r="TZ455" s="71"/>
      <c r="UA455" s="71"/>
      <c r="UB455" s="71"/>
      <c r="UC455" s="71"/>
      <c r="UD455" s="71"/>
      <c r="UE455" s="71"/>
      <c r="UF455" s="71"/>
      <c r="UG455" s="71"/>
      <c r="UH455" s="71"/>
      <c r="UI455" s="71"/>
      <c r="UJ455" s="71"/>
      <c r="UK455" s="71"/>
      <c r="UL455" s="71"/>
      <c r="UM455" s="71"/>
      <c r="UN455" s="71"/>
      <c r="UO455" s="71"/>
      <c r="UP455" s="71"/>
      <c r="UQ455" s="71"/>
      <c r="UR455" s="71"/>
      <c r="US455" s="71"/>
      <c r="UT455" s="71"/>
      <c r="UU455" s="71"/>
      <c r="UV455" s="71"/>
      <c r="UW455" s="71"/>
      <c r="UX455" s="71"/>
      <c r="UY455" s="71"/>
      <c r="UZ455" s="71"/>
      <c r="VA455" s="71"/>
      <c r="VB455" s="71"/>
      <c r="VC455" s="71"/>
      <c r="VD455" s="71"/>
      <c r="VE455" s="71"/>
      <c r="VF455" s="71"/>
      <c r="VG455" s="71"/>
      <c r="VH455" s="71"/>
      <c r="VI455" s="71"/>
      <c r="VJ455" s="71"/>
      <c r="VK455" s="71"/>
      <c r="VL455" s="71"/>
      <c r="VM455" s="71"/>
      <c r="VN455" s="71"/>
      <c r="VO455" s="71"/>
      <c r="VP455" s="71"/>
      <c r="VQ455" s="71"/>
      <c r="VR455" s="71"/>
      <c r="VS455" s="71"/>
      <c r="VT455" s="71"/>
      <c r="VU455" s="71"/>
      <c r="VV455" s="71"/>
      <c r="VW455" s="71"/>
      <c r="VX455" s="71"/>
      <c r="VY455" s="71"/>
      <c r="VZ455" s="71"/>
      <c r="WA455" s="71"/>
      <c r="WB455" s="71"/>
      <c r="WC455" s="71"/>
      <c r="WD455" s="71"/>
      <c r="WE455" s="71"/>
      <c r="WF455" s="71"/>
      <c r="WG455" s="71"/>
      <c r="WH455" s="71"/>
      <c r="WI455" s="71"/>
      <c r="WJ455" s="71"/>
      <c r="WK455" s="71"/>
      <c r="WL455" s="71"/>
      <c r="WM455" s="71"/>
      <c r="WN455" s="71"/>
      <c r="WO455" s="71"/>
      <c r="WP455" s="71"/>
      <c r="WQ455" s="71"/>
      <c r="WR455" s="71"/>
      <c r="WS455" s="71"/>
      <c r="WT455" s="71"/>
      <c r="WU455" s="71"/>
      <c r="WV455" s="71"/>
      <c r="WW455" s="71"/>
      <c r="WX455" s="71"/>
      <c r="WY455" s="71"/>
      <c r="WZ455" s="71"/>
      <c r="XA455" s="71"/>
      <c r="XB455" s="71"/>
      <c r="XC455" s="71"/>
      <c r="XD455" s="71"/>
      <c r="XE455" s="71"/>
      <c r="XF455" s="71"/>
      <c r="XG455" s="71"/>
      <c r="XH455" s="71"/>
      <c r="XI455" s="71"/>
      <c r="XJ455" s="71"/>
      <c r="XK455" s="71"/>
      <c r="XL455" s="71"/>
      <c r="XM455" s="71"/>
      <c r="XN455" s="71"/>
      <c r="XO455" s="71"/>
      <c r="XP455" s="71"/>
      <c r="XQ455" s="71"/>
      <c r="XR455" s="71"/>
      <c r="XS455" s="71"/>
      <c r="XT455" s="71"/>
      <c r="XU455" s="71"/>
      <c r="XV455" s="71"/>
      <c r="XW455" s="71"/>
      <c r="XX455" s="71"/>
      <c r="XY455" s="71"/>
      <c r="XZ455" s="71"/>
      <c r="YA455" s="71"/>
      <c r="YB455" s="71"/>
      <c r="YC455" s="71"/>
      <c r="YD455" s="71"/>
      <c r="YE455" s="71"/>
      <c r="YF455" s="71"/>
      <c r="YG455" s="71"/>
      <c r="YH455" s="71"/>
      <c r="YI455" s="71"/>
      <c r="YJ455" s="71"/>
      <c r="YK455" s="71"/>
      <c r="YL455" s="71"/>
      <c r="YM455" s="71"/>
      <c r="YN455" s="71"/>
      <c r="YO455" s="71"/>
      <c r="YP455" s="71"/>
      <c r="YQ455" s="71"/>
      <c r="YR455" s="71"/>
      <c r="YS455" s="71"/>
      <c r="YT455" s="71"/>
      <c r="YU455" s="71"/>
      <c r="YV455" s="71"/>
      <c r="YW455" s="71"/>
      <c r="YX455" s="71"/>
      <c r="YY455" s="71"/>
      <c r="YZ455" s="71"/>
      <c r="ZA455" s="71"/>
      <c r="ZB455" s="71"/>
      <c r="ZC455" s="71"/>
      <c r="ZD455" s="71"/>
      <c r="ZE455" s="71"/>
      <c r="ZF455" s="71"/>
      <c r="ZG455" s="71"/>
      <c r="ZH455" s="71"/>
      <c r="ZI455" s="71"/>
      <c r="ZJ455" s="71"/>
      <c r="ZK455" s="71"/>
      <c r="ZL455" s="71"/>
      <c r="ZM455" s="71"/>
      <c r="ZN455" s="71"/>
      <c r="ZO455" s="71"/>
      <c r="ZP455" s="71"/>
      <c r="ZQ455" s="71"/>
      <c r="ZR455" s="71"/>
      <c r="ZS455" s="71"/>
      <c r="ZT455" s="71"/>
      <c r="ZU455" s="71"/>
      <c r="ZV455" s="71"/>
      <c r="ZW455" s="71"/>
      <c r="ZX455" s="71"/>
      <c r="ZY455" s="71"/>
      <c r="ZZ455" s="71"/>
      <c r="AAA455" s="71"/>
      <c r="AAB455" s="71"/>
      <c r="AAC455" s="71"/>
      <c r="AAD455" s="71"/>
      <c r="AAE455" s="71"/>
      <c r="AAF455" s="71"/>
      <c r="AAG455" s="71"/>
      <c r="AAH455" s="71"/>
      <c r="AAI455" s="71"/>
      <c r="AAJ455" s="71"/>
      <c r="AAK455" s="71"/>
      <c r="AAL455" s="71"/>
      <c r="AAM455" s="71"/>
      <c r="AAN455" s="71"/>
      <c r="AAO455" s="71"/>
      <c r="AAP455" s="71"/>
      <c r="AAQ455" s="71"/>
      <c r="AAR455" s="71"/>
      <c r="AAS455" s="71"/>
      <c r="AAT455" s="71"/>
      <c r="AAU455" s="71"/>
      <c r="AAV455" s="71"/>
      <c r="AAW455" s="71"/>
      <c r="AAX455" s="71"/>
      <c r="AAY455" s="71"/>
      <c r="AAZ455" s="71"/>
      <c r="ABA455" s="71"/>
      <c r="ABB455" s="71"/>
      <c r="ABC455" s="71"/>
      <c r="ABD455" s="71"/>
      <c r="ABE455" s="71"/>
      <c r="ABF455" s="71"/>
      <c r="ABG455" s="71"/>
      <c r="ABH455" s="71"/>
      <c r="ABI455" s="71"/>
      <c r="ABJ455" s="71"/>
      <c r="ABK455" s="71"/>
      <c r="ABL455" s="71"/>
      <c r="ABM455" s="71"/>
      <c r="ABN455" s="71"/>
      <c r="ABO455" s="71"/>
      <c r="ABP455" s="71"/>
      <c r="ABQ455" s="71"/>
      <c r="ABR455" s="71"/>
      <c r="ABS455" s="71"/>
      <c r="ABT455" s="71"/>
      <c r="ABU455" s="71"/>
      <c r="ABV455" s="71"/>
      <c r="ABW455" s="71"/>
      <c r="ABX455" s="71"/>
      <c r="ABY455" s="71"/>
      <c r="ABZ455" s="71"/>
      <c r="ACA455" s="71"/>
      <c r="ACB455" s="71"/>
      <c r="ACC455" s="71"/>
      <c r="ACD455" s="71"/>
      <c r="ACE455" s="71"/>
      <c r="ACF455" s="71"/>
      <c r="ACG455" s="71"/>
      <c r="ACH455" s="71"/>
      <c r="ACI455" s="71"/>
      <c r="ACJ455" s="71"/>
      <c r="ACK455" s="71"/>
      <c r="ACL455" s="71"/>
      <c r="ACM455" s="71"/>
      <c r="ACN455" s="71"/>
      <c r="ACO455" s="71"/>
      <c r="ACP455" s="71"/>
      <c r="ACQ455" s="71"/>
      <c r="ACR455" s="71"/>
      <c r="ACS455" s="71"/>
      <c r="ACT455" s="71"/>
      <c r="ACU455" s="71"/>
      <c r="ACV455" s="71"/>
      <c r="ACW455" s="71"/>
      <c r="ACX455" s="71"/>
      <c r="ACY455" s="71"/>
      <c r="ACZ455" s="71"/>
      <c r="ADA455" s="71"/>
      <c r="ADB455" s="71"/>
      <c r="ADC455" s="71"/>
      <c r="ADD455" s="71"/>
      <c r="ADE455" s="71"/>
      <c r="ADF455" s="71"/>
      <c r="ADG455" s="71"/>
      <c r="ADH455" s="71"/>
      <c r="ADI455" s="71"/>
      <c r="ADJ455" s="71"/>
      <c r="ADK455" s="71"/>
      <c r="ADL455" s="71"/>
      <c r="ADM455" s="71"/>
      <c r="ADN455" s="71"/>
      <c r="ADO455" s="71"/>
      <c r="ADP455" s="71"/>
      <c r="ADQ455" s="71"/>
      <c r="ADR455" s="71"/>
      <c r="ADS455" s="71"/>
      <c r="ADT455" s="71"/>
      <c r="ADU455" s="71"/>
      <c r="ADV455" s="71"/>
      <c r="ADW455" s="71"/>
      <c r="ADX455" s="71"/>
      <c r="ADY455" s="71"/>
      <c r="ADZ455" s="71"/>
      <c r="AEA455" s="71"/>
      <c r="AEB455" s="71"/>
      <c r="AEC455" s="71"/>
      <c r="AED455" s="71"/>
      <c r="AEE455" s="71"/>
      <c r="AEF455" s="71"/>
      <c r="AEG455" s="71"/>
      <c r="AEH455" s="71"/>
      <c r="AEI455" s="71"/>
      <c r="AEJ455" s="71"/>
      <c r="AEK455" s="71"/>
      <c r="AEL455" s="71"/>
      <c r="AEM455" s="71"/>
      <c r="AEN455" s="71"/>
      <c r="AEO455" s="71"/>
      <c r="AEP455" s="71"/>
      <c r="AEQ455" s="71"/>
      <c r="AER455" s="71"/>
      <c r="AES455" s="71"/>
      <c r="AET455" s="71"/>
      <c r="AEU455" s="71"/>
      <c r="AEV455" s="71"/>
      <c r="AEW455" s="71"/>
      <c r="AEX455" s="71"/>
      <c r="AEY455" s="71"/>
      <c r="AEZ455" s="71"/>
      <c r="AFA455" s="71"/>
      <c r="AFB455" s="71"/>
      <c r="AFC455" s="71"/>
      <c r="AFD455" s="71"/>
      <c r="AFE455" s="71"/>
      <c r="AFF455" s="71"/>
      <c r="AFG455" s="71"/>
      <c r="AFH455" s="71"/>
      <c r="AFI455" s="71"/>
      <c r="AFJ455" s="71"/>
      <c r="AFK455" s="71"/>
      <c r="AFL455" s="71"/>
      <c r="AFM455" s="71"/>
      <c r="AFN455" s="71"/>
      <c r="AFO455" s="71"/>
      <c r="AFP455" s="71"/>
      <c r="AFQ455" s="71"/>
      <c r="AFR455" s="71"/>
      <c r="AFS455" s="71"/>
      <c r="AFT455" s="71"/>
      <c r="AFU455" s="71"/>
      <c r="AFV455" s="71"/>
      <c r="AFW455" s="71"/>
      <c r="AFX455" s="71"/>
      <c r="AFY455" s="71"/>
      <c r="AFZ455" s="71"/>
      <c r="AGA455" s="71"/>
      <c r="AGB455" s="71"/>
      <c r="AGC455" s="71"/>
      <c r="AGD455" s="71"/>
      <c r="AGE455" s="71"/>
      <c r="AGF455" s="71"/>
      <c r="AGG455" s="71"/>
      <c r="AGH455" s="71"/>
      <c r="AGI455" s="71"/>
      <c r="AGJ455" s="71"/>
      <c r="AGK455" s="71"/>
      <c r="AGL455" s="71"/>
      <c r="AGM455" s="71"/>
      <c r="AGN455" s="71"/>
      <c r="AGO455" s="71"/>
      <c r="AGP455" s="71"/>
      <c r="AGQ455" s="71"/>
      <c r="AGR455" s="71"/>
      <c r="AGS455" s="71"/>
      <c r="AGT455" s="71"/>
      <c r="AGU455" s="71"/>
      <c r="AGV455" s="71"/>
      <c r="AGW455" s="71"/>
      <c r="AGX455" s="71"/>
      <c r="AGY455" s="71"/>
      <c r="AGZ455" s="71"/>
      <c r="AHA455" s="71"/>
      <c r="AHB455" s="71"/>
      <c r="AHC455" s="71"/>
      <c r="AHD455" s="71"/>
      <c r="AHE455" s="71"/>
      <c r="AHF455" s="71"/>
      <c r="AHG455" s="71"/>
      <c r="AHH455" s="71"/>
      <c r="AHI455" s="71"/>
      <c r="AHJ455" s="71"/>
      <c r="AHK455" s="71"/>
      <c r="AHL455" s="71"/>
      <c r="AHM455" s="71"/>
      <c r="AHN455" s="71"/>
      <c r="AHO455" s="71"/>
      <c r="AHP455" s="71"/>
      <c r="AHQ455" s="71"/>
      <c r="AHR455" s="71"/>
      <c r="AHS455" s="71"/>
      <c r="AHT455" s="71"/>
      <c r="AHU455" s="71"/>
      <c r="AHV455" s="71"/>
      <c r="AHW455" s="71"/>
      <c r="AHX455" s="71"/>
      <c r="AHY455" s="71"/>
      <c r="AHZ455" s="71"/>
      <c r="AIA455" s="71"/>
      <c r="AIB455" s="71"/>
      <c r="AIC455" s="71"/>
      <c r="AID455" s="71"/>
      <c r="AIE455" s="71"/>
      <c r="AIF455" s="71"/>
      <c r="AIG455" s="71"/>
      <c r="AIH455" s="71"/>
      <c r="AII455" s="71"/>
      <c r="AIJ455" s="71"/>
      <c r="AIK455" s="71"/>
      <c r="AIL455" s="71"/>
      <c r="AIM455" s="71"/>
      <c r="AIN455" s="71"/>
      <c r="AIO455" s="71"/>
      <c r="AIP455" s="71"/>
      <c r="AIQ455" s="71"/>
      <c r="AIR455" s="71"/>
      <c r="AIS455" s="71"/>
      <c r="AIT455" s="71"/>
      <c r="AIU455" s="71"/>
      <c r="AIV455" s="71"/>
      <c r="AIW455" s="71"/>
      <c r="AIX455" s="71"/>
      <c r="AIY455" s="71"/>
      <c r="AIZ455" s="71"/>
      <c r="AJA455" s="71"/>
      <c r="AJB455" s="71"/>
      <c r="AJC455" s="71"/>
      <c r="AJD455" s="71"/>
      <c r="AJE455" s="71"/>
      <c r="AJF455" s="71"/>
      <c r="AJG455" s="71"/>
      <c r="AJH455" s="71"/>
      <c r="AJI455" s="71"/>
      <c r="AJJ455" s="71"/>
      <c r="AJK455" s="71"/>
      <c r="AJL455" s="71"/>
      <c r="AJM455" s="71"/>
      <c r="AJN455" s="71"/>
      <c r="AJO455" s="71"/>
      <c r="AJP455" s="71"/>
      <c r="AJQ455" s="71"/>
      <c r="AJR455" s="71"/>
      <c r="AJS455" s="71"/>
      <c r="AJT455" s="71"/>
      <c r="AJU455" s="71"/>
      <c r="AJV455" s="71"/>
      <c r="AJW455" s="71"/>
      <c r="AJX455" s="71"/>
      <c r="AJY455" s="71"/>
      <c r="AJZ455" s="71"/>
      <c r="AKA455" s="71"/>
      <c r="AKB455" s="71"/>
      <c r="AKC455" s="71"/>
      <c r="AKD455" s="71"/>
      <c r="AKE455" s="71"/>
      <c r="AKF455" s="71"/>
      <c r="AKG455" s="71"/>
      <c r="AKH455" s="71"/>
      <c r="AKI455" s="71"/>
      <c r="AKJ455" s="71"/>
      <c r="AKK455" s="71"/>
      <c r="AKL455" s="71"/>
      <c r="AKM455" s="71"/>
      <c r="AKN455" s="71"/>
      <c r="AKO455" s="71"/>
      <c r="AKP455" s="71"/>
      <c r="AKQ455" s="71"/>
      <c r="AKR455" s="71"/>
      <c r="AKS455" s="71"/>
      <c r="AKT455" s="71"/>
      <c r="AKU455" s="71"/>
      <c r="AKV455" s="71"/>
      <c r="AKW455" s="71"/>
      <c r="AKX455" s="71"/>
      <c r="AKY455" s="71"/>
      <c r="AKZ455" s="71"/>
      <c r="ALA455" s="71"/>
      <c r="ALB455" s="71"/>
      <c r="ALC455" s="71"/>
      <c r="ALD455" s="71"/>
      <c r="ALE455" s="71"/>
      <c r="ALF455" s="71"/>
      <c r="ALG455" s="71"/>
      <c r="ALH455" s="71"/>
      <c r="ALI455" s="71"/>
      <c r="ALJ455" s="71"/>
      <c r="ALK455" s="71"/>
      <c r="ALL455" s="71"/>
      <c r="ALM455" s="71"/>
      <c r="ALN455" s="71"/>
      <c r="ALO455" s="71"/>
      <c r="ALP455" s="71"/>
      <c r="ALQ455" s="71"/>
      <c r="ALR455" s="71"/>
      <c r="ALS455" s="71"/>
      <c r="ALT455" s="71"/>
      <c r="ALU455" s="71"/>
      <c r="ALV455" s="71"/>
      <c r="ALW455" s="71"/>
      <c r="ALX455" s="71"/>
      <c r="ALY455" s="71"/>
      <c r="ALZ455" s="71"/>
      <c r="AMA455" s="71"/>
      <c r="AMB455" s="71"/>
      <c r="AMC455" s="71"/>
      <c r="AMD455" s="71"/>
      <c r="AME455" s="71"/>
      <c r="AMF455" s="71"/>
      <c r="AMG455" s="71"/>
      <c r="AMH455" s="71"/>
      <c r="AMI455" s="71"/>
      <c r="AMK455" s="71"/>
    </row>
    <row r="456" s="71" customFormat="true" ht="17.35" hidden="false" customHeight="false" outlineLevel="0" collapsed="false">
      <c r="A456" s="43"/>
      <c r="B456" s="43"/>
      <c r="C456" s="44"/>
      <c r="D456" s="45"/>
      <c r="E456" s="46"/>
      <c r="F456" s="47"/>
      <c r="G456" s="47"/>
      <c r="H456" s="47"/>
      <c r="I456" s="47"/>
      <c r="J456" s="47"/>
      <c r="K456" s="47"/>
      <c r="L456" s="47"/>
      <c r="M456" s="47"/>
      <c r="N456" s="47"/>
      <c r="O456" s="47"/>
      <c r="P456" s="47"/>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c r="DA456" s="47"/>
      <c r="DB456" s="47"/>
      <c r="DC456" s="47"/>
      <c r="DD456" s="47"/>
      <c r="DE456" s="47"/>
      <c r="DF456" s="47"/>
      <c r="DG456" s="47"/>
      <c r="DH456" s="47"/>
      <c r="DI456" s="47"/>
      <c r="DJ456" s="47"/>
      <c r="DK456" s="47"/>
      <c r="DL456" s="47"/>
      <c r="DM456" s="47"/>
      <c r="DN456" s="47"/>
      <c r="DO456" s="47"/>
      <c r="DP456" s="47"/>
      <c r="DQ456" s="47"/>
      <c r="DR456" s="47"/>
      <c r="DS456" s="47"/>
      <c r="DT456" s="47"/>
      <c r="DU456" s="47"/>
      <c r="DV456" s="47"/>
      <c r="DW456" s="47"/>
      <c r="DX456" s="47"/>
      <c r="DY456" s="47"/>
      <c r="DZ456" s="47"/>
      <c r="EA456" s="47"/>
      <c r="EB456" s="47"/>
      <c r="EC456" s="47"/>
      <c r="ED456" s="47"/>
      <c r="EE456" s="47"/>
      <c r="EF456" s="47"/>
      <c r="EG456" s="47"/>
      <c r="EH456" s="47"/>
      <c r="EI456" s="47"/>
      <c r="EJ456" s="47"/>
      <c r="EK456" s="47"/>
      <c r="EL456" s="47"/>
      <c r="EM456" s="47"/>
      <c r="EN456" s="47"/>
      <c r="EO456" s="47"/>
      <c r="EP456" s="47"/>
      <c r="EQ456" s="47"/>
      <c r="ER456" s="47"/>
      <c r="ES456" s="47"/>
      <c r="ET456" s="47"/>
      <c r="EU456" s="47"/>
      <c r="EV456" s="47"/>
      <c r="EW456" s="47"/>
      <c r="EX456" s="47"/>
      <c r="EY456" s="47"/>
      <c r="EZ456" s="47"/>
      <c r="FA456" s="47"/>
      <c r="FB456" s="47"/>
      <c r="FC456" s="47"/>
      <c r="FD456" s="47"/>
      <c r="FE456" s="47"/>
      <c r="FF456" s="47"/>
      <c r="FG456" s="47"/>
      <c r="FH456" s="47"/>
      <c r="FI456" s="47"/>
      <c r="FJ456" s="47"/>
      <c r="FK456" s="47"/>
      <c r="FL456" s="47"/>
      <c r="FM456" s="47"/>
      <c r="FN456" s="47"/>
      <c r="FO456" s="47"/>
      <c r="FP456" s="47"/>
      <c r="FQ456" s="47"/>
      <c r="FR456" s="47"/>
      <c r="FS456" s="47"/>
      <c r="FT456" s="47"/>
      <c r="FU456" s="47"/>
      <c r="FV456" s="47"/>
      <c r="FW456" s="47"/>
      <c r="FX456" s="47"/>
      <c r="FY456" s="47"/>
      <c r="FZ456" s="47"/>
      <c r="GA456" s="47"/>
      <c r="GB456" s="47"/>
      <c r="GC456" s="47"/>
      <c r="GD456" s="47"/>
      <c r="GE456" s="47"/>
      <c r="GF456" s="47"/>
      <c r="GG456" s="47"/>
      <c r="GH456" s="47"/>
      <c r="GI456" s="47"/>
      <c r="GJ456" s="47"/>
      <c r="GK456" s="47"/>
      <c r="GL456" s="47"/>
      <c r="GM456" s="47"/>
      <c r="GN456" s="47"/>
      <c r="GO456" s="47"/>
      <c r="GP456" s="47"/>
      <c r="GQ456" s="47"/>
      <c r="GR456" s="47"/>
      <c r="GS456" s="47"/>
      <c r="GT456" s="47"/>
      <c r="GU456" s="47"/>
      <c r="GV456" s="47"/>
      <c r="GW456" s="47"/>
      <c r="GX456" s="47"/>
      <c r="GY456" s="47"/>
      <c r="GZ456" s="47"/>
      <c r="HA456" s="47"/>
      <c r="HB456" s="47"/>
      <c r="HC456" s="47"/>
      <c r="HD456" s="47"/>
      <c r="HE456" s="47"/>
      <c r="HF456" s="47"/>
      <c r="HG456" s="47"/>
      <c r="HH456" s="47"/>
      <c r="HI456" s="47"/>
      <c r="HJ456" s="47"/>
      <c r="HK456" s="47"/>
      <c r="HL456" s="47"/>
      <c r="HM456" s="47"/>
      <c r="HN456" s="47"/>
      <c r="HO456" s="47"/>
      <c r="HP456" s="47"/>
      <c r="HQ456" s="47"/>
      <c r="HR456" s="47"/>
      <c r="HS456" s="47"/>
      <c r="HT456" s="47"/>
      <c r="HU456" s="47"/>
      <c r="HV456" s="47"/>
      <c r="HW456" s="47"/>
      <c r="HX456" s="47"/>
      <c r="HY456" s="47"/>
      <c r="HZ456" s="47"/>
      <c r="IA456" s="47"/>
      <c r="IB456" s="47"/>
      <c r="IC456" s="47"/>
      <c r="ID456" s="47"/>
      <c r="IE456" s="47"/>
      <c r="IF456" s="47"/>
      <c r="IG456" s="47"/>
      <c r="IH456" s="47"/>
      <c r="II456" s="47"/>
      <c r="IJ456" s="47"/>
      <c r="IK456" s="47"/>
      <c r="IL456" s="47"/>
      <c r="IM456" s="47"/>
      <c r="IN456" s="47"/>
      <c r="IO456" s="47"/>
      <c r="IP456" s="47"/>
      <c r="IQ456" s="47"/>
      <c r="IR456" s="47"/>
      <c r="IS456" s="47"/>
      <c r="IT456" s="47"/>
      <c r="IU456" s="47"/>
      <c r="IV456" s="47"/>
      <c r="IW456" s="47"/>
      <c r="IX456" s="47"/>
      <c r="IY456" s="47"/>
      <c r="IZ456" s="47"/>
      <c r="JA456" s="47"/>
      <c r="JB456" s="47"/>
      <c r="JC456" s="47"/>
      <c r="JD456" s="47"/>
      <c r="JE456" s="47"/>
      <c r="JF456" s="47"/>
      <c r="JG456" s="47"/>
      <c r="JH456" s="47"/>
      <c r="JI456" s="47"/>
      <c r="JJ456" s="47"/>
      <c r="JK456" s="47"/>
      <c r="JL456" s="47"/>
      <c r="JM456" s="47"/>
      <c r="JN456" s="47"/>
      <c r="JO456" s="47"/>
      <c r="JP456" s="47"/>
      <c r="JQ456" s="47"/>
      <c r="JR456" s="47"/>
      <c r="JS456" s="47"/>
      <c r="JT456" s="47"/>
      <c r="JU456" s="47"/>
      <c r="JV456" s="47"/>
      <c r="JW456" s="47"/>
      <c r="JX456" s="47"/>
      <c r="JY456" s="47"/>
      <c r="JZ456" s="47"/>
      <c r="KA456" s="47"/>
      <c r="KB456" s="47"/>
      <c r="KC456" s="47"/>
      <c r="KD456" s="47"/>
      <c r="KE456" s="47"/>
      <c r="KF456" s="47"/>
      <c r="KG456" s="47"/>
      <c r="KH456" s="47"/>
      <c r="KI456" s="47"/>
      <c r="KJ456" s="47"/>
      <c r="KK456" s="47"/>
      <c r="KL456" s="47"/>
      <c r="KM456" s="47"/>
      <c r="KN456" s="47"/>
      <c r="KO456" s="47"/>
      <c r="KP456" s="47"/>
      <c r="KQ456" s="47"/>
      <c r="KR456" s="47"/>
      <c r="KS456" s="47"/>
      <c r="KT456" s="47"/>
      <c r="KU456" s="47"/>
      <c r="KV456" s="47"/>
      <c r="KW456" s="47"/>
      <c r="KX456" s="47"/>
      <c r="KY456" s="47"/>
      <c r="KZ456" s="47"/>
      <c r="LA456" s="47"/>
      <c r="LB456" s="47"/>
      <c r="LC456" s="47"/>
      <c r="LD456" s="47"/>
      <c r="LE456" s="47"/>
      <c r="LF456" s="47"/>
      <c r="LG456" s="47"/>
      <c r="LH456" s="47"/>
      <c r="LI456" s="47"/>
      <c r="LJ456" s="47"/>
      <c r="LK456" s="47"/>
      <c r="LL456" s="47"/>
      <c r="LM456" s="47"/>
      <c r="LN456" s="47"/>
      <c r="LO456" s="47"/>
      <c r="LP456" s="47"/>
      <c r="LQ456" s="47"/>
      <c r="LR456" s="47"/>
      <c r="LS456" s="47"/>
      <c r="LT456" s="47"/>
      <c r="LU456" s="47"/>
      <c r="LV456" s="47"/>
      <c r="LW456" s="47"/>
      <c r="LX456" s="47"/>
      <c r="LY456" s="47"/>
      <c r="LZ456" s="47"/>
      <c r="MA456" s="47"/>
      <c r="MB456" s="47"/>
      <c r="MC456" s="47"/>
      <c r="MD456" s="47"/>
      <c r="ME456" s="47"/>
      <c r="MF456" s="47"/>
      <c r="MG456" s="47"/>
      <c r="MH456" s="47"/>
      <c r="MI456" s="47"/>
      <c r="MJ456" s="47"/>
      <c r="MK456" s="47"/>
      <c r="ML456" s="47"/>
      <c r="MM456" s="47"/>
      <c r="MN456" s="47"/>
      <c r="MO456" s="47"/>
      <c r="MP456" s="47"/>
      <c r="MQ456" s="47"/>
      <c r="MR456" s="47"/>
      <c r="MS456" s="47"/>
      <c r="MT456" s="47"/>
      <c r="MU456" s="47"/>
      <c r="MV456" s="47"/>
      <c r="MW456" s="47"/>
      <c r="MX456" s="47"/>
      <c r="MY456" s="47"/>
      <c r="MZ456" s="47"/>
      <c r="NA456" s="47"/>
      <c r="NB456" s="47"/>
      <c r="NC456" s="47"/>
      <c r="ND456" s="47"/>
      <c r="NE456" s="47"/>
      <c r="NF456" s="47"/>
      <c r="NG456" s="47"/>
      <c r="NH456" s="47"/>
      <c r="NI456" s="47"/>
      <c r="NJ456" s="47"/>
      <c r="NK456" s="47"/>
      <c r="NL456" s="47"/>
      <c r="NM456" s="47"/>
      <c r="NN456" s="47"/>
      <c r="NO456" s="47"/>
      <c r="NP456" s="47"/>
      <c r="NQ456" s="47"/>
      <c r="NR456" s="47"/>
      <c r="NS456" s="47"/>
      <c r="NT456" s="47"/>
      <c r="NU456" s="47"/>
      <c r="NV456" s="47"/>
      <c r="NW456" s="47"/>
      <c r="NX456" s="47"/>
      <c r="NY456" s="47"/>
      <c r="NZ456" s="47"/>
      <c r="OA456" s="47"/>
      <c r="OB456" s="47"/>
      <c r="OC456" s="47"/>
      <c r="OD456" s="47"/>
      <c r="OE456" s="47"/>
      <c r="OF456" s="47"/>
      <c r="OG456" s="47"/>
      <c r="OH456" s="47"/>
      <c r="OI456" s="47"/>
      <c r="OJ456" s="47"/>
      <c r="OK456" s="47"/>
      <c r="OL456" s="47"/>
      <c r="OM456" s="47"/>
      <c r="ON456" s="47"/>
      <c r="OO456" s="47"/>
      <c r="OP456" s="47"/>
      <c r="OQ456" s="47"/>
      <c r="OR456" s="47"/>
      <c r="OS456" s="47"/>
      <c r="OT456" s="47"/>
      <c r="OU456" s="47"/>
      <c r="OV456" s="47"/>
      <c r="OW456" s="47"/>
      <c r="OX456" s="47"/>
      <c r="OY456" s="47"/>
      <c r="OZ456" s="47"/>
      <c r="PA456" s="47"/>
      <c r="PB456" s="47"/>
      <c r="PC456" s="47"/>
      <c r="PD456" s="47"/>
      <c r="PE456" s="47"/>
      <c r="PF456" s="47"/>
      <c r="PG456" s="47"/>
      <c r="PH456" s="47"/>
      <c r="PI456" s="47"/>
      <c r="PJ456" s="47"/>
      <c r="PK456" s="47"/>
      <c r="PL456" s="47"/>
      <c r="PM456" s="47"/>
      <c r="PN456" s="47"/>
      <c r="PO456" s="47"/>
      <c r="PP456" s="47"/>
      <c r="PQ456" s="47"/>
      <c r="PR456" s="47"/>
      <c r="PS456" s="47"/>
      <c r="PT456" s="47"/>
      <c r="PU456" s="47"/>
      <c r="PV456" s="47"/>
      <c r="PW456" s="47"/>
      <c r="PX456" s="47"/>
      <c r="PY456" s="47"/>
      <c r="PZ456" s="47"/>
      <c r="QA456" s="47"/>
      <c r="QB456" s="47"/>
      <c r="QC456" s="47"/>
      <c r="QD456" s="47"/>
      <c r="QE456" s="47"/>
      <c r="QF456" s="47"/>
      <c r="QG456" s="47"/>
      <c r="QH456" s="47"/>
      <c r="QI456" s="47"/>
      <c r="QJ456" s="47"/>
      <c r="QK456" s="47"/>
      <c r="QL456" s="47"/>
      <c r="QM456" s="47"/>
      <c r="QN456" s="47"/>
      <c r="QO456" s="47"/>
      <c r="QP456" s="47"/>
      <c r="QQ456" s="47"/>
      <c r="QR456" s="47"/>
      <c r="QS456" s="47"/>
      <c r="QT456" s="47"/>
      <c r="QU456" s="47"/>
      <c r="QV456" s="47"/>
      <c r="QW456" s="47"/>
      <c r="QX456" s="47"/>
      <c r="QY456" s="47"/>
      <c r="QZ456" s="47"/>
      <c r="RA456" s="47"/>
      <c r="RB456" s="47"/>
      <c r="RC456" s="47"/>
      <c r="RD456" s="47"/>
      <c r="RE456" s="47"/>
      <c r="RF456" s="47"/>
      <c r="RG456" s="47"/>
      <c r="RH456" s="47"/>
      <c r="RI456" s="47"/>
      <c r="RJ456" s="47"/>
      <c r="RK456" s="47"/>
      <c r="RL456" s="47"/>
      <c r="RM456" s="47"/>
      <c r="RN456" s="47"/>
      <c r="RO456" s="47"/>
      <c r="RP456" s="47"/>
      <c r="RQ456" s="47"/>
      <c r="RR456" s="47"/>
      <c r="RS456" s="47"/>
      <c r="RT456" s="47"/>
      <c r="RU456" s="47"/>
      <c r="RV456" s="47"/>
      <c r="RW456" s="47"/>
      <c r="RX456" s="47"/>
      <c r="RY456" s="47"/>
      <c r="RZ456" s="47"/>
      <c r="SA456" s="47"/>
      <c r="SB456" s="47"/>
      <c r="SC456" s="47"/>
      <c r="SD456" s="47"/>
      <c r="SE456" s="47"/>
      <c r="SF456" s="47"/>
      <c r="SG456" s="47"/>
      <c r="SH456" s="47"/>
      <c r="SI456" s="47"/>
      <c r="SJ456" s="47"/>
      <c r="SK456" s="47"/>
      <c r="SL456" s="47"/>
      <c r="SM456" s="47"/>
      <c r="SN456" s="47"/>
      <c r="SO456" s="47"/>
      <c r="SP456" s="47"/>
      <c r="SQ456" s="47"/>
      <c r="SR456" s="47"/>
      <c r="SS456" s="47"/>
      <c r="ST456" s="47"/>
      <c r="SU456" s="47"/>
      <c r="SV456" s="47"/>
      <c r="SW456" s="47"/>
      <c r="SX456" s="47"/>
      <c r="SY456" s="47"/>
      <c r="SZ456" s="47"/>
      <c r="TA456" s="47"/>
      <c r="TB456" s="47"/>
      <c r="TC456" s="47"/>
      <c r="TD456" s="47"/>
      <c r="TE456" s="47"/>
      <c r="TF456" s="47"/>
      <c r="TG456" s="47"/>
      <c r="TH456" s="47"/>
      <c r="TI456" s="47"/>
      <c r="TJ456" s="47"/>
      <c r="TK456" s="47"/>
      <c r="TL456" s="47"/>
      <c r="TM456" s="47"/>
      <c r="TN456" s="47"/>
      <c r="TO456" s="47"/>
      <c r="TP456" s="47"/>
      <c r="TQ456" s="47"/>
      <c r="TR456" s="47"/>
      <c r="TS456" s="47"/>
      <c r="TT456" s="47"/>
      <c r="TU456" s="47"/>
      <c r="TV456" s="47"/>
      <c r="TW456" s="47"/>
      <c r="TX456" s="47"/>
      <c r="TY456" s="47"/>
      <c r="TZ456" s="47"/>
      <c r="UA456" s="47"/>
      <c r="UB456" s="47"/>
      <c r="UC456" s="47"/>
      <c r="UD456" s="47"/>
      <c r="UE456" s="47"/>
      <c r="UF456" s="47"/>
      <c r="UG456" s="47"/>
      <c r="UH456" s="47"/>
      <c r="UI456" s="47"/>
      <c r="UJ456" s="47"/>
      <c r="UK456" s="47"/>
      <c r="UL456" s="47"/>
      <c r="UM456" s="47"/>
      <c r="UN456" s="47"/>
      <c r="UO456" s="47"/>
      <c r="UP456" s="47"/>
      <c r="UQ456" s="47"/>
      <c r="UR456" s="47"/>
      <c r="US456" s="47"/>
      <c r="UT456" s="47"/>
      <c r="UU456" s="47"/>
      <c r="UV456" s="47"/>
      <c r="UW456" s="47"/>
      <c r="UX456" s="47"/>
      <c r="UY456" s="47"/>
      <c r="UZ456" s="47"/>
      <c r="VA456" s="47"/>
      <c r="VB456" s="47"/>
      <c r="VC456" s="47"/>
      <c r="VD456" s="47"/>
      <c r="VE456" s="47"/>
      <c r="VF456" s="47"/>
      <c r="VG456" s="47"/>
      <c r="VH456" s="47"/>
      <c r="VI456" s="47"/>
      <c r="VJ456" s="47"/>
      <c r="VK456" s="47"/>
      <c r="VL456" s="47"/>
      <c r="VM456" s="47"/>
      <c r="VN456" s="47"/>
      <c r="VO456" s="47"/>
      <c r="VP456" s="47"/>
      <c r="VQ456" s="47"/>
      <c r="VR456" s="47"/>
      <c r="VS456" s="47"/>
      <c r="VT456" s="47"/>
      <c r="VU456" s="47"/>
      <c r="VV456" s="47"/>
      <c r="VW456" s="47"/>
      <c r="VX456" s="47"/>
      <c r="VY456" s="47"/>
      <c r="VZ456" s="47"/>
      <c r="WA456" s="47"/>
      <c r="WB456" s="47"/>
      <c r="WC456" s="47"/>
      <c r="WD456" s="47"/>
      <c r="WE456" s="47"/>
      <c r="WF456" s="47"/>
      <c r="WG456" s="47"/>
      <c r="WH456" s="47"/>
      <c r="WI456" s="47"/>
      <c r="WJ456" s="47"/>
      <c r="WK456" s="47"/>
      <c r="WL456" s="47"/>
      <c r="WM456" s="47"/>
      <c r="WN456" s="47"/>
      <c r="WO456" s="47"/>
      <c r="WP456" s="47"/>
      <c r="WQ456" s="47"/>
      <c r="WR456" s="47"/>
      <c r="WS456" s="47"/>
      <c r="WT456" s="47"/>
      <c r="WU456" s="47"/>
      <c r="WV456" s="47"/>
      <c r="WW456" s="47"/>
      <c r="WX456" s="47"/>
      <c r="WY456" s="47"/>
      <c r="WZ456" s="47"/>
      <c r="XA456" s="47"/>
      <c r="XB456" s="47"/>
      <c r="XC456" s="47"/>
      <c r="XD456" s="47"/>
      <c r="XE456" s="47"/>
      <c r="XF456" s="47"/>
      <c r="XG456" s="47"/>
      <c r="XH456" s="47"/>
      <c r="XI456" s="47"/>
      <c r="XJ456" s="47"/>
      <c r="XK456" s="47"/>
      <c r="XL456" s="47"/>
      <c r="XM456" s="47"/>
      <c r="XN456" s="47"/>
      <c r="XO456" s="47"/>
      <c r="XP456" s="47"/>
      <c r="XQ456" s="47"/>
      <c r="XR456" s="47"/>
      <c r="XS456" s="47"/>
      <c r="XT456" s="47"/>
      <c r="XU456" s="47"/>
      <c r="XV456" s="47"/>
      <c r="XW456" s="47"/>
      <c r="XX456" s="47"/>
      <c r="XY456" s="47"/>
      <c r="XZ456" s="47"/>
      <c r="YA456" s="47"/>
      <c r="YB456" s="47"/>
      <c r="YC456" s="47"/>
      <c r="YD456" s="47"/>
      <c r="YE456" s="47"/>
      <c r="YF456" s="47"/>
      <c r="YG456" s="47"/>
      <c r="YH456" s="47"/>
      <c r="YI456" s="47"/>
      <c r="YJ456" s="47"/>
      <c r="YK456" s="47"/>
      <c r="YL456" s="47"/>
      <c r="YM456" s="47"/>
      <c r="YN456" s="47"/>
      <c r="YO456" s="47"/>
      <c r="YP456" s="47"/>
      <c r="YQ456" s="47"/>
      <c r="YR456" s="47"/>
      <c r="YS456" s="47"/>
      <c r="YT456" s="47"/>
      <c r="YU456" s="47"/>
      <c r="YV456" s="47"/>
      <c r="YW456" s="47"/>
      <c r="YX456" s="47"/>
      <c r="YY456" s="47"/>
      <c r="YZ456" s="47"/>
      <c r="ZA456" s="47"/>
      <c r="ZB456" s="47"/>
      <c r="ZC456" s="47"/>
      <c r="ZD456" s="47"/>
      <c r="ZE456" s="47"/>
      <c r="ZF456" s="47"/>
      <c r="ZG456" s="47"/>
      <c r="ZH456" s="47"/>
      <c r="ZI456" s="47"/>
      <c r="ZJ456" s="47"/>
      <c r="ZK456" s="47"/>
      <c r="ZL456" s="47"/>
      <c r="ZM456" s="47"/>
      <c r="ZN456" s="47"/>
      <c r="ZO456" s="47"/>
      <c r="ZP456" s="47"/>
      <c r="ZQ456" s="47"/>
      <c r="ZR456" s="47"/>
      <c r="ZS456" s="47"/>
      <c r="ZT456" s="47"/>
      <c r="ZU456" s="47"/>
      <c r="ZV456" s="47"/>
      <c r="ZW456" s="47"/>
      <c r="ZX456" s="47"/>
      <c r="ZY456" s="47"/>
      <c r="ZZ456" s="47"/>
      <c r="AAA456" s="47"/>
      <c r="AAB456" s="47"/>
      <c r="AAC456" s="47"/>
      <c r="AAD456" s="47"/>
      <c r="AAE456" s="47"/>
      <c r="AAF456" s="47"/>
      <c r="AAG456" s="47"/>
      <c r="AAH456" s="47"/>
      <c r="AAI456" s="47"/>
      <c r="AAJ456" s="47"/>
      <c r="AAK456" s="47"/>
      <c r="AAL456" s="47"/>
      <c r="AAM456" s="47"/>
      <c r="AAN456" s="47"/>
      <c r="AAO456" s="47"/>
      <c r="AAP456" s="47"/>
      <c r="AAQ456" s="47"/>
      <c r="AAR456" s="47"/>
      <c r="AAS456" s="47"/>
      <c r="AAT456" s="47"/>
      <c r="AAU456" s="47"/>
      <c r="AAV456" s="47"/>
      <c r="AAW456" s="47"/>
      <c r="AAX456" s="47"/>
      <c r="AAY456" s="47"/>
      <c r="AAZ456" s="47"/>
      <c r="ABA456" s="47"/>
      <c r="ABB456" s="47"/>
      <c r="ABC456" s="47"/>
      <c r="ABD456" s="47"/>
      <c r="ABE456" s="47"/>
      <c r="ABF456" s="47"/>
      <c r="ABG456" s="47"/>
      <c r="ABH456" s="47"/>
      <c r="ABI456" s="47"/>
      <c r="ABJ456" s="47"/>
      <c r="ABK456" s="47"/>
      <c r="ABL456" s="47"/>
      <c r="ABM456" s="47"/>
      <c r="ABN456" s="47"/>
      <c r="ABO456" s="47"/>
      <c r="ABP456" s="47"/>
      <c r="ABQ456" s="47"/>
      <c r="ABR456" s="47"/>
      <c r="ABS456" s="47"/>
      <c r="ABT456" s="47"/>
      <c r="ABU456" s="47"/>
      <c r="ABV456" s="47"/>
      <c r="ABW456" s="47"/>
      <c r="ABX456" s="47"/>
      <c r="ABY456" s="47"/>
      <c r="ABZ456" s="47"/>
      <c r="ACA456" s="47"/>
      <c r="ACB456" s="47"/>
      <c r="ACC456" s="47"/>
      <c r="ACD456" s="47"/>
      <c r="ACE456" s="47"/>
      <c r="ACF456" s="47"/>
      <c r="ACG456" s="47"/>
      <c r="ACH456" s="47"/>
      <c r="ACI456" s="47"/>
      <c r="ACJ456" s="47"/>
      <c r="ACK456" s="47"/>
      <c r="ACL456" s="47"/>
      <c r="ACM456" s="47"/>
      <c r="ACN456" s="47"/>
      <c r="ACO456" s="47"/>
      <c r="ACP456" s="47"/>
      <c r="ACQ456" s="47"/>
      <c r="ACR456" s="47"/>
      <c r="ACS456" s="47"/>
      <c r="ACT456" s="47"/>
      <c r="ACU456" s="47"/>
      <c r="ACV456" s="47"/>
      <c r="ACW456" s="47"/>
      <c r="ACX456" s="47"/>
      <c r="ACY456" s="47"/>
      <c r="ACZ456" s="47"/>
      <c r="ADA456" s="47"/>
      <c r="ADB456" s="47"/>
      <c r="ADC456" s="47"/>
      <c r="ADD456" s="47"/>
      <c r="ADE456" s="47"/>
      <c r="ADF456" s="47"/>
      <c r="ADG456" s="47"/>
      <c r="ADH456" s="47"/>
      <c r="ADI456" s="47"/>
      <c r="ADJ456" s="47"/>
      <c r="ADK456" s="47"/>
      <c r="ADL456" s="47"/>
      <c r="ADM456" s="47"/>
      <c r="ADN456" s="47"/>
      <c r="ADO456" s="47"/>
      <c r="ADP456" s="47"/>
      <c r="ADQ456" s="47"/>
      <c r="ADR456" s="47"/>
      <c r="ADS456" s="47"/>
      <c r="ADT456" s="47"/>
      <c r="ADU456" s="47"/>
      <c r="ADV456" s="47"/>
      <c r="ADW456" s="47"/>
      <c r="ADX456" s="47"/>
      <c r="ADY456" s="47"/>
      <c r="ADZ456" s="47"/>
      <c r="AEA456" s="47"/>
      <c r="AEB456" s="47"/>
      <c r="AEC456" s="47"/>
      <c r="AED456" s="47"/>
      <c r="AEE456" s="47"/>
      <c r="AEF456" s="47"/>
      <c r="AEG456" s="47"/>
      <c r="AEH456" s="47"/>
      <c r="AEI456" s="47"/>
      <c r="AEJ456" s="47"/>
      <c r="AEK456" s="47"/>
      <c r="AEL456" s="47"/>
      <c r="AEM456" s="47"/>
      <c r="AEN456" s="47"/>
      <c r="AEO456" s="47"/>
      <c r="AEP456" s="47"/>
      <c r="AEQ456" s="47"/>
      <c r="AER456" s="47"/>
      <c r="AES456" s="47"/>
      <c r="AET456" s="47"/>
      <c r="AEU456" s="47"/>
      <c r="AEV456" s="47"/>
      <c r="AEW456" s="47"/>
      <c r="AEX456" s="47"/>
      <c r="AEY456" s="47"/>
      <c r="AEZ456" s="47"/>
      <c r="AFA456" s="47"/>
      <c r="AFB456" s="47"/>
      <c r="AFC456" s="47"/>
      <c r="AFD456" s="47"/>
      <c r="AFE456" s="47"/>
      <c r="AFF456" s="47"/>
      <c r="AFG456" s="47"/>
      <c r="AFH456" s="47"/>
      <c r="AFI456" s="47"/>
      <c r="AFJ456" s="47"/>
      <c r="AFK456" s="47"/>
      <c r="AFL456" s="47"/>
      <c r="AFM456" s="47"/>
      <c r="AFN456" s="47"/>
      <c r="AFO456" s="47"/>
      <c r="AFP456" s="47"/>
      <c r="AFQ456" s="47"/>
      <c r="AFR456" s="47"/>
      <c r="AFS456" s="47"/>
      <c r="AFT456" s="47"/>
      <c r="AFU456" s="47"/>
      <c r="AFV456" s="47"/>
      <c r="AFW456" s="47"/>
      <c r="AFX456" s="47"/>
      <c r="AFY456" s="47"/>
      <c r="AFZ456" s="47"/>
      <c r="AGA456" s="47"/>
      <c r="AGB456" s="47"/>
      <c r="AGC456" s="47"/>
      <c r="AGD456" s="47"/>
      <c r="AGE456" s="47"/>
      <c r="AGF456" s="47"/>
      <c r="AGG456" s="47"/>
      <c r="AGH456" s="47"/>
      <c r="AGI456" s="47"/>
      <c r="AGJ456" s="47"/>
      <c r="AGK456" s="47"/>
      <c r="AGL456" s="47"/>
      <c r="AGM456" s="47"/>
      <c r="AGN456" s="47"/>
      <c r="AGO456" s="47"/>
      <c r="AGP456" s="47"/>
      <c r="AGQ456" s="47"/>
      <c r="AGR456" s="47"/>
      <c r="AGS456" s="47"/>
      <c r="AGT456" s="47"/>
      <c r="AGU456" s="47"/>
      <c r="AGV456" s="47"/>
      <c r="AGW456" s="47"/>
      <c r="AGX456" s="47"/>
      <c r="AGY456" s="47"/>
      <c r="AGZ456" s="47"/>
      <c r="AHA456" s="47"/>
      <c r="AHB456" s="47"/>
      <c r="AHC456" s="47"/>
      <c r="AHD456" s="47"/>
      <c r="AHE456" s="47"/>
      <c r="AHF456" s="47"/>
      <c r="AHG456" s="47"/>
      <c r="AHH456" s="47"/>
      <c r="AHI456" s="47"/>
      <c r="AHJ456" s="47"/>
      <c r="AHK456" s="47"/>
      <c r="AHL456" s="47"/>
      <c r="AHM456" s="47"/>
      <c r="AHN456" s="47"/>
      <c r="AHO456" s="47"/>
      <c r="AHP456" s="47"/>
      <c r="AHQ456" s="47"/>
      <c r="AHR456" s="47"/>
      <c r="AHS456" s="47"/>
      <c r="AHT456" s="47"/>
      <c r="AHU456" s="47"/>
      <c r="AHV456" s="47"/>
      <c r="AHW456" s="47"/>
      <c r="AHX456" s="47"/>
      <c r="AHY456" s="47"/>
      <c r="AHZ456" s="47"/>
      <c r="AIA456" s="47"/>
      <c r="AIB456" s="47"/>
      <c r="AIC456" s="47"/>
      <c r="AID456" s="47"/>
      <c r="AIE456" s="47"/>
      <c r="AIF456" s="47"/>
      <c r="AIG456" s="47"/>
      <c r="AIH456" s="47"/>
      <c r="AII456" s="47"/>
      <c r="AIJ456" s="47"/>
      <c r="AIK456" s="47"/>
      <c r="AIL456" s="47"/>
      <c r="AIM456" s="47"/>
      <c r="AIN456" s="47"/>
      <c r="AIO456" s="47"/>
      <c r="AIP456" s="47"/>
      <c r="AIQ456" s="47"/>
      <c r="AIR456" s="47"/>
      <c r="AIS456" s="47"/>
      <c r="AIT456" s="47"/>
      <c r="AIU456" s="47"/>
      <c r="AIV456" s="47"/>
      <c r="AIW456" s="47"/>
      <c r="AIX456" s="47"/>
      <c r="AIY456" s="47"/>
      <c r="AIZ456" s="47"/>
      <c r="AJA456" s="47"/>
      <c r="AJB456" s="47"/>
      <c r="AJC456" s="47"/>
      <c r="AJD456" s="47"/>
      <c r="AJE456" s="47"/>
      <c r="AJF456" s="47"/>
      <c r="AJG456" s="47"/>
      <c r="AJH456" s="47"/>
      <c r="AJI456" s="47"/>
      <c r="AJJ456" s="47"/>
      <c r="AJK456" s="47"/>
      <c r="AJL456" s="47"/>
      <c r="AJM456" s="47"/>
      <c r="AJN456" s="47"/>
      <c r="AJO456" s="47"/>
      <c r="AJP456" s="47"/>
      <c r="AJQ456" s="47"/>
      <c r="AJR456" s="47"/>
      <c r="AJS456" s="47"/>
      <c r="AJT456" s="47"/>
      <c r="AJU456" s="47"/>
      <c r="AJV456" s="47"/>
      <c r="AJW456" s="47"/>
      <c r="AJX456" s="47"/>
      <c r="AJY456" s="47"/>
      <c r="AJZ456" s="47"/>
      <c r="AKA456" s="47"/>
      <c r="AKB456" s="47"/>
      <c r="AKC456" s="47"/>
      <c r="AKD456" s="47"/>
      <c r="AKE456" s="47"/>
      <c r="AKF456" s="47"/>
      <c r="AKG456" s="47"/>
      <c r="AKH456" s="47"/>
      <c r="AKI456" s="47"/>
      <c r="AKJ456" s="47"/>
      <c r="AKK456" s="47"/>
      <c r="AKL456" s="47"/>
      <c r="AKM456" s="47"/>
      <c r="AKN456" s="47"/>
      <c r="AKO456" s="47"/>
      <c r="AKP456" s="47"/>
      <c r="AKQ456" s="47"/>
      <c r="AKR456" s="47"/>
      <c r="AKS456" s="47"/>
      <c r="AKT456" s="47"/>
      <c r="AKU456" s="47"/>
      <c r="AKV456" s="47"/>
      <c r="AKW456" s="47"/>
      <c r="AKX456" s="47"/>
      <c r="AKY456" s="47"/>
      <c r="AKZ456" s="47"/>
      <c r="ALA456" s="47"/>
      <c r="ALB456" s="47"/>
      <c r="ALC456" s="47"/>
      <c r="ALD456" s="47"/>
      <c r="ALE456" s="47"/>
      <c r="ALF456" s="47"/>
      <c r="ALG456" s="47"/>
      <c r="ALH456" s="47"/>
      <c r="ALI456" s="47"/>
      <c r="ALJ456" s="47"/>
      <c r="ALK456" s="47"/>
      <c r="ALL456" s="47"/>
      <c r="ALM456" s="47"/>
      <c r="ALN456" s="47"/>
      <c r="ALO456" s="47"/>
      <c r="ALP456" s="47"/>
      <c r="ALQ456" s="47"/>
      <c r="ALR456" s="47"/>
      <c r="ALS456" s="47"/>
      <c r="ALT456" s="47"/>
      <c r="ALU456" s="47"/>
      <c r="ALV456" s="47"/>
      <c r="ALW456" s="47"/>
      <c r="ALX456" s="47"/>
      <c r="ALY456" s="47"/>
      <c r="ALZ456" s="47"/>
      <c r="AMA456" s="47"/>
      <c r="AMB456" s="47"/>
      <c r="AMC456" s="47"/>
      <c r="AMD456" s="47"/>
      <c r="AME456" s="47"/>
      <c r="AMF456" s="47"/>
      <c r="AMG456" s="47"/>
      <c r="AMH456" s="47"/>
      <c r="AMI456" s="47"/>
      <c r="AMJ456" s="48"/>
      <c r="AMK456" s="48"/>
    </row>
    <row r="457" customFormat="false" ht="17.35" hidden="false" customHeight="false" outlineLevel="0" collapsed="false">
      <c r="A457" s="43"/>
    </row>
    <row r="458" customFormat="false" ht="17.35" hidden="false" customHeight="false" outlineLevel="0" collapsed="false">
      <c r="A458" s="43"/>
    </row>
    <row r="459" customFormat="false" ht="17.35" hidden="false" customHeight="false" outlineLevel="0" collapsed="false">
      <c r="A459" s="43"/>
    </row>
    <row r="460" customFormat="false" ht="17.35" hidden="false" customHeight="false" outlineLevel="0" collapsed="false">
      <c r="A460" s="43"/>
    </row>
    <row r="461" customFormat="false" ht="17.35" hidden="false" customHeight="false" outlineLevel="0" collapsed="false">
      <c r="A461" s="66"/>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c r="BY461" s="71"/>
      <c r="BZ461" s="71"/>
      <c r="CA461" s="71"/>
      <c r="CB461" s="71"/>
      <c r="CC461" s="71"/>
      <c r="CD461" s="71"/>
      <c r="CE461" s="71"/>
      <c r="CF461" s="71"/>
      <c r="CG461" s="71"/>
      <c r="CH461" s="71"/>
      <c r="CI461" s="71"/>
      <c r="CJ461" s="71"/>
      <c r="CK461" s="71"/>
      <c r="CL461" s="71"/>
      <c r="CM461" s="71"/>
      <c r="CN461" s="71"/>
      <c r="CO461" s="71"/>
      <c r="CP461" s="71"/>
      <c r="CQ461" s="71"/>
      <c r="CR461" s="71"/>
      <c r="CS461" s="71"/>
      <c r="CT461" s="71"/>
      <c r="CU461" s="71"/>
      <c r="CV461" s="71"/>
      <c r="CW461" s="71"/>
      <c r="CX461" s="71"/>
      <c r="CY461" s="71"/>
      <c r="CZ461" s="71"/>
      <c r="DA461" s="71"/>
      <c r="DB461" s="71"/>
      <c r="DC461" s="71"/>
      <c r="DD461" s="71"/>
      <c r="DE461" s="71"/>
      <c r="DF461" s="71"/>
      <c r="DG461" s="71"/>
      <c r="DH461" s="71"/>
      <c r="DI461" s="71"/>
      <c r="DJ461" s="71"/>
      <c r="DK461" s="71"/>
      <c r="DL461" s="71"/>
      <c r="DM461" s="71"/>
      <c r="DN461" s="71"/>
      <c r="DO461" s="71"/>
      <c r="DP461" s="71"/>
      <c r="DQ461" s="71"/>
      <c r="DR461" s="71"/>
      <c r="DS461" s="71"/>
      <c r="DT461" s="71"/>
      <c r="DU461" s="71"/>
      <c r="DV461" s="71"/>
      <c r="DW461" s="71"/>
      <c r="DX461" s="71"/>
      <c r="DY461" s="71"/>
      <c r="DZ461" s="71"/>
      <c r="EA461" s="71"/>
      <c r="EB461" s="71"/>
      <c r="EC461" s="71"/>
      <c r="ED461" s="71"/>
      <c r="EE461" s="71"/>
      <c r="EF461" s="71"/>
      <c r="EG461" s="71"/>
      <c r="EH461" s="71"/>
      <c r="EI461" s="71"/>
      <c r="EJ461" s="71"/>
      <c r="EK461" s="71"/>
      <c r="EL461" s="71"/>
      <c r="EM461" s="71"/>
      <c r="EN461" s="71"/>
      <c r="EO461" s="71"/>
      <c r="EP461" s="71"/>
      <c r="EQ461" s="71"/>
      <c r="ER461" s="71"/>
      <c r="ES461" s="71"/>
      <c r="ET461" s="71"/>
      <c r="EU461" s="71"/>
      <c r="EV461" s="71"/>
      <c r="EW461" s="71"/>
      <c r="EX461" s="71"/>
      <c r="EY461" s="71"/>
      <c r="EZ461" s="71"/>
      <c r="FA461" s="71"/>
      <c r="FB461" s="71"/>
      <c r="FC461" s="71"/>
      <c r="FD461" s="71"/>
      <c r="FE461" s="71"/>
      <c r="FF461" s="71"/>
      <c r="FG461" s="71"/>
      <c r="FH461" s="71"/>
      <c r="FI461" s="71"/>
      <c r="FJ461" s="71"/>
      <c r="FK461" s="71"/>
      <c r="FL461" s="71"/>
      <c r="FM461" s="71"/>
      <c r="FN461" s="71"/>
      <c r="FO461" s="71"/>
      <c r="FP461" s="71"/>
      <c r="FQ461" s="71"/>
      <c r="FR461" s="71"/>
      <c r="FS461" s="71"/>
      <c r="FT461" s="71"/>
      <c r="FU461" s="71"/>
      <c r="FV461" s="71"/>
      <c r="FW461" s="71"/>
      <c r="FX461" s="71"/>
      <c r="FY461" s="71"/>
      <c r="FZ461" s="71"/>
      <c r="GA461" s="71"/>
      <c r="GB461" s="71"/>
      <c r="GC461" s="71"/>
      <c r="GD461" s="71"/>
      <c r="GE461" s="71"/>
      <c r="GF461" s="71"/>
      <c r="GG461" s="71"/>
      <c r="GH461" s="71"/>
      <c r="GI461" s="71"/>
      <c r="GJ461" s="71"/>
      <c r="GK461" s="71"/>
      <c r="GL461" s="71"/>
      <c r="GM461" s="71"/>
      <c r="GN461" s="71"/>
      <c r="GO461" s="71"/>
      <c r="GP461" s="71"/>
      <c r="GQ461" s="71"/>
      <c r="GR461" s="71"/>
      <c r="GS461" s="71"/>
      <c r="GT461" s="71"/>
      <c r="GU461" s="71"/>
      <c r="GV461" s="71"/>
      <c r="GW461" s="71"/>
      <c r="GX461" s="71"/>
      <c r="GY461" s="71"/>
      <c r="GZ461" s="71"/>
      <c r="HA461" s="71"/>
      <c r="HB461" s="71"/>
      <c r="HC461" s="71"/>
      <c r="HD461" s="71"/>
      <c r="HE461" s="71"/>
      <c r="HF461" s="71"/>
      <c r="HG461" s="71"/>
      <c r="HH461" s="71"/>
      <c r="HI461" s="71"/>
      <c r="HJ461" s="71"/>
      <c r="HK461" s="71"/>
      <c r="HL461" s="71"/>
      <c r="HM461" s="71"/>
      <c r="HN461" s="71"/>
      <c r="HO461" s="71"/>
      <c r="HP461" s="71"/>
      <c r="HQ461" s="71"/>
      <c r="HR461" s="71"/>
      <c r="HS461" s="71"/>
      <c r="HT461" s="71"/>
      <c r="HU461" s="71"/>
      <c r="HV461" s="71"/>
      <c r="HW461" s="71"/>
      <c r="HX461" s="71"/>
      <c r="HY461" s="71"/>
      <c r="HZ461" s="71"/>
      <c r="IA461" s="71"/>
      <c r="IB461" s="71"/>
      <c r="IC461" s="71"/>
      <c r="ID461" s="71"/>
      <c r="IE461" s="71"/>
      <c r="IF461" s="71"/>
      <c r="IG461" s="71"/>
      <c r="IH461" s="71"/>
      <c r="II461" s="71"/>
      <c r="IJ461" s="71"/>
      <c r="IK461" s="71"/>
      <c r="IL461" s="71"/>
      <c r="IM461" s="71"/>
      <c r="IN461" s="71"/>
      <c r="IO461" s="71"/>
      <c r="IP461" s="71"/>
      <c r="IQ461" s="71"/>
      <c r="IR461" s="71"/>
      <c r="IS461" s="71"/>
      <c r="IT461" s="71"/>
      <c r="IU461" s="71"/>
      <c r="IV461" s="71"/>
      <c r="IW461" s="71"/>
      <c r="IX461" s="71"/>
      <c r="IY461" s="71"/>
      <c r="IZ461" s="71"/>
      <c r="JA461" s="71"/>
      <c r="JB461" s="71"/>
      <c r="JC461" s="71"/>
      <c r="JD461" s="71"/>
      <c r="JE461" s="71"/>
      <c r="JF461" s="71"/>
      <c r="JG461" s="71"/>
      <c r="JH461" s="71"/>
      <c r="JI461" s="71"/>
      <c r="JJ461" s="71"/>
      <c r="JK461" s="71"/>
      <c r="JL461" s="71"/>
      <c r="JM461" s="71"/>
      <c r="JN461" s="71"/>
      <c r="JO461" s="71"/>
      <c r="JP461" s="71"/>
      <c r="JQ461" s="71"/>
      <c r="JR461" s="71"/>
      <c r="JS461" s="71"/>
      <c r="JT461" s="71"/>
      <c r="JU461" s="71"/>
      <c r="JV461" s="71"/>
      <c r="JW461" s="71"/>
      <c r="JX461" s="71"/>
      <c r="JY461" s="71"/>
      <c r="JZ461" s="71"/>
      <c r="KA461" s="71"/>
      <c r="KB461" s="71"/>
      <c r="KC461" s="71"/>
      <c r="KD461" s="71"/>
      <c r="KE461" s="71"/>
      <c r="KF461" s="71"/>
      <c r="KG461" s="71"/>
      <c r="KH461" s="71"/>
      <c r="KI461" s="71"/>
      <c r="KJ461" s="71"/>
      <c r="KK461" s="71"/>
      <c r="KL461" s="71"/>
      <c r="KM461" s="71"/>
      <c r="KN461" s="71"/>
      <c r="KO461" s="71"/>
      <c r="KP461" s="71"/>
      <c r="KQ461" s="71"/>
      <c r="KR461" s="71"/>
      <c r="KS461" s="71"/>
      <c r="KT461" s="71"/>
      <c r="KU461" s="71"/>
      <c r="KV461" s="71"/>
      <c r="KW461" s="71"/>
      <c r="KX461" s="71"/>
      <c r="KY461" s="71"/>
      <c r="KZ461" s="71"/>
      <c r="LA461" s="71"/>
      <c r="LB461" s="71"/>
      <c r="LC461" s="71"/>
      <c r="LD461" s="71"/>
      <c r="LE461" s="71"/>
      <c r="LF461" s="71"/>
      <c r="LG461" s="71"/>
      <c r="LH461" s="71"/>
      <c r="LI461" s="71"/>
      <c r="LJ461" s="71"/>
      <c r="LK461" s="71"/>
      <c r="LL461" s="71"/>
      <c r="LM461" s="71"/>
      <c r="LN461" s="71"/>
      <c r="LO461" s="71"/>
      <c r="LP461" s="71"/>
      <c r="LQ461" s="71"/>
      <c r="LR461" s="71"/>
      <c r="LS461" s="71"/>
      <c r="LT461" s="71"/>
      <c r="LU461" s="71"/>
      <c r="LV461" s="71"/>
      <c r="LW461" s="71"/>
      <c r="LX461" s="71"/>
      <c r="LY461" s="71"/>
      <c r="LZ461" s="71"/>
      <c r="MA461" s="71"/>
      <c r="MB461" s="71"/>
      <c r="MC461" s="71"/>
      <c r="MD461" s="71"/>
      <c r="ME461" s="71"/>
      <c r="MF461" s="71"/>
      <c r="MG461" s="71"/>
      <c r="MH461" s="71"/>
      <c r="MI461" s="71"/>
      <c r="MJ461" s="71"/>
      <c r="MK461" s="71"/>
      <c r="ML461" s="71"/>
      <c r="MM461" s="71"/>
      <c r="MN461" s="71"/>
      <c r="MO461" s="71"/>
      <c r="MP461" s="71"/>
      <c r="MQ461" s="71"/>
      <c r="MR461" s="71"/>
      <c r="MS461" s="71"/>
      <c r="MT461" s="71"/>
      <c r="MU461" s="71"/>
      <c r="MV461" s="71"/>
      <c r="MW461" s="71"/>
      <c r="MX461" s="71"/>
      <c r="MY461" s="71"/>
      <c r="MZ461" s="71"/>
      <c r="NA461" s="71"/>
      <c r="NB461" s="71"/>
      <c r="NC461" s="71"/>
      <c r="ND461" s="71"/>
      <c r="NE461" s="71"/>
      <c r="NF461" s="71"/>
      <c r="NG461" s="71"/>
      <c r="NH461" s="71"/>
      <c r="NI461" s="71"/>
      <c r="NJ461" s="71"/>
      <c r="NK461" s="71"/>
      <c r="NL461" s="71"/>
      <c r="NM461" s="71"/>
      <c r="NN461" s="71"/>
      <c r="NO461" s="71"/>
      <c r="NP461" s="71"/>
      <c r="NQ461" s="71"/>
      <c r="NR461" s="71"/>
      <c r="NS461" s="71"/>
      <c r="NT461" s="71"/>
      <c r="NU461" s="71"/>
      <c r="NV461" s="71"/>
      <c r="NW461" s="71"/>
      <c r="NX461" s="71"/>
      <c r="NY461" s="71"/>
      <c r="NZ461" s="71"/>
      <c r="OA461" s="71"/>
      <c r="OB461" s="71"/>
      <c r="OC461" s="71"/>
      <c r="OD461" s="71"/>
      <c r="OE461" s="71"/>
      <c r="OF461" s="71"/>
      <c r="OG461" s="71"/>
      <c r="OH461" s="71"/>
      <c r="OI461" s="71"/>
      <c r="OJ461" s="71"/>
      <c r="OK461" s="71"/>
      <c r="OL461" s="71"/>
      <c r="OM461" s="71"/>
      <c r="ON461" s="71"/>
      <c r="OO461" s="71"/>
      <c r="OP461" s="71"/>
      <c r="OQ461" s="71"/>
      <c r="OR461" s="71"/>
      <c r="OS461" s="71"/>
      <c r="OT461" s="71"/>
      <c r="OU461" s="71"/>
      <c r="OV461" s="71"/>
      <c r="OW461" s="71"/>
      <c r="OX461" s="71"/>
      <c r="OY461" s="71"/>
      <c r="OZ461" s="71"/>
      <c r="PA461" s="71"/>
      <c r="PB461" s="71"/>
      <c r="PC461" s="71"/>
      <c r="PD461" s="71"/>
      <c r="PE461" s="71"/>
      <c r="PF461" s="71"/>
      <c r="PG461" s="71"/>
      <c r="PH461" s="71"/>
      <c r="PI461" s="71"/>
      <c r="PJ461" s="71"/>
      <c r="PK461" s="71"/>
      <c r="PL461" s="71"/>
      <c r="PM461" s="71"/>
      <c r="PN461" s="71"/>
      <c r="PO461" s="71"/>
      <c r="PP461" s="71"/>
      <c r="PQ461" s="71"/>
      <c r="PR461" s="71"/>
      <c r="PS461" s="71"/>
      <c r="PT461" s="71"/>
      <c r="PU461" s="71"/>
      <c r="PV461" s="71"/>
      <c r="PW461" s="71"/>
      <c r="PX461" s="71"/>
      <c r="PY461" s="71"/>
      <c r="PZ461" s="71"/>
      <c r="QA461" s="71"/>
      <c r="QB461" s="71"/>
      <c r="QC461" s="71"/>
      <c r="QD461" s="71"/>
      <c r="QE461" s="71"/>
      <c r="QF461" s="71"/>
      <c r="QG461" s="71"/>
      <c r="QH461" s="71"/>
      <c r="QI461" s="71"/>
      <c r="QJ461" s="71"/>
      <c r="QK461" s="71"/>
      <c r="QL461" s="71"/>
      <c r="QM461" s="71"/>
      <c r="QN461" s="71"/>
      <c r="QO461" s="71"/>
      <c r="QP461" s="71"/>
      <c r="QQ461" s="71"/>
      <c r="QR461" s="71"/>
      <c r="QS461" s="71"/>
      <c r="QT461" s="71"/>
      <c r="QU461" s="71"/>
      <c r="QV461" s="71"/>
      <c r="QW461" s="71"/>
      <c r="QX461" s="71"/>
      <c r="QY461" s="71"/>
      <c r="QZ461" s="71"/>
      <c r="RA461" s="71"/>
      <c r="RB461" s="71"/>
      <c r="RC461" s="71"/>
      <c r="RD461" s="71"/>
      <c r="RE461" s="71"/>
      <c r="RF461" s="71"/>
      <c r="RG461" s="71"/>
      <c r="RH461" s="71"/>
      <c r="RI461" s="71"/>
      <c r="RJ461" s="71"/>
      <c r="RK461" s="71"/>
      <c r="RL461" s="71"/>
      <c r="RM461" s="71"/>
      <c r="RN461" s="71"/>
      <c r="RO461" s="71"/>
      <c r="RP461" s="71"/>
      <c r="RQ461" s="71"/>
      <c r="RR461" s="71"/>
      <c r="RS461" s="71"/>
      <c r="RT461" s="71"/>
      <c r="RU461" s="71"/>
      <c r="RV461" s="71"/>
      <c r="RW461" s="71"/>
      <c r="RX461" s="71"/>
      <c r="RY461" s="71"/>
      <c r="RZ461" s="71"/>
      <c r="SA461" s="71"/>
      <c r="SB461" s="71"/>
      <c r="SC461" s="71"/>
      <c r="SD461" s="71"/>
      <c r="SE461" s="71"/>
      <c r="SF461" s="71"/>
      <c r="SG461" s="71"/>
      <c r="SH461" s="71"/>
      <c r="SI461" s="71"/>
      <c r="SJ461" s="71"/>
      <c r="SK461" s="71"/>
      <c r="SL461" s="71"/>
      <c r="SM461" s="71"/>
      <c r="SN461" s="71"/>
      <c r="SO461" s="71"/>
      <c r="SP461" s="71"/>
      <c r="SQ461" s="71"/>
      <c r="SR461" s="71"/>
      <c r="SS461" s="71"/>
      <c r="ST461" s="71"/>
      <c r="SU461" s="71"/>
      <c r="SV461" s="71"/>
      <c r="SW461" s="71"/>
      <c r="SX461" s="71"/>
      <c r="SY461" s="71"/>
      <c r="SZ461" s="71"/>
      <c r="TA461" s="71"/>
      <c r="TB461" s="71"/>
      <c r="TC461" s="71"/>
      <c r="TD461" s="71"/>
      <c r="TE461" s="71"/>
      <c r="TF461" s="71"/>
      <c r="TG461" s="71"/>
      <c r="TH461" s="71"/>
      <c r="TI461" s="71"/>
      <c r="TJ461" s="71"/>
      <c r="TK461" s="71"/>
      <c r="TL461" s="71"/>
      <c r="TM461" s="71"/>
      <c r="TN461" s="71"/>
      <c r="TO461" s="71"/>
      <c r="TP461" s="71"/>
      <c r="TQ461" s="71"/>
      <c r="TR461" s="71"/>
      <c r="TS461" s="71"/>
      <c r="TT461" s="71"/>
      <c r="TU461" s="71"/>
      <c r="TV461" s="71"/>
      <c r="TW461" s="71"/>
      <c r="TX461" s="71"/>
      <c r="TY461" s="71"/>
      <c r="TZ461" s="71"/>
      <c r="UA461" s="71"/>
      <c r="UB461" s="71"/>
      <c r="UC461" s="71"/>
      <c r="UD461" s="71"/>
      <c r="UE461" s="71"/>
      <c r="UF461" s="71"/>
      <c r="UG461" s="71"/>
      <c r="UH461" s="71"/>
      <c r="UI461" s="71"/>
      <c r="UJ461" s="71"/>
      <c r="UK461" s="71"/>
      <c r="UL461" s="71"/>
      <c r="UM461" s="71"/>
      <c r="UN461" s="71"/>
      <c r="UO461" s="71"/>
      <c r="UP461" s="71"/>
      <c r="UQ461" s="71"/>
      <c r="UR461" s="71"/>
      <c r="US461" s="71"/>
      <c r="UT461" s="71"/>
      <c r="UU461" s="71"/>
      <c r="UV461" s="71"/>
      <c r="UW461" s="71"/>
      <c r="UX461" s="71"/>
      <c r="UY461" s="71"/>
      <c r="UZ461" s="71"/>
      <c r="VA461" s="71"/>
      <c r="VB461" s="71"/>
      <c r="VC461" s="71"/>
      <c r="VD461" s="71"/>
      <c r="VE461" s="71"/>
      <c r="VF461" s="71"/>
      <c r="VG461" s="71"/>
      <c r="VH461" s="71"/>
      <c r="VI461" s="71"/>
      <c r="VJ461" s="71"/>
      <c r="VK461" s="71"/>
      <c r="VL461" s="71"/>
      <c r="VM461" s="71"/>
      <c r="VN461" s="71"/>
      <c r="VO461" s="71"/>
      <c r="VP461" s="71"/>
      <c r="VQ461" s="71"/>
      <c r="VR461" s="71"/>
      <c r="VS461" s="71"/>
      <c r="VT461" s="71"/>
      <c r="VU461" s="71"/>
      <c r="VV461" s="71"/>
      <c r="VW461" s="71"/>
      <c r="VX461" s="71"/>
      <c r="VY461" s="71"/>
      <c r="VZ461" s="71"/>
      <c r="WA461" s="71"/>
      <c r="WB461" s="71"/>
      <c r="WC461" s="71"/>
      <c r="WD461" s="71"/>
      <c r="WE461" s="71"/>
      <c r="WF461" s="71"/>
      <c r="WG461" s="71"/>
      <c r="WH461" s="71"/>
      <c r="WI461" s="71"/>
      <c r="WJ461" s="71"/>
      <c r="WK461" s="71"/>
      <c r="WL461" s="71"/>
      <c r="WM461" s="71"/>
      <c r="WN461" s="71"/>
      <c r="WO461" s="71"/>
      <c r="WP461" s="71"/>
      <c r="WQ461" s="71"/>
      <c r="WR461" s="71"/>
      <c r="WS461" s="71"/>
      <c r="WT461" s="71"/>
      <c r="WU461" s="71"/>
      <c r="WV461" s="71"/>
      <c r="WW461" s="71"/>
      <c r="WX461" s="71"/>
      <c r="WY461" s="71"/>
      <c r="WZ461" s="71"/>
      <c r="XA461" s="71"/>
      <c r="XB461" s="71"/>
      <c r="XC461" s="71"/>
      <c r="XD461" s="71"/>
      <c r="XE461" s="71"/>
      <c r="XF461" s="71"/>
      <c r="XG461" s="71"/>
      <c r="XH461" s="71"/>
      <c r="XI461" s="71"/>
      <c r="XJ461" s="71"/>
      <c r="XK461" s="71"/>
      <c r="XL461" s="71"/>
      <c r="XM461" s="71"/>
      <c r="XN461" s="71"/>
      <c r="XO461" s="71"/>
      <c r="XP461" s="71"/>
      <c r="XQ461" s="71"/>
      <c r="XR461" s="71"/>
      <c r="XS461" s="71"/>
      <c r="XT461" s="71"/>
      <c r="XU461" s="71"/>
      <c r="XV461" s="71"/>
      <c r="XW461" s="71"/>
      <c r="XX461" s="71"/>
      <c r="XY461" s="71"/>
      <c r="XZ461" s="71"/>
      <c r="YA461" s="71"/>
      <c r="YB461" s="71"/>
      <c r="YC461" s="71"/>
      <c r="YD461" s="71"/>
      <c r="YE461" s="71"/>
      <c r="YF461" s="71"/>
      <c r="YG461" s="71"/>
      <c r="YH461" s="71"/>
      <c r="YI461" s="71"/>
      <c r="YJ461" s="71"/>
      <c r="YK461" s="71"/>
      <c r="YL461" s="71"/>
      <c r="YM461" s="71"/>
      <c r="YN461" s="71"/>
      <c r="YO461" s="71"/>
      <c r="YP461" s="71"/>
      <c r="YQ461" s="71"/>
      <c r="YR461" s="71"/>
      <c r="YS461" s="71"/>
      <c r="YT461" s="71"/>
      <c r="YU461" s="71"/>
      <c r="YV461" s="71"/>
      <c r="YW461" s="71"/>
      <c r="YX461" s="71"/>
      <c r="YY461" s="71"/>
      <c r="YZ461" s="71"/>
      <c r="ZA461" s="71"/>
      <c r="ZB461" s="71"/>
      <c r="ZC461" s="71"/>
      <c r="ZD461" s="71"/>
      <c r="ZE461" s="71"/>
      <c r="ZF461" s="71"/>
      <c r="ZG461" s="71"/>
      <c r="ZH461" s="71"/>
      <c r="ZI461" s="71"/>
      <c r="ZJ461" s="71"/>
      <c r="ZK461" s="71"/>
      <c r="ZL461" s="71"/>
      <c r="ZM461" s="71"/>
      <c r="ZN461" s="71"/>
      <c r="ZO461" s="71"/>
      <c r="ZP461" s="71"/>
      <c r="ZQ461" s="71"/>
      <c r="ZR461" s="71"/>
      <c r="ZS461" s="71"/>
      <c r="ZT461" s="71"/>
      <c r="ZU461" s="71"/>
      <c r="ZV461" s="71"/>
      <c r="ZW461" s="71"/>
      <c r="ZX461" s="71"/>
      <c r="ZY461" s="71"/>
      <c r="ZZ461" s="71"/>
      <c r="AAA461" s="71"/>
      <c r="AAB461" s="71"/>
      <c r="AAC461" s="71"/>
      <c r="AAD461" s="71"/>
      <c r="AAE461" s="71"/>
      <c r="AAF461" s="71"/>
      <c r="AAG461" s="71"/>
      <c r="AAH461" s="71"/>
      <c r="AAI461" s="71"/>
      <c r="AAJ461" s="71"/>
      <c r="AAK461" s="71"/>
      <c r="AAL461" s="71"/>
      <c r="AAM461" s="71"/>
      <c r="AAN461" s="71"/>
      <c r="AAO461" s="71"/>
      <c r="AAP461" s="71"/>
      <c r="AAQ461" s="71"/>
      <c r="AAR461" s="71"/>
      <c r="AAS461" s="71"/>
      <c r="AAT461" s="71"/>
      <c r="AAU461" s="71"/>
      <c r="AAV461" s="71"/>
      <c r="AAW461" s="71"/>
      <c r="AAX461" s="71"/>
      <c r="AAY461" s="71"/>
      <c r="AAZ461" s="71"/>
      <c r="ABA461" s="71"/>
      <c r="ABB461" s="71"/>
      <c r="ABC461" s="71"/>
      <c r="ABD461" s="71"/>
      <c r="ABE461" s="71"/>
      <c r="ABF461" s="71"/>
      <c r="ABG461" s="71"/>
      <c r="ABH461" s="71"/>
      <c r="ABI461" s="71"/>
      <c r="ABJ461" s="71"/>
      <c r="ABK461" s="71"/>
      <c r="ABL461" s="71"/>
      <c r="ABM461" s="71"/>
      <c r="ABN461" s="71"/>
      <c r="ABO461" s="71"/>
      <c r="ABP461" s="71"/>
      <c r="ABQ461" s="71"/>
      <c r="ABR461" s="71"/>
      <c r="ABS461" s="71"/>
      <c r="ABT461" s="71"/>
      <c r="ABU461" s="71"/>
      <c r="ABV461" s="71"/>
      <c r="ABW461" s="71"/>
      <c r="ABX461" s="71"/>
      <c r="ABY461" s="71"/>
      <c r="ABZ461" s="71"/>
      <c r="ACA461" s="71"/>
      <c r="ACB461" s="71"/>
      <c r="ACC461" s="71"/>
      <c r="ACD461" s="71"/>
      <c r="ACE461" s="71"/>
      <c r="ACF461" s="71"/>
      <c r="ACG461" s="71"/>
      <c r="ACH461" s="71"/>
      <c r="ACI461" s="71"/>
      <c r="ACJ461" s="71"/>
      <c r="ACK461" s="71"/>
      <c r="ACL461" s="71"/>
      <c r="ACM461" s="71"/>
      <c r="ACN461" s="71"/>
      <c r="ACO461" s="71"/>
      <c r="ACP461" s="71"/>
      <c r="ACQ461" s="71"/>
      <c r="ACR461" s="71"/>
      <c r="ACS461" s="71"/>
      <c r="ACT461" s="71"/>
      <c r="ACU461" s="71"/>
      <c r="ACV461" s="71"/>
      <c r="ACW461" s="71"/>
      <c r="ACX461" s="71"/>
      <c r="ACY461" s="71"/>
      <c r="ACZ461" s="71"/>
      <c r="ADA461" s="71"/>
      <c r="ADB461" s="71"/>
      <c r="ADC461" s="71"/>
      <c r="ADD461" s="71"/>
      <c r="ADE461" s="71"/>
      <c r="ADF461" s="71"/>
      <c r="ADG461" s="71"/>
      <c r="ADH461" s="71"/>
      <c r="ADI461" s="71"/>
      <c r="ADJ461" s="71"/>
      <c r="ADK461" s="71"/>
      <c r="ADL461" s="71"/>
      <c r="ADM461" s="71"/>
      <c r="ADN461" s="71"/>
      <c r="ADO461" s="71"/>
      <c r="ADP461" s="71"/>
      <c r="ADQ461" s="71"/>
      <c r="ADR461" s="71"/>
      <c r="ADS461" s="71"/>
      <c r="ADT461" s="71"/>
      <c r="ADU461" s="71"/>
      <c r="ADV461" s="71"/>
      <c r="ADW461" s="71"/>
      <c r="ADX461" s="71"/>
      <c r="ADY461" s="71"/>
      <c r="ADZ461" s="71"/>
      <c r="AEA461" s="71"/>
      <c r="AEB461" s="71"/>
      <c r="AEC461" s="71"/>
      <c r="AED461" s="71"/>
      <c r="AEE461" s="71"/>
      <c r="AEF461" s="71"/>
      <c r="AEG461" s="71"/>
      <c r="AEH461" s="71"/>
      <c r="AEI461" s="71"/>
      <c r="AEJ461" s="71"/>
      <c r="AEK461" s="71"/>
      <c r="AEL461" s="71"/>
      <c r="AEM461" s="71"/>
      <c r="AEN461" s="71"/>
      <c r="AEO461" s="71"/>
      <c r="AEP461" s="71"/>
      <c r="AEQ461" s="71"/>
      <c r="AER461" s="71"/>
      <c r="AES461" s="71"/>
      <c r="AET461" s="71"/>
      <c r="AEU461" s="71"/>
      <c r="AEV461" s="71"/>
      <c r="AEW461" s="71"/>
      <c r="AEX461" s="71"/>
      <c r="AEY461" s="71"/>
      <c r="AEZ461" s="71"/>
      <c r="AFA461" s="71"/>
      <c r="AFB461" s="71"/>
      <c r="AFC461" s="71"/>
      <c r="AFD461" s="71"/>
      <c r="AFE461" s="71"/>
      <c r="AFF461" s="71"/>
      <c r="AFG461" s="71"/>
      <c r="AFH461" s="71"/>
      <c r="AFI461" s="71"/>
      <c r="AFJ461" s="71"/>
      <c r="AFK461" s="71"/>
      <c r="AFL461" s="71"/>
      <c r="AFM461" s="71"/>
      <c r="AFN461" s="71"/>
      <c r="AFO461" s="71"/>
      <c r="AFP461" s="71"/>
      <c r="AFQ461" s="71"/>
      <c r="AFR461" s="71"/>
      <c r="AFS461" s="71"/>
      <c r="AFT461" s="71"/>
      <c r="AFU461" s="71"/>
      <c r="AFV461" s="71"/>
      <c r="AFW461" s="71"/>
      <c r="AFX461" s="71"/>
      <c r="AFY461" s="71"/>
      <c r="AFZ461" s="71"/>
      <c r="AGA461" s="71"/>
      <c r="AGB461" s="71"/>
      <c r="AGC461" s="71"/>
      <c r="AGD461" s="71"/>
      <c r="AGE461" s="71"/>
      <c r="AGF461" s="71"/>
      <c r="AGG461" s="71"/>
      <c r="AGH461" s="71"/>
      <c r="AGI461" s="71"/>
      <c r="AGJ461" s="71"/>
      <c r="AGK461" s="71"/>
      <c r="AGL461" s="71"/>
      <c r="AGM461" s="71"/>
      <c r="AGN461" s="71"/>
      <c r="AGO461" s="71"/>
      <c r="AGP461" s="71"/>
      <c r="AGQ461" s="71"/>
      <c r="AGR461" s="71"/>
      <c r="AGS461" s="71"/>
      <c r="AGT461" s="71"/>
      <c r="AGU461" s="71"/>
      <c r="AGV461" s="71"/>
      <c r="AGW461" s="71"/>
      <c r="AGX461" s="71"/>
      <c r="AGY461" s="71"/>
      <c r="AGZ461" s="71"/>
      <c r="AHA461" s="71"/>
      <c r="AHB461" s="71"/>
      <c r="AHC461" s="71"/>
      <c r="AHD461" s="71"/>
      <c r="AHE461" s="71"/>
      <c r="AHF461" s="71"/>
      <c r="AHG461" s="71"/>
      <c r="AHH461" s="71"/>
      <c r="AHI461" s="71"/>
      <c r="AHJ461" s="71"/>
      <c r="AHK461" s="71"/>
      <c r="AHL461" s="71"/>
      <c r="AHM461" s="71"/>
      <c r="AHN461" s="71"/>
      <c r="AHO461" s="71"/>
      <c r="AHP461" s="71"/>
      <c r="AHQ461" s="71"/>
      <c r="AHR461" s="71"/>
      <c r="AHS461" s="71"/>
      <c r="AHT461" s="71"/>
      <c r="AHU461" s="71"/>
      <c r="AHV461" s="71"/>
      <c r="AHW461" s="71"/>
      <c r="AHX461" s="71"/>
      <c r="AHY461" s="71"/>
      <c r="AHZ461" s="71"/>
      <c r="AIA461" s="71"/>
      <c r="AIB461" s="71"/>
      <c r="AIC461" s="71"/>
      <c r="AID461" s="71"/>
      <c r="AIE461" s="71"/>
      <c r="AIF461" s="71"/>
      <c r="AIG461" s="71"/>
      <c r="AIH461" s="71"/>
      <c r="AII461" s="71"/>
      <c r="AIJ461" s="71"/>
      <c r="AIK461" s="71"/>
      <c r="AIL461" s="71"/>
      <c r="AIM461" s="71"/>
      <c r="AIN461" s="71"/>
      <c r="AIO461" s="71"/>
      <c r="AIP461" s="71"/>
      <c r="AIQ461" s="71"/>
      <c r="AIR461" s="71"/>
      <c r="AIS461" s="71"/>
      <c r="AIT461" s="71"/>
      <c r="AIU461" s="71"/>
      <c r="AIV461" s="71"/>
      <c r="AIW461" s="71"/>
      <c r="AIX461" s="71"/>
      <c r="AIY461" s="71"/>
      <c r="AIZ461" s="71"/>
      <c r="AJA461" s="71"/>
      <c r="AJB461" s="71"/>
      <c r="AJC461" s="71"/>
      <c r="AJD461" s="71"/>
      <c r="AJE461" s="71"/>
      <c r="AJF461" s="71"/>
      <c r="AJG461" s="71"/>
      <c r="AJH461" s="71"/>
      <c r="AJI461" s="71"/>
      <c r="AJJ461" s="71"/>
      <c r="AJK461" s="71"/>
      <c r="AJL461" s="71"/>
      <c r="AJM461" s="71"/>
      <c r="AJN461" s="71"/>
      <c r="AJO461" s="71"/>
      <c r="AJP461" s="71"/>
      <c r="AJQ461" s="71"/>
      <c r="AJR461" s="71"/>
      <c r="AJS461" s="71"/>
      <c r="AJT461" s="71"/>
      <c r="AJU461" s="71"/>
      <c r="AJV461" s="71"/>
      <c r="AJW461" s="71"/>
      <c r="AJX461" s="71"/>
      <c r="AJY461" s="71"/>
      <c r="AJZ461" s="71"/>
      <c r="AKA461" s="71"/>
      <c r="AKB461" s="71"/>
      <c r="AKC461" s="71"/>
      <c r="AKD461" s="71"/>
      <c r="AKE461" s="71"/>
      <c r="AKF461" s="71"/>
      <c r="AKG461" s="71"/>
      <c r="AKH461" s="71"/>
      <c r="AKI461" s="71"/>
      <c r="AKJ461" s="71"/>
      <c r="AKK461" s="71"/>
      <c r="AKL461" s="71"/>
      <c r="AKM461" s="71"/>
      <c r="AKN461" s="71"/>
      <c r="AKO461" s="71"/>
      <c r="AKP461" s="71"/>
      <c r="AKQ461" s="71"/>
      <c r="AKR461" s="71"/>
      <c r="AKS461" s="71"/>
      <c r="AKT461" s="71"/>
      <c r="AKU461" s="71"/>
      <c r="AKV461" s="71"/>
      <c r="AKW461" s="71"/>
      <c r="AKX461" s="71"/>
      <c r="AKY461" s="71"/>
      <c r="AKZ461" s="71"/>
      <c r="ALA461" s="71"/>
      <c r="ALB461" s="71"/>
      <c r="ALC461" s="71"/>
      <c r="ALD461" s="71"/>
      <c r="ALE461" s="71"/>
      <c r="ALF461" s="71"/>
      <c r="ALG461" s="71"/>
      <c r="ALH461" s="71"/>
      <c r="ALI461" s="71"/>
      <c r="ALJ461" s="71"/>
      <c r="ALK461" s="71"/>
      <c r="ALL461" s="71"/>
      <c r="ALM461" s="71"/>
      <c r="ALN461" s="71"/>
      <c r="ALO461" s="71"/>
      <c r="ALP461" s="71"/>
      <c r="ALQ461" s="71"/>
      <c r="ALR461" s="71"/>
      <c r="ALS461" s="71"/>
      <c r="ALT461" s="71"/>
      <c r="ALU461" s="71"/>
      <c r="ALV461" s="71"/>
      <c r="ALW461" s="71"/>
      <c r="ALX461" s="71"/>
      <c r="ALY461" s="71"/>
      <c r="ALZ461" s="71"/>
      <c r="AMA461" s="71"/>
      <c r="AMB461" s="71"/>
      <c r="AMC461" s="71"/>
      <c r="AMD461" s="71"/>
      <c r="AME461" s="71"/>
      <c r="AMF461" s="71"/>
      <c r="AMG461" s="71"/>
      <c r="AMH461" s="71"/>
      <c r="AMI461" s="71"/>
      <c r="AMK461" s="71"/>
    </row>
    <row r="462" customFormat="false" ht="17.35" hidden="false" customHeight="false" outlineLevel="0" collapsed="false">
      <c r="A462" s="43"/>
    </row>
    <row r="463" customFormat="false" ht="17.35" hidden="false" customHeight="false" outlineLevel="0" collapsed="false">
      <c r="A463" s="43"/>
    </row>
    <row r="464" customFormat="false" ht="17.35" hidden="false" customHeight="false" outlineLevel="0" collapsed="false">
      <c r="A464" s="43"/>
    </row>
    <row r="465" customFormat="false" ht="17.35" hidden="false" customHeight="false" outlineLevel="0" collapsed="false">
      <c r="A465" s="43"/>
    </row>
    <row r="466" customFormat="false" ht="17.35" hidden="false" customHeight="false" outlineLevel="0" collapsed="false">
      <c r="A466" s="43"/>
    </row>
    <row r="467" customFormat="false" ht="17.35" hidden="false" customHeight="false" outlineLevel="0" collapsed="false">
      <c r="A467" s="43"/>
    </row>
    <row r="468" customFormat="false" ht="17.35" hidden="false" customHeight="false" outlineLevel="0" collapsed="false">
      <c r="A468" s="43"/>
    </row>
    <row r="469" customFormat="false" ht="17.35" hidden="false" customHeight="false" outlineLevel="0" collapsed="false">
      <c r="A469" s="43"/>
    </row>
    <row r="470" customFormat="false" ht="17.35" hidden="false" customHeight="false" outlineLevel="0" collapsed="false">
      <c r="A470" s="43"/>
    </row>
    <row r="471" customFormat="false" ht="17.35" hidden="false" customHeight="false" outlineLevel="0" collapsed="false">
      <c r="A471" s="43"/>
    </row>
    <row r="472" customFormat="false" ht="17.35" hidden="false" customHeight="false" outlineLevel="0" collapsed="false">
      <c r="A472" s="43"/>
    </row>
    <row r="473" customFormat="false" ht="17.35" hidden="false" customHeight="false" outlineLevel="0" collapsed="false">
      <c r="A473" s="43"/>
    </row>
    <row r="474" customFormat="false" ht="17.35" hidden="false" customHeight="false" outlineLevel="0" collapsed="false">
      <c r="A474" s="43"/>
    </row>
    <row r="475" customFormat="false" ht="17.35" hidden="false" customHeight="false" outlineLevel="0" collapsed="false">
      <c r="A475" s="43"/>
    </row>
    <row r="476" customFormat="false" ht="17.35" hidden="false" customHeight="false" outlineLevel="0" collapsed="false">
      <c r="A476" s="43"/>
      <c r="B476" s="104"/>
      <c r="C476" s="104"/>
      <c r="D476" s="105"/>
      <c r="E476" s="106"/>
    </row>
    <row r="477" customFormat="false" ht="17.35" hidden="false" customHeight="false" outlineLevel="0" collapsed="false">
      <c r="A477" s="43"/>
      <c r="B477" s="104"/>
      <c r="C477" s="104"/>
      <c r="D477" s="105"/>
      <c r="E477" s="106"/>
    </row>
    <row r="478" customFormat="false" ht="17.35" hidden="false" customHeight="false" outlineLevel="0" collapsed="false">
      <c r="A478" s="43"/>
      <c r="B478" s="104"/>
      <c r="C478" s="104"/>
      <c r="D478" s="105"/>
      <c r="E478" s="106"/>
    </row>
    <row r="479" customFormat="false" ht="17.35" hidden="false" customHeight="false" outlineLevel="0" collapsed="false">
      <c r="A479" s="43"/>
      <c r="B479" s="104"/>
      <c r="C479" s="104"/>
      <c r="D479" s="105"/>
      <c r="E479" s="106"/>
    </row>
    <row r="480" customFormat="false" ht="17.35" hidden="false" customHeight="false" outlineLevel="0" collapsed="false">
      <c r="A480" s="43"/>
      <c r="B480" s="104"/>
      <c r="C480" s="104"/>
      <c r="D480" s="105"/>
      <c r="E480" s="106"/>
    </row>
    <row r="481" customFormat="false" ht="17.35" hidden="false" customHeight="false" outlineLevel="0" collapsed="false">
      <c r="A481" s="43"/>
      <c r="B481" s="104"/>
      <c r="C481" s="104"/>
      <c r="D481" s="105"/>
      <c r="E481" s="106"/>
    </row>
    <row r="482" customFormat="false" ht="17.35" hidden="false" customHeight="false" outlineLevel="0" collapsed="false">
      <c r="A482" s="43"/>
      <c r="B482" s="104"/>
      <c r="C482" s="104"/>
      <c r="D482" s="105"/>
      <c r="E482" s="106"/>
    </row>
    <row r="483" customFormat="false" ht="17.35" hidden="false" customHeight="false" outlineLevel="0" collapsed="false">
      <c r="A483" s="43"/>
      <c r="B483" s="104"/>
      <c r="C483" s="104"/>
      <c r="D483" s="105"/>
      <c r="E483" s="106"/>
    </row>
    <row r="484" customFormat="false" ht="17.35" hidden="false" customHeight="false" outlineLevel="0" collapsed="false">
      <c r="A484" s="43"/>
      <c r="B484" s="104"/>
      <c r="C484" s="104"/>
      <c r="D484" s="105"/>
      <c r="E484" s="106"/>
    </row>
    <row r="485" customFormat="false" ht="17.35" hidden="false" customHeight="false" outlineLevel="0" collapsed="false">
      <c r="A485" s="43"/>
      <c r="B485" s="104"/>
      <c r="C485" s="104"/>
      <c r="D485" s="105"/>
      <c r="E485" s="106"/>
    </row>
    <row r="486" customFormat="false" ht="17.35" hidden="false" customHeight="false" outlineLevel="0" collapsed="false">
      <c r="A486" s="43"/>
      <c r="B486" s="104"/>
      <c r="C486" s="104"/>
      <c r="D486" s="105"/>
      <c r="E486" s="106"/>
    </row>
    <row r="487" customFormat="false" ht="17.35" hidden="false" customHeight="false" outlineLevel="0" collapsed="false">
      <c r="A487" s="43"/>
      <c r="B487" s="104"/>
      <c r="C487" s="104"/>
      <c r="D487" s="105"/>
      <c r="E487" s="106"/>
    </row>
    <row r="488" customFormat="false" ht="17.35" hidden="false" customHeight="false" outlineLevel="0" collapsed="false">
      <c r="A488" s="43"/>
      <c r="B488" s="104"/>
      <c r="C488" s="104"/>
      <c r="D488" s="105"/>
      <c r="E488" s="106"/>
    </row>
    <row r="489" customFormat="false" ht="17.35" hidden="false" customHeight="false" outlineLevel="0" collapsed="false">
      <c r="A489" s="43"/>
      <c r="B489" s="104"/>
      <c r="C489" s="104"/>
      <c r="D489" s="105"/>
      <c r="E489" s="106"/>
    </row>
    <row r="490" customFormat="false" ht="17.35" hidden="false" customHeight="false" outlineLevel="0" collapsed="false">
      <c r="A490" s="43"/>
      <c r="B490" s="104"/>
      <c r="C490" s="104"/>
      <c r="D490" s="105"/>
      <c r="E490" s="106"/>
    </row>
    <row r="491" customFormat="false" ht="17.35" hidden="false" customHeight="false" outlineLevel="0" collapsed="false">
      <c r="A491" s="43"/>
      <c r="B491" s="104"/>
      <c r="C491" s="104"/>
      <c r="D491" s="105"/>
      <c r="E491" s="106"/>
    </row>
    <row r="492" customFormat="false" ht="17.35" hidden="false" customHeight="false" outlineLevel="0" collapsed="false">
      <c r="A492" s="43"/>
      <c r="B492" s="104"/>
      <c r="C492" s="104"/>
      <c r="D492" s="105"/>
      <c r="E492" s="106"/>
    </row>
    <row r="493" customFormat="false" ht="17.35" hidden="false" customHeight="false" outlineLevel="0" collapsed="false">
      <c r="A493" s="43"/>
      <c r="B493" s="104"/>
      <c r="C493" s="104"/>
      <c r="D493" s="105"/>
      <c r="E493" s="106"/>
    </row>
    <row r="494" customFormat="false" ht="17.35" hidden="false" customHeight="false" outlineLevel="0" collapsed="false">
      <c r="A494" s="43"/>
      <c r="B494" s="104"/>
      <c r="C494" s="104"/>
      <c r="D494" s="105"/>
      <c r="E494" s="106"/>
    </row>
    <row r="495" customFormat="false" ht="17.35" hidden="false" customHeight="false" outlineLevel="0" collapsed="false">
      <c r="A495" s="43"/>
      <c r="B495" s="104"/>
      <c r="C495" s="104"/>
      <c r="D495" s="105"/>
      <c r="E495" s="106"/>
    </row>
    <row r="496" customFormat="false" ht="17.35" hidden="false" customHeight="false" outlineLevel="0" collapsed="false">
      <c r="A496" s="43"/>
      <c r="B496" s="104"/>
      <c r="C496" s="104"/>
      <c r="D496" s="105"/>
      <c r="E496" s="106"/>
    </row>
    <row r="497" customFormat="false" ht="17.35" hidden="false" customHeight="false" outlineLevel="0" collapsed="false">
      <c r="A497" s="43"/>
      <c r="B497" s="104"/>
      <c r="C497" s="104"/>
      <c r="D497" s="105"/>
      <c r="E497" s="106"/>
    </row>
    <row r="498" customFormat="false" ht="17.35" hidden="false" customHeight="false" outlineLevel="0" collapsed="false">
      <c r="A498" s="43"/>
      <c r="B498" s="104"/>
      <c r="C498" s="104"/>
      <c r="D498" s="105"/>
      <c r="E498" s="106"/>
    </row>
    <row r="499" customFormat="false" ht="17.35" hidden="false" customHeight="false" outlineLevel="0" collapsed="false">
      <c r="A499" s="43"/>
      <c r="B499" s="104"/>
      <c r="C499" s="104"/>
      <c r="D499" s="105"/>
      <c r="E499" s="106"/>
    </row>
    <row r="500" customFormat="false" ht="17.35" hidden="false" customHeight="false" outlineLevel="0" collapsed="false">
      <c r="A500" s="43"/>
      <c r="B500" s="104"/>
      <c r="C500" s="104"/>
      <c r="D500" s="105"/>
      <c r="E500" s="106"/>
    </row>
    <row r="501" customFormat="false" ht="17.35" hidden="false" customHeight="false" outlineLevel="0" collapsed="false">
      <c r="A501" s="43"/>
      <c r="B501" s="104"/>
      <c r="C501" s="104"/>
      <c r="D501" s="105"/>
      <c r="E501" s="106"/>
    </row>
    <row r="502" customFormat="false" ht="17.35" hidden="false" customHeight="false" outlineLevel="0" collapsed="false">
      <c r="A502" s="43"/>
      <c r="B502" s="104"/>
      <c r="C502" s="104"/>
      <c r="D502" s="105"/>
      <c r="E502" s="106"/>
    </row>
    <row r="503" customFormat="false" ht="17.35" hidden="false" customHeight="false" outlineLevel="0" collapsed="false">
      <c r="A503" s="43"/>
      <c r="B503" s="104"/>
      <c r="C503" s="104"/>
      <c r="D503" s="105"/>
      <c r="E503" s="106"/>
    </row>
    <row r="504" customFormat="false" ht="17.35" hidden="false" customHeight="false" outlineLevel="0" collapsed="false">
      <c r="A504" s="43"/>
      <c r="B504" s="104"/>
      <c r="C504" s="104"/>
      <c r="D504" s="105"/>
      <c r="E504" s="106"/>
    </row>
    <row r="505" customFormat="false" ht="17.35" hidden="false" customHeight="false" outlineLevel="0" collapsed="false">
      <c r="A505" s="43"/>
      <c r="B505" s="104"/>
      <c r="C505" s="104"/>
      <c r="D505" s="105"/>
      <c r="E505" s="106"/>
    </row>
    <row r="506" customFormat="false" ht="17.35" hidden="false" customHeight="false" outlineLevel="0" collapsed="false">
      <c r="A506" s="43"/>
      <c r="B506" s="104"/>
      <c r="C506" s="104"/>
      <c r="D506" s="105"/>
      <c r="E506" s="106"/>
    </row>
    <row r="507" customFormat="false" ht="17.35" hidden="false" customHeight="false" outlineLevel="0" collapsed="false">
      <c r="A507" s="43"/>
      <c r="B507" s="104"/>
      <c r="C507" s="104"/>
      <c r="D507" s="105"/>
      <c r="E507" s="106"/>
    </row>
    <row r="508" customFormat="false" ht="17.35" hidden="false" customHeight="false" outlineLevel="0" collapsed="false">
      <c r="A508" s="43"/>
      <c r="B508" s="104"/>
      <c r="C508" s="104"/>
      <c r="D508" s="105"/>
      <c r="E508" s="106"/>
    </row>
    <row r="509" customFormat="false" ht="17.35" hidden="false" customHeight="false" outlineLevel="0" collapsed="false">
      <c r="A509" s="43"/>
      <c r="B509" s="104"/>
      <c r="C509" s="104"/>
      <c r="D509" s="105"/>
      <c r="E509" s="106"/>
    </row>
    <row r="510" customFormat="false" ht="17.35" hidden="false" customHeight="false" outlineLevel="0" collapsed="false">
      <c r="A510" s="43"/>
      <c r="B510" s="104"/>
      <c r="C510" s="104"/>
      <c r="D510" s="105"/>
      <c r="E510" s="106"/>
    </row>
    <row r="511" customFormat="false" ht="17.35" hidden="false" customHeight="false" outlineLevel="0" collapsed="false">
      <c r="A511" s="43"/>
      <c r="B511" s="104"/>
      <c r="C511" s="104"/>
      <c r="D511" s="105"/>
      <c r="E511" s="106"/>
    </row>
    <row r="512" customFormat="false" ht="17.35" hidden="false" customHeight="false" outlineLevel="0" collapsed="false">
      <c r="A512" s="43"/>
      <c r="B512" s="104"/>
      <c r="C512" s="104"/>
      <c r="D512" s="105"/>
      <c r="E512" s="106"/>
    </row>
    <row r="513" customFormat="false" ht="17.35" hidden="false" customHeight="false" outlineLevel="0" collapsed="false">
      <c r="A513" s="43"/>
      <c r="B513" s="104"/>
      <c r="C513" s="104"/>
      <c r="D513" s="105"/>
      <c r="E513" s="106"/>
    </row>
    <row r="514" customFormat="false" ht="17.35" hidden="false" customHeight="false" outlineLevel="0" collapsed="false">
      <c r="A514" s="43"/>
      <c r="B514" s="104"/>
      <c r="C514" s="104"/>
      <c r="D514" s="105"/>
      <c r="E514" s="106"/>
    </row>
    <row r="515" customFormat="false" ht="17.35" hidden="false" customHeight="false" outlineLevel="0" collapsed="false">
      <c r="A515" s="43"/>
      <c r="B515" s="104"/>
      <c r="C515" s="104"/>
      <c r="D515" s="105"/>
      <c r="E515" s="106"/>
    </row>
    <row r="516" customFormat="false" ht="17.35" hidden="false" customHeight="false" outlineLevel="0" collapsed="false">
      <c r="A516" s="43"/>
      <c r="B516" s="104"/>
      <c r="C516" s="104"/>
      <c r="D516" s="105"/>
      <c r="E516" s="106"/>
    </row>
    <row r="517" customFormat="false" ht="17.35" hidden="false" customHeight="false" outlineLevel="0" collapsed="false">
      <c r="A517" s="43"/>
      <c r="B517" s="104"/>
      <c r="C517" s="104"/>
      <c r="D517" s="105"/>
      <c r="E517" s="106"/>
    </row>
    <row r="518" customFormat="false" ht="17.35" hidden="false" customHeight="false" outlineLevel="0" collapsed="false">
      <c r="A518" s="43"/>
      <c r="B518" s="104"/>
      <c r="C518" s="104"/>
      <c r="D518" s="105"/>
      <c r="E518" s="106"/>
    </row>
    <row r="519" customFormat="false" ht="17.35" hidden="false" customHeight="false" outlineLevel="0" collapsed="false">
      <c r="A519" s="43"/>
      <c r="B519" s="104"/>
      <c r="C519" s="104"/>
      <c r="D519" s="105"/>
      <c r="E519" s="106"/>
    </row>
    <row r="520" customFormat="false" ht="17.35" hidden="false" customHeight="false" outlineLevel="0" collapsed="false">
      <c r="A520" s="43"/>
      <c r="B520" s="104"/>
      <c r="C520" s="104"/>
      <c r="D520" s="105"/>
      <c r="E520" s="106"/>
    </row>
    <row r="521" customFormat="false" ht="17.35" hidden="false" customHeight="false" outlineLevel="0" collapsed="false">
      <c r="A521" s="43"/>
      <c r="B521" s="104"/>
      <c r="C521" s="104"/>
      <c r="D521" s="105"/>
      <c r="E521" s="106"/>
    </row>
    <row r="522" customFormat="false" ht="17.35" hidden="false" customHeight="false" outlineLevel="0" collapsed="false">
      <c r="A522" s="43"/>
      <c r="B522" s="104"/>
      <c r="C522" s="104"/>
      <c r="D522" s="105"/>
      <c r="E522" s="106"/>
    </row>
    <row r="523" customFormat="false" ht="17.35" hidden="false" customHeight="false" outlineLevel="0" collapsed="false">
      <c r="A523" s="43"/>
      <c r="B523" s="104"/>
      <c r="C523" s="104"/>
      <c r="D523" s="105"/>
      <c r="E523" s="106"/>
    </row>
    <row r="524" customFormat="false" ht="17.35" hidden="false" customHeight="false" outlineLevel="0" collapsed="false">
      <c r="A524" s="43"/>
    </row>
    <row r="525" customFormat="false" ht="17.35" hidden="false" customHeight="false" outlineLevel="0" collapsed="false">
      <c r="A525" s="43"/>
    </row>
    <row r="526" customFormat="false" ht="17.35" hidden="false" customHeight="false" outlineLevel="0" collapsed="false">
      <c r="A526" s="43"/>
    </row>
    <row r="527" customFormat="false" ht="17.35" hidden="false" customHeight="false" outlineLevel="0" collapsed="false">
      <c r="A527" s="43"/>
    </row>
    <row r="528" customFormat="false" ht="17.35" hidden="false" customHeight="false" outlineLevel="0" collapsed="false">
      <c r="A528" s="43"/>
    </row>
    <row r="529" customFormat="false" ht="17.35" hidden="false" customHeight="false" outlineLevel="0" collapsed="false">
      <c r="A529" s="43"/>
    </row>
    <row r="530" customFormat="false" ht="17.35" hidden="false" customHeight="false" outlineLevel="0" collapsed="false">
      <c r="A530" s="43"/>
    </row>
    <row r="531" s="71" customFormat="true" ht="17.35" hidden="false" customHeight="false" outlineLevel="0" collapsed="false">
      <c r="A531" s="43"/>
      <c r="B531" s="43"/>
      <c r="C531" s="44"/>
      <c r="D531" s="45"/>
      <c r="E531" s="46"/>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c r="DA531" s="47"/>
      <c r="DB531" s="47"/>
      <c r="DC531" s="47"/>
      <c r="DD531" s="47"/>
      <c r="DE531" s="47"/>
      <c r="DF531" s="47"/>
      <c r="DG531" s="47"/>
      <c r="DH531" s="47"/>
      <c r="DI531" s="47"/>
      <c r="DJ531" s="47"/>
      <c r="DK531" s="47"/>
      <c r="DL531" s="47"/>
      <c r="DM531" s="47"/>
      <c r="DN531" s="47"/>
      <c r="DO531" s="47"/>
      <c r="DP531" s="47"/>
      <c r="DQ531" s="47"/>
      <c r="DR531" s="47"/>
      <c r="DS531" s="47"/>
      <c r="DT531" s="47"/>
      <c r="DU531" s="47"/>
      <c r="DV531" s="47"/>
      <c r="DW531" s="47"/>
      <c r="DX531" s="47"/>
      <c r="DY531" s="47"/>
      <c r="DZ531" s="47"/>
      <c r="EA531" s="47"/>
      <c r="EB531" s="47"/>
      <c r="EC531" s="47"/>
      <c r="ED531" s="47"/>
      <c r="EE531" s="47"/>
      <c r="EF531" s="47"/>
      <c r="EG531" s="47"/>
      <c r="EH531" s="47"/>
      <c r="EI531" s="47"/>
      <c r="EJ531" s="47"/>
      <c r="EK531" s="47"/>
      <c r="EL531" s="47"/>
      <c r="EM531" s="47"/>
      <c r="EN531" s="47"/>
      <c r="EO531" s="47"/>
      <c r="EP531" s="47"/>
      <c r="EQ531" s="47"/>
      <c r="ER531" s="47"/>
      <c r="ES531" s="47"/>
      <c r="ET531" s="47"/>
      <c r="EU531" s="47"/>
      <c r="EV531" s="47"/>
      <c r="EW531" s="47"/>
      <c r="EX531" s="47"/>
      <c r="EY531" s="47"/>
      <c r="EZ531" s="47"/>
      <c r="FA531" s="47"/>
      <c r="FB531" s="47"/>
      <c r="FC531" s="47"/>
      <c r="FD531" s="47"/>
      <c r="FE531" s="47"/>
      <c r="FF531" s="47"/>
      <c r="FG531" s="47"/>
      <c r="FH531" s="47"/>
      <c r="FI531" s="47"/>
      <c r="FJ531" s="47"/>
      <c r="FK531" s="47"/>
      <c r="FL531" s="47"/>
      <c r="FM531" s="47"/>
      <c r="FN531" s="47"/>
      <c r="FO531" s="47"/>
      <c r="FP531" s="47"/>
      <c r="FQ531" s="47"/>
      <c r="FR531" s="47"/>
      <c r="FS531" s="47"/>
      <c r="FT531" s="47"/>
      <c r="FU531" s="47"/>
      <c r="FV531" s="47"/>
      <c r="FW531" s="47"/>
      <c r="FX531" s="47"/>
      <c r="FY531" s="47"/>
      <c r="FZ531" s="47"/>
      <c r="GA531" s="47"/>
      <c r="GB531" s="47"/>
      <c r="GC531" s="47"/>
      <c r="GD531" s="47"/>
      <c r="GE531" s="47"/>
      <c r="GF531" s="47"/>
      <c r="GG531" s="47"/>
      <c r="GH531" s="47"/>
      <c r="GI531" s="47"/>
      <c r="GJ531" s="47"/>
      <c r="GK531" s="47"/>
      <c r="GL531" s="47"/>
      <c r="GM531" s="47"/>
      <c r="GN531" s="47"/>
      <c r="GO531" s="47"/>
      <c r="GP531" s="47"/>
      <c r="GQ531" s="47"/>
      <c r="GR531" s="47"/>
      <c r="GS531" s="47"/>
      <c r="GT531" s="47"/>
      <c r="GU531" s="47"/>
      <c r="GV531" s="47"/>
      <c r="GW531" s="47"/>
      <c r="GX531" s="47"/>
      <c r="GY531" s="47"/>
      <c r="GZ531" s="47"/>
      <c r="HA531" s="47"/>
      <c r="HB531" s="47"/>
      <c r="HC531" s="47"/>
      <c r="HD531" s="47"/>
      <c r="HE531" s="47"/>
      <c r="HF531" s="47"/>
      <c r="HG531" s="47"/>
      <c r="HH531" s="47"/>
      <c r="HI531" s="47"/>
      <c r="HJ531" s="47"/>
      <c r="HK531" s="47"/>
      <c r="HL531" s="47"/>
      <c r="HM531" s="47"/>
      <c r="HN531" s="47"/>
      <c r="HO531" s="47"/>
      <c r="HP531" s="47"/>
      <c r="HQ531" s="47"/>
      <c r="HR531" s="47"/>
      <c r="HS531" s="47"/>
      <c r="HT531" s="47"/>
      <c r="HU531" s="47"/>
      <c r="HV531" s="47"/>
      <c r="HW531" s="47"/>
      <c r="HX531" s="47"/>
      <c r="HY531" s="47"/>
      <c r="HZ531" s="47"/>
      <c r="IA531" s="47"/>
      <c r="IB531" s="47"/>
      <c r="IC531" s="47"/>
      <c r="ID531" s="47"/>
      <c r="IE531" s="47"/>
      <c r="IF531" s="47"/>
      <c r="IG531" s="47"/>
      <c r="IH531" s="47"/>
      <c r="II531" s="47"/>
      <c r="IJ531" s="47"/>
      <c r="IK531" s="47"/>
      <c r="IL531" s="47"/>
      <c r="IM531" s="47"/>
      <c r="IN531" s="47"/>
      <c r="IO531" s="47"/>
      <c r="IP531" s="47"/>
      <c r="IQ531" s="47"/>
      <c r="IR531" s="47"/>
      <c r="IS531" s="47"/>
      <c r="IT531" s="47"/>
      <c r="IU531" s="47"/>
      <c r="IV531" s="47"/>
      <c r="IW531" s="47"/>
      <c r="IX531" s="47"/>
      <c r="IY531" s="47"/>
      <c r="IZ531" s="47"/>
      <c r="JA531" s="47"/>
      <c r="JB531" s="47"/>
      <c r="JC531" s="47"/>
      <c r="JD531" s="47"/>
      <c r="JE531" s="47"/>
      <c r="JF531" s="47"/>
      <c r="JG531" s="47"/>
      <c r="JH531" s="47"/>
      <c r="JI531" s="47"/>
      <c r="JJ531" s="47"/>
      <c r="JK531" s="47"/>
      <c r="JL531" s="47"/>
      <c r="JM531" s="47"/>
      <c r="JN531" s="47"/>
      <c r="JO531" s="47"/>
      <c r="JP531" s="47"/>
      <c r="JQ531" s="47"/>
      <c r="JR531" s="47"/>
      <c r="JS531" s="47"/>
      <c r="JT531" s="47"/>
      <c r="JU531" s="47"/>
      <c r="JV531" s="47"/>
      <c r="JW531" s="47"/>
      <c r="JX531" s="47"/>
      <c r="JY531" s="47"/>
      <c r="JZ531" s="47"/>
      <c r="KA531" s="47"/>
      <c r="KB531" s="47"/>
      <c r="KC531" s="47"/>
      <c r="KD531" s="47"/>
      <c r="KE531" s="47"/>
      <c r="KF531" s="47"/>
      <c r="KG531" s="47"/>
      <c r="KH531" s="47"/>
      <c r="KI531" s="47"/>
      <c r="KJ531" s="47"/>
      <c r="KK531" s="47"/>
      <c r="KL531" s="47"/>
      <c r="KM531" s="47"/>
      <c r="KN531" s="47"/>
      <c r="KO531" s="47"/>
      <c r="KP531" s="47"/>
      <c r="KQ531" s="47"/>
      <c r="KR531" s="47"/>
      <c r="KS531" s="47"/>
      <c r="KT531" s="47"/>
      <c r="KU531" s="47"/>
      <c r="KV531" s="47"/>
      <c r="KW531" s="47"/>
      <c r="KX531" s="47"/>
      <c r="KY531" s="47"/>
      <c r="KZ531" s="47"/>
      <c r="LA531" s="47"/>
      <c r="LB531" s="47"/>
      <c r="LC531" s="47"/>
      <c r="LD531" s="47"/>
      <c r="LE531" s="47"/>
      <c r="LF531" s="47"/>
      <c r="LG531" s="47"/>
      <c r="LH531" s="47"/>
      <c r="LI531" s="47"/>
      <c r="LJ531" s="47"/>
      <c r="LK531" s="47"/>
      <c r="LL531" s="47"/>
      <c r="LM531" s="47"/>
      <c r="LN531" s="47"/>
      <c r="LO531" s="47"/>
      <c r="LP531" s="47"/>
      <c r="LQ531" s="47"/>
      <c r="LR531" s="47"/>
      <c r="LS531" s="47"/>
      <c r="LT531" s="47"/>
      <c r="LU531" s="47"/>
      <c r="LV531" s="47"/>
      <c r="LW531" s="47"/>
      <c r="LX531" s="47"/>
      <c r="LY531" s="47"/>
      <c r="LZ531" s="47"/>
      <c r="MA531" s="47"/>
      <c r="MB531" s="47"/>
      <c r="MC531" s="47"/>
      <c r="MD531" s="47"/>
      <c r="ME531" s="47"/>
      <c r="MF531" s="47"/>
      <c r="MG531" s="47"/>
      <c r="MH531" s="47"/>
      <c r="MI531" s="47"/>
      <c r="MJ531" s="47"/>
      <c r="MK531" s="47"/>
      <c r="ML531" s="47"/>
      <c r="MM531" s="47"/>
      <c r="MN531" s="47"/>
      <c r="MO531" s="47"/>
      <c r="MP531" s="47"/>
      <c r="MQ531" s="47"/>
      <c r="MR531" s="47"/>
      <c r="MS531" s="47"/>
      <c r="MT531" s="47"/>
      <c r="MU531" s="47"/>
      <c r="MV531" s="47"/>
      <c r="MW531" s="47"/>
      <c r="MX531" s="47"/>
      <c r="MY531" s="47"/>
      <c r="MZ531" s="47"/>
      <c r="NA531" s="47"/>
      <c r="NB531" s="47"/>
      <c r="NC531" s="47"/>
      <c r="ND531" s="47"/>
      <c r="NE531" s="47"/>
      <c r="NF531" s="47"/>
      <c r="NG531" s="47"/>
      <c r="NH531" s="47"/>
      <c r="NI531" s="47"/>
      <c r="NJ531" s="47"/>
      <c r="NK531" s="47"/>
      <c r="NL531" s="47"/>
      <c r="NM531" s="47"/>
      <c r="NN531" s="47"/>
      <c r="NO531" s="47"/>
      <c r="NP531" s="47"/>
      <c r="NQ531" s="47"/>
      <c r="NR531" s="47"/>
      <c r="NS531" s="47"/>
      <c r="NT531" s="47"/>
      <c r="NU531" s="47"/>
      <c r="NV531" s="47"/>
      <c r="NW531" s="47"/>
      <c r="NX531" s="47"/>
      <c r="NY531" s="47"/>
      <c r="NZ531" s="47"/>
      <c r="OA531" s="47"/>
      <c r="OB531" s="47"/>
      <c r="OC531" s="47"/>
      <c r="OD531" s="47"/>
      <c r="OE531" s="47"/>
      <c r="OF531" s="47"/>
      <c r="OG531" s="47"/>
      <c r="OH531" s="47"/>
      <c r="OI531" s="47"/>
      <c r="OJ531" s="47"/>
      <c r="OK531" s="47"/>
      <c r="OL531" s="47"/>
      <c r="OM531" s="47"/>
      <c r="ON531" s="47"/>
      <c r="OO531" s="47"/>
      <c r="OP531" s="47"/>
      <c r="OQ531" s="47"/>
      <c r="OR531" s="47"/>
      <c r="OS531" s="47"/>
      <c r="OT531" s="47"/>
      <c r="OU531" s="47"/>
      <c r="OV531" s="47"/>
      <c r="OW531" s="47"/>
      <c r="OX531" s="47"/>
      <c r="OY531" s="47"/>
      <c r="OZ531" s="47"/>
      <c r="PA531" s="47"/>
      <c r="PB531" s="47"/>
      <c r="PC531" s="47"/>
      <c r="PD531" s="47"/>
      <c r="PE531" s="47"/>
      <c r="PF531" s="47"/>
      <c r="PG531" s="47"/>
      <c r="PH531" s="47"/>
      <c r="PI531" s="47"/>
      <c r="PJ531" s="47"/>
      <c r="PK531" s="47"/>
      <c r="PL531" s="47"/>
      <c r="PM531" s="47"/>
      <c r="PN531" s="47"/>
      <c r="PO531" s="47"/>
      <c r="PP531" s="47"/>
      <c r="PQ531" s="47"/>
      <c r="PR531" s="47"/>
      <c r="PS531" s="47"/>
      <c r="PT531" s="47"/>
      <c r="PU531" s="47"/>
      <c r="PV531" s="47"/>
      <c r="PW531" s="47"/>
      <c r="PX531" s="47"/>
      <c r="PY531" s="47"/>
      <c r="PZ531" s="47"/>
      <c r="QA531" s="47"/>
      <c r="QB531" s="47"/>
      <c r="QC531" s="47"/>
      <c r="QD531" s="47"/>
      <c r="QE531" s="47"/>
      <c r="QF531" s="47"/>
      <c r="QG531" s="47"/>
      <c r="QH531" s="47"/>
      <c r="QI531" s="47"/>
      <c r="QJ531" s="47"/>
      <c r="QK531" s="47"/>
      <c r="QL531" s="47"/>
      <c r="QM531" s="47"/>
      <c r="QN531" s="47"/>
      <c r="QO531" s="47"/>
      <c r="QP531" s="47"/>
      <c r="QQ531" s="47"/>
      <c r="QR531" s="47"/>
      <c r="QS531" s="47"/>
      <c r="QT531" s="47"/>
      <c r="QU531" s="47"/>
      <c r="QV531" s="47"/>
      <c r="QW531" s="47"/>
      <c r="QX531" s="47"/>
      <c r="QY531" s="47"/>
      <c r="QZ531" s="47"/>
      <c r="RA531" s="47"/>
      <c r="RB531" s="47"/>
      <c r="RC531" s="47"/>
      <c r="RD531" s="47"/>
      <c r="RE531" s="47"/>
      <c r="RF531" s="47"/>
      <c r="RG531" s="47"/>
      <c r="RH531" s="47"/>
      <c r="RI531" s="47"/>
      <c r="RJ531" s="47"/>
      <c r="RK531" s="47"/>
      <c r="RL531" s="47"/>
      <c r="RM531" s="47"/>
      <c r="RN531" s="47"/>
      <c r="RO531" s="47"/>
      <c r="RP531" s="47"/>
      <c r="RQ531" s="47"/>
      <c r="RR531" s="47"/>
      <c r="RS531" s="47"/>
      <c r="RT531" s="47"/>
      <c r="RU531" s="47"/>
      <c r="RV531" s="47"/>
      <c r="RW531" s="47"/>
      <c r="RX531" s="47"/>
      <c r="RY531" s="47"/>
      <c r="RZ531" s="47"/>
      <c r="SA531" s="47"/>
      <c r="SB531" s="47"/>
      <c r="SC531" s="47"/>
      <c r="SD531" s="47"/>
      <c r="SE531" s="47"/>
      <c r="SF531" s="47"/>
      <c r="SG531" s="47"/>
      <c r="SH531" s="47"/>
      <c r="SI531" s="47"/>
      <c r="SJ531" s="47"/>
      <c r="SK531" s="47"/>
      <c r="SL531" s="47"/>
      <c r="SM531" s="47"/>
      <c r="SN531" s="47"/>
      <c r="SO531" s="47"/>
      <c r="SP531" s="47"/>
      <c r="SQ531" s="47"/>
      <c r="SR531" s="47"/>
      <c r="SS531" s="47"/>
      <c r="ST531" s="47"/>
      <c r="SU531" s="47"/>
      <c r="SV531" s="47"/>
      <c r="SW531" s="47"/>
      <c r="SX531" s="47"/>
      <c r="SY531" s="47"/>
      <c r="SZ531" s="47"/>
      <c r="TA531" s="47"/>
      <c r="TB531" s="47"/>
      <c r="TC531" s="47"/>
      <c r="TD531" s="47"/>
      <c r="TE531" s="47"/>
      <c r="TF531" s="47"/>
      <c r="TG531" s="47"/>
      <c r="TH531" s="47"/>
      <c r="TI531" s="47"/>
      <c r="TJ531" s="47"/>
      <c r="TK531" s="47"/>
      <c r="TL531" s="47"/>
      <c r="TM531" s="47"/>
      <c r="TN531" s="47"/>
      <c r="TO531" s="47"/>
      <c r="TP531" s="47"/>
      <c r="TQ531" s="47"/>
      <c r="TR531" s="47"/>
      <c r="TS531" s="47"/>
      <c r="TT531" s="47"/>
      <c r="TU531" s="47"/>
      <c r="TV531" s="47"/>
      <c r="TW531" s="47"/>
      <c r="TX531" s="47"/>
      <c r="TY531" s="47"/>
      <c r="TZ531" s="47"/>
      <c r="UA531" s="47"/>
      <c r="UB531" s="47"/>
      <c r="UC531" s="47"/>
      <c r="UD531" s="47"/>
      <c r="UE531" s="47"/>
      <c r="UF531" s="47"/>
      <c r="UG531" s="47"/>
      <c r="UH531" s="47"/>
      <c r="UI531" s="47"/>
      <c r="UJ531" s="47"/>
      <c r="UK531" s="47"/>
      <c r="UL531" s="47"/>
      <c r="UM531" s="47"/>
      <c r="UN531" s="47"/>
      <c r="UO531" s="47"/>
      <c r="UP531" s="47"/>
      <c r="UQ531" s="47"/>
      <c r="UR531" s="47"/>
      <c r="US531" s="47"/>
      <c r="UT531" s="47"/>
      <c r="UU531" s="47"/>
      <c r="UV531" s="47"/>
      <c r="UW531" s="47"/>
      <c r="UX531" s="47"/>
      <c r="UY531" s="47"/>
      <c r="UZ531" s="47"/>
      <c r="VA531" s="47"/>
      <c r="VB531" s="47"/>
      <c r="VC531" s="47"/>
      <c r="VD531" s="47"/>
      <c r="VE531" s="47"/>
      <c r="VF531" s="47"/>
      <c r="VG531" s="47"/>
      <c r="VH531" s="47"/>
      <c r="VI531" s="47"/>
      <c r="VJ531" s="47"/>
      <c r="VK531" s="47"/>
      <c r="VL531" s="47"/>
      <c r="VM531" s="47"/>
      <c r="VN531" s="47"/>
      <c r="VO531" s="47"/>
      <c r="VP531" s="47"/>
      <c r="VQ531" s="47"/>
      <c r="VR531" s="47"/>
      <c r="VS531" s="47"/>
      <c r="VT531" s="47"/>
      <c r="VU531" s="47"/>
      <c r="VV531" s="47"/>
      <c r="VW531" s="47"/>
      <c r="VX531" s="47"/>
      <c r="VY531" s="47"/>
      <c r="VZ531" s="47"/>
      <c r="WA531" s="47"/>
      <c r="WB531" s="47"/>
      <c r="WC531" s="47"/>
      <c r="WD531" s="47"/>
      <c r="WE531" s="47"/>
      <c r="WF531" s="47"/>
      <c r="WG531" s="47"/>
      <c r="WH531" s="47"/>
      <c r="WI531" s="47"/>
      <c r="WJ531" s="47"/>
      <c r="WK531" s="47"/>
      <c r="WL531" s="47"/>
      <c r="WM531" s="47"/>
      <c r="WN531" s="47"/>
      <c r="WO531" s="47"/>
      <c r="WP531" s="47"/>
      <c r="WQ531" s="47"/>
      <c r="WR531" s="47"/>
      <c r="WS531" s="47"/>
      <c r="WT531" s="47"/>
      <c r="WU531" s="47"/>
      <c r="WV531" s="47"/>
      <c r="WW531" s="47"/>
      <c r="WX531" s="47"/>
      <c r="WY531" s="47"/>
      <c r="WZ531" s="47"/>
      <c r="XA531" s="47"/>
      <c r="XB531" s="47"/>
      <c r="XC531" s="47"/>
      <c r="XD531" s="47"/>
      <c r="XE531" s="47"/>
      <c r="XF531" s="47"/>
      <c r="XG531" s="47"/>
      <c r="XH531" s="47"/>
      <c r="XI531" s="47"/>
      <c r="XJ531" s="47"/>
      <c r="XK531" s="47"/>
      <c r="XL531" s="47"/>
      <c r="XM531" s="47"/>
      <c r="XN531" s="47"/>
      <c r="XO531" s="47"/>
      <c r="XP531" s="47"/>
      <c r="XQ531" s="47"/>
      <c r="XR531" s="47"/>
      <c r="XS531" s="47"/>
      <c r="XT531" s="47"/>
      <c r="XU531" s="47"/>
      <c r="XV531" s="47"/>
      <c r="XW531" s="47"/>
      <c r="XX531" s="47"/>
      <c r="XY531" s="47"/>
      <c r="XZ531" s="47"/>
      <c r="YA531" s="47"/>
      <c r="YB531" s="47"/>
      <c r="YC531" s="47"/>
      <c r="YD531" s="47"/>
      <c r="YE531" s="47"/>
      <c r="YF531" s="47"/>
      <c r="YG531" s="47"/>
      <c r="YH531" s="47"/>
      <c r="YI531" s="47"/>
      <c r="YJ531" s="47"/>
      <c r="YK531" s="47"/>
      <c r="YL531" s="47"/>
      <c r="YM531" s="47"/>
      <c r="YN531" s="47"/>
      <c r="YO531" s="47"/>
      <c r="YP531" s="47"/>
      <c r="YQ531" s="47"/>
      <c r="YR531" s="47"/>
      <c r="YS531" s="47"/>
      <c r="YT531" s="47"/>
      <c r="YU531" s="47"/>
      <c r="YV531" s="47"/>
      <c r="YW531" s="47"/>
      <c r="YX531" s="47"/>
      <c r="YY531" s="47"/>
      <c r="YZ531" s="47"/>
      <c r="ZA531" s="47"/>
      <c r="ZB531" s="47"/>
      <c r="ZC531" s="47"/>
      <c r="ZD531" s="47"/>
      <c r="ZE531" s="47"/>
      <c r="ZF531" s="47"/>
      <c r="ZG531" s="47"/>
      <c r="ZH531" s="47"/>
      <c r="ZI531" s="47"/>
      <c r="ZJ531" s="47"/>
      <c r="ZK531" s="47"/>
      <c r="ZL531" s="47"/>
      <c r="ZM531" s="47"/>
      <c r="ZN531" s="47"/>
      <c r="ZO531" s="47"/>
      <c r="ZP531" s="47"/>
      <c r="ZQ531" s="47"/>
      <c r="ZR531" s="47"/>
      <c r="ZS531" s="47"/>
      <c r="ZT531" s="47"/>
      <c r="ZU531" s="47"/>
      <c r="ZV531" s="47"/>
      <c r="ZW531" s="47"/>
      <c r="ZX531" s="47"/>
      <c r="ZY531" s="47"/>
      <c r="ZZ531" s="47"/>
      <c r="AAA531" s="47"/>
      <c r="AAB531" s="47"/>
      <c r="AAC531" s="47"/>
      <c r="AAD531" s="47"/>
      <c r="AAE531" s="47"/>
      <c r="AAF531" s="47"/>
      <c r="AAG531" s="47"/>
      <c r="AAH531" s="47"/>
      <c r="AAI531" s="47"/>
      <c r="AAJ531" s="47"/>
      <c r="AAK531" s="47"/>
      <c r="AAL531" s="47"/>
      <c r="AAM531" s="47"/>
      <c r="AAN531" s="47"/>
      <c r="AAO531" s="47"/>
      <c r="AAP531" s="47"/>
      <c r="AAQ531" s="47"/>
      <c r="AAR531" s="47"/>
      <c r="AAS531" s="47"/>
      <c r="AAT531" s="47"/>
      <c r="AAU531" s="47"/>
      <c r="AAV531" s="47"/>
      <c r="AAW531" s="47"/>
      <c r="AAX531" s="47"/>
      <c r="AAY531" s="47"/>
      <c r="AAZ531" s="47"/>
      <c r="ABA531" s="47"/>
      <c r="ABB531" s="47"/>
      <c r="ABC531" s="47"/>
      <c r="ABD531" s="47"/>
      <c r="ABE531" s="47"/>
      <c r="ABF531" s="47"/>
      <c r="ABG531" s="47"/>
      <c r="ABH531" s="47"/>
      <c r="ABI531" s="47"/>
      <c r="ABJ531" s="47"/>
      <c r="ABK531" s="47"/>
      <c r="ABL531" s="47"/>
      <c r="ABM531" s="47"/>
      <c r="ABN531" s="47"/>
      <c r="ABO531" s="47"/>
      <c r="ABP531" s="47"/>
      <c r="ABQ531" s="47"/>
      <c r="ABR531" s="47"/>
      <c r="ABS531" s="47"/>
      <c r="ABT531" s="47"/>
      <c r="ABU531" s="47"/>
      <c r="ABV531" s="47"/>
      <c r="ABW531" s="47"/>
      <c r="ABX531" s="47"/>
      <c r="ABY531" s="47"/>
      <c r="ABZ531" s="47"/>
      <c r="ACA531" s="47"/>
      <c r="ACB531" s="47"/>
      <c r="ACC531" s="47"/>
      <c r="ACD531" s="47"/>
      <c r="ACE531" s="47"/>
      <c r="ACF531" s="47"/>
      <c r="ACG531" s="47"/>
      <c r="ACH531" s="47"/>
      <c r="ACI531" s="47"/>
      <c r="ACJ531" s="47"/>
      <c r="ACK531" s="47"/>
      <c r="ACL531" s="47"/>
      <c r="ACM531" s="47"/>
      <c r="ACN531" s="47"/>
      <c r="ACO531" s="47"/>
      <c r="ACP531" s="47"/>
      <c r="ACQ531" s="47"/>
      <c r="ACR531" s="47"/>
      <c r="ACS531" s="47"/>
      <c r="ACT531" s="47"/>
      <c r="ACU531" s="47"/>
      <c r="ACV531" s="47"/>
      <c r="ACW531" s="47"/>
      <c r="ACX531" s="47"/>
      <c r="ACY531" s="47"/>
      <c r="ACZ531" s="47"/>
      <c r="ADA531" s="47"/>
      <c r="ADB531" s="47"/>
      <c r="ADC531" s="47"/>
      <c r="ADD531" s="47"/>
      <c r="ADE531" s="47"/>
      <c r="ADF531" s="47"/>
      <c r="ADG531" s="47"/>
      <c r="ADH531" s="47"/>
      <c r="ADI531" s="47"/>
      <c r="ADJ531" s="47"/>
      <c r="ADK531" s="47"/>
      <c r="ADL531" s="47"/>
      <c r="ADM531" s="47"/>
      <c r="ADN531" s="47"/>
      <c r="ADO531" s="47"/>
      <c r="ADP531" s="47"/>
      <c r="ADQ531" s="47"/>
      <c r="ADR531" s="47"/>
      <c r="ADS531" s="47"/>
      <c r="ADT531" s="47"/>
      <c r="ADU531" s="47"/>
      <c r="ADV531" s="47"/>
      <c r="ADW531" s="47"/>
      <c r="ADX531" s="47"/>
      <c r="ADY531" s="47"/>
      <c r="ADZ531" s="47"/>
      <c r="AEA531" s="47"/>
      <c r="AEB531" s="47"/>
      <c r="AEC531" s="47"/>
      <c r="AED531" s="47"/>
      <c r="AEE531" s="47"/>
      <c r="AEF531" s="47"/>
      <c r="AEG531" s="47"/>
      <c r="AEH531" s="47"/>
      <c r="AEI531" s="47"/>
      <c r="AEJ531" s="47"/>
      <c r="AEK531" s="47"/>
      <c r="AEL531" s="47"/>
      <c r="AEM531" s="47"/>
      <c r="AEN531" s="47"/>
      <c r="AEO531" s="47"/>
      <c r="AEP531" s="47"/>
      <c r="AEQ531" s="47"/>
      <c r="AER531" s="47"/>
      <c r="AES531" s="47"/>
      <c r="AET531" s="47"/>
      <c r="AEU531" s="47"/>
      <c r="AEV531" s="47"/>
      <c r="AEW531" s="47"/>
      <c r="AEX531" s="47"/>
      <c r="AEY531" s="47"/>
      <c r="AEZ531" s="47"/>
      <c r="AFA531" s="47"/>
      <c r="AFB531" s="47"/>
      <c r="AFC531" s="47"/>
      <c r="AFD531" s="47"/>
      <c r="AFE531" s="47"/>
      <c r="AFF531" s="47"/>
      <c r="AFG531" s="47"/>
      <c r="AFH531" s="47"/>
      <c r="AFI531" s="47"/>
      <c r="AFJ531" s="47"/>
      <c r="AFK531" s="47"/>
      <c r="AFL531" s="47"/>
      <c r="AFM531" s="47"/>
      <c r="AFN531" s="47"/>
      <c r="AFO531" s="47"/>
      <c r="AFP531" s="47"/>
      <c r="AFQ531" s="47"/>
      <c r="AFR531" s="47"/>
      <c r="AFS531" s="47"/>
      <c r="AFT531" s="47"/>
      <c r="AFU531" s="47"/>
      <c r="AFV531" s="47"/>
      <c r="AFW531" s="47"/>
      <c r="AFX531" s="47"/>
      <c r="AFY531" s="47"/>
      <c r="AFZ531" s="47"/>
      <c r="AGA531" s="47"/>
      <c r="AGB531" s="47"/>
      <c r="AGC531" s="47"/>
      <c r="AGD531" s="47"/>
      <c r="AGE531" s="47"/>
      <c r="AGF531" s="47"/>
      <c r="AGG531" s="47"/>
      <c r="AGH531" s="47"/>
      <c r="AGI531" s="47"/>
      <c r="AGJ531" s="47"/>
      <c r="AGK531" s="47"/>
      <c r="AGL531" s="47"/>
      <c r="AGM531" s="47"/>
      <c r="AGN531" s="47"/>
      <c r="AGO531" s="47"/>
      <c r="AGP531" s="47"/>
      <c r="AGQ531" s="47"/>
      <c r="AGR531" s="47"/>
      <c r="AGS531" s="47"/>
      <c r="AGT531" s="47"/>
      <c r="AGU531" s="47"/>
      <c r="AGV531" s="47"/>
      <c r="AGW531" s="47"/>
      <c r="AGX531" s="47"/>
      <c r="AGY531" s="47"/>
      <c r="AGZ531" s="47"/>
      <c r="AHA531" s="47"/>
      <c r="AHB531" s="47"/>
      <c r="AHC531" s="47"/>
      <c r="AHD531" s="47"/>
      <c r="AHE531" s="47"/>
      <c r="AHF531" s="47"/>
      <c r="AHG531" s="47"/>
      <c r="AHH531" s="47"/>
      <c r="AHI531" s="47"/>
      <c r="AHJ531" s="47"/>
      <c r="AHK531" s="47"/>
      <c r="AHL531" s="47"/>
      <c r="AHM531" s="47"/>
      <c r="AHN531" s="47"/>
      <c r="AHO531" s="47"/>
      <c r="AHP531" s="47"/>
      <c r="AHQ531" s="47"/>
      <c r="AHR531" s="47"/>
      <c r="AHS531" s="47"/>
      <c r="AHT531" s="47"/>
      <c r="AHU531" s="47"/>
      <c r="AHV531" s="47"/>
      <c r="AHW531" s="47"/>
      <c r="AHX531" s="47"/>
      <c r="AHY531" s="47"/>
      <c r="AHZ531" s="47"/>
      <c r="AIA531" s="47"/>
      <c r="AIB531" s="47"/>
      <c r="AIC531" s="47"/>
      <c r="AID531" s="47"/>
      <c r="AIE531" s="47"/>
      <c r="AIF531" s="47"/>
      <c r="AIG531" s="47"/>
      <c r="AIH531" s="47"/>
      <c r="AII531" s="47"/>
      <c r="AIJ531" s="47"/>
      <c r="AIK531" s="47"/>
      <c r="AIL531" s="47"/>
      <c r="AIM531" s="47"/>
      <c r="AIN531" s="47"/>
      <c r="AIO531" s="47"/>
      <c r="AIP531" s="47"/>
      <c r="AIQ531" s="47"/>
      <c r="AIR531" s="47"/>
      <c r="AIS531" s="47"/>
      <c r="AIT531" s="47"/>
      <c r="AIU531" s="47"/>
      <c r="AIV531" s="47"/>
      <c r="AIW531" s="47"/>
      <c r="AIX531" s="47"/>
      <c r="AIY531" s="47"/>
      <c r="AIZ531" s="47"/>
      <c r="AJA531" s="47"/>
      <c r="AJB531" s="47"/>
      <c r="AJC531" s="47"/>
      <c r="AJD531" s="47"/>
      <c r="AJE531" s="47"/>
      <c r="AJF531" s="47"/>
      <c r="AJG531" s="47"/>
      <c r="AJH531" s="47"/>
      <c r="AJI531" s="47"/>
      <c r="AJJ531" s="47"/>
      <c r="AJK531" s="47"/>
      <c r="AJL531" s="47"/>
      <c r="AJM531" s="47"/>
      <c r="AJN531" s="47"/>
      <c r="AJO531" s="47"/>
      <c r="AJP531" s="47"/>
      <c r="AJQ531" s="47"/>
      <c r="AJR531" s="47"/>
      <c r="AJS531" s="47"/>
      <c r="AJT531" s="47"/>
      <c r="AJU531" s="47"/>
      <c r="AJV531" s="47"/>
      <c r="AJW531" s="47"/>
      <c r="AJX531" s="47"/>
      <c r="AJY531" s="47"/>
      <c r="AJZ531" s="47"/>
      <c r="AKA531" s="47"/>
      <c r="AKB531" s="47"/>
      <c r="AKC531" s="47"/>
      <c r="AKD531" s="47"/>
      <c r="AKE531" s="47"/>
      <c r="AKF531" s="47"/>
      <c r="AKG531" s="47"/>
      <c r="AKH531" s="47"/>
      <c r="AKI531" s="47"/>
      <c r="AKJ531" s="47"/>
      <c r="AKK531" s="47"/>
      <c r="AKL531" s="47"/>
      <c r="AKM531" s="47"/>
      <c r="AKN531" s="47"/>
      <c r="AKO531" s="47"/>
      <c r="AKP531" s="47"/>
      <c r="AKQ531" s="47"/>
      <c r="AKR531" s="47"/>
      <c r="AKS531" s="47"/>
      <c r="AKT531" s="47"/>
      <c r="AKU531" s="47"/>
      <c r="AKV531" s="47"/>
      <c r="AKW531" s="47"/>
      <c r="AKX531" s="47"/>
      <c r="AKY531" s="47"/>
      <c r="AKZ531" s="47"/>
      <c r="ALA531" s="47"/>
      <c r="ALB531" s="47"/>
      <c r="ALC531" s="47"/>
      <c r="ALD531" s="47"/>
      <c r="ALE531" s="47"/>
      <c r="ALF531" s="47"/>
      <c r="ALG531" s="47"/>
      <c r="ALH531" s="47"/>
      <c r="ALI531" s="47"/>
      <c r="ALJ531" s="47"/>
      <c r="ALK531" s="47"/>
      <c r="ALL531" s="47"/>
      <c r="ALM531" s="47"/>
      <c r="ALN531" s="47"/>
      <c r="ALO531" s="47"/>
      <c r="ALP531" s="47"/>
      <c r="ALQ531" s="47"/>
      <c r="ALR531" s="47"/>
      <c r="ALS531" s="47"/>
      <c r="ALT531" s="47"/>
      <c r="ALU531" s="47"/>
      <c r="ALV531" s="47"/>
      <c r="ALW531" s="47"/>
      <c r="ALX531" s="47"/>
      <c r="ALY531" s="47"/>
      <c r="ALZ531" s="47"/>
      <c r="AMA531" s="47"/>
      <c r="AMB531" s="47"/>
      <c r="AMC531" s="47"/>
      <c r="AMD531" s="47"/>
      <c r="AME531" s="47"/>
      <c r="AMF531" s="47"/>
      <c r="AMG531" s="47"/>
      <c r="AMH531" s="47"/>
      <c r="AMI531" s="47"/>
      <c r="AMJ531" s="48"/>
      <c r="AMK531" s="48"/>
    </row>
    <row r="532" customFormat="false" ht="17.35" hidden="false" customHeight="false" outlineLevel="0" collapsed="false">
      <c r="A532" s="43"/>
    </row>
    <row r="533" customFormat="false" ht="17.35" hidden="false" customHeight="false" outlineLevel="0" collapsed="false">
      <c r="A533" s="43"/>
    </row>
    <row r="534" customFormat="false" ht="17.35" hidden="false" customHeight="false" outlineLevel="0" collapsed="false">
      <c r="A534" s="43"/>
    </row>
    <row r="535" customFormat="false" ht="17.35" hidden="false" customHeight="false" outlineLevel="0" collapsed="false">
      <c r="A535" s="43"/>
    </row>
    <row r="536" customFormat="false" ht="17.35" hidden="false" customHeight="false" outlineLevel="0" collapsed="false">
      <c r="A536" s="66"/>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c r="AM536" s="71"/>
      <c r="AN536" s="71"/>
      <c r="AO536" s="71"/>
      <c r="AP536" s="71"/>
      <c r="AQ536" s="71"/>
      <c r="AR536" s="71"/>
      <c r="AS536" s="71"/>
      <c r="AT536" s="71"/>
      <c r="AU536" s="71"/>
      <c r="AV536" s="71"/>
      <c r="AW536" s="71"/>
      <c r="AX536" s="71"/>
      <c r="AY536" s="71"/>
      <c r="AZ536" s="71"/>
      <c r="BA536" s="71"/>
      <c r="BB536" s="71"/>
      <c r="BC536" s="71"/>
      <c r="BD536" s="71"/>
      <c r="BE536" s="71"/>
      <c r="BF536" s="71"/>
      <c r="BG536" s="71"/>
      <c r="BH536" s="71"/>
      <c r="BI536" s="71"/>
      <c r="BJ536" s="71"/>
      <c r="BK536" s="71"/>
      <c r="BL536" s="71"/>
      <c r="BM536" s="71"/>
      <c r="BN536" s="71"/>
      <c r="BO536" s="71"/>
      <c r="BP536" s="71"/>
      <c r="BQ536" s="71"/>
      <c r="BR536" s="71"/>
      <c r="BS536" s="71"/>
      <c r="BT536" s="71"/>
      <c r="BU536" s="71"/>
      <c r="BV536" s="71"/>
      <c r="BW536" s="71"/>
      <c r="BX536" s="71"/>
      <c r="BY536" s="71"/>
      <c r="BZ536" s="71"/>
      <c r="CA536" s="71"/>
      <c r="CB536" s="71"/>
      <c r="CC536" s="71"/>
      <c r="CD536" s="71"/>
      <c r="CE536" s="71"/>
      <c r="CF536" s="71"/>
      <c r="CG536" s="71"/>
      <c r="CH536" s="71"/>
      <c r="CI536" s="71"/>
      <c r="CJ536" s="71"/>
      <c r="CK536" s="71"/>
      <c r="CL536" s="71"/>
      <c r="CM536" s="71"/>
      <c r="CN536" s="71"/>
      <c r="CO536" s="71"/>
      <c r="CP536" s="71"/>
      <c r="CQ536" s="71"/>
      <c r="CR536" s="71"/>
      <c r="CS536" s="71"/>
      <c r="CT536" s="71"/>
      <c r="CU536" s="71"/>
      <c r="CV536" s="71"/>
      <c r="CW536" s="71"/>
      <c r="CX536" s="71"/>
      <c r="CY536" s="71"/>
      <c r="CZ536" s="71"/>
      <c r="DA536" s="71"/>
      <c r="DB536" s="71"/>
      <c r="DC536" s="71"/>
      <c r="DD536" s="71"/>
      <c r="DE536" s="71"/>
      <c r="DF536" s="71"/>
      <c r="DG536" s="71"/>
      <c r="DH536" s="71"/>
      <c r="DI536" s="71"/>
      <c r="DJ536" s="71"/>
      <c r="DK536" s="71"/>
      <c r="DL536" s="71"/>
      <c r="DM536" s="71"/>
      <c r="DN536" s="71"/>
      <c r="DO536" s="71"/>
      <c r="DP536" s="71"/>
      <c r="DQ536" s="71"/>
      <c r="DR536" s="71"/>
      <c r="DS536" s="71"/>
      <c r="DT536" s="71"/>
      <c r="DU536" s="71"/>
      <c r="DV536" s="71"/>
      <c r="DW536" s="71"/>
      <c r="DX536" s="71"/>
      <c r="DY536" s="71"/>
      <c r="DZ536" s="71"/>
      <c r="EA536" s="71"/>
      <c r="EB536" s="71"/>
      <c r="EC536" s="71"/>
      <c r="ED536" s="71"/>
      <c r="EE536" s="71"/>
      <c r="EF536" s="71"/>
      <c r="EG536" s="71"/>
      <c r="EH536" s="71"/>
      <c r="EI536" s="71"/>
      <c r="EJ536" s="71"/>
      <c r="EK536" s="71"/>
      <c r="EL536" s="71"/>
      <c r="EM536" s="71"/>
      <c r="EN536" s="71"/>
      <c r="EO536" s="71"/>
      <c r="EP536" s="71"/>
      <c r="EQ536" s="71"/>
      <c r="ER536" s="71"/>
      <c r="ES536" s="71"/>
      <c r="ET536" s="71"/>
      <c r="EU536" s="71"/>
      <c r="EV536" s="71"/>
      <c r="EW536" s="71"/>
      <c r="EX536" s="71"/>
      <c r="EY536" s="71"/>
      <c r="EZ536" s="71"/>
      <c r="FA536" s="71"/>
      <c r="FB536" s="71"/>
      <c r="FC536" s="71"/>
      <c r="FD536" s="71"/>
      <c r="FE536" s="71"/>
      <c r="FF536" s="71"/>
      <c r="FG536" s="71"/>
      <c r="FH536" s="71"/>
      <c r="FI536" s="71"/>
      <c r="FJ536" s="71"/>
      <c r="FK536" s="71"/>
      <c r="FL536" s="71"/>
      <c r="FM536" s="71"/>
      <c r="FN536" s="71"/>
      <c r="FO536" s="71"/>
      <c r="FP536" s="71"/>
      <c r="FQ536" s="71"/>
      <c r="FR536" s="71"/>
      <c r="FS536" s="71"/>
      <c r="FT536" s="71"/>
      <c r="FU536" s="71"/>
      <c r="FV536" s="71"/>
      <c r="FW536" s="71"/>
      <c r="FX536" s="71"/>
      <c r="FY536" s="71"/>
      <c r="FZ536" s="71"/>
      <c r="GA536" s="71"/>
      <c r="GB536" s="71"/>
      <c r="GC536" s="71"/>
      <c r="GD536" s="71"/>
      <c r="GE536" s="71"/>
      <c r="GF536" s="71"/>
      <c r="GG536" s="71"/>
      <c r="GH536" s="71"/>
      <c r="GI536" s="71"/>
      <c r="GJ536" s="71"/>
      <c r="GK536" s="71"/>
      <c r="GL536" s="71"/>
      <c r="GM536" s="71"/>
      <c r="GN536" s="71"/>
      <c r="GO536" s="71"/>
      <c r="GP536" s="71"/>
      <c r="GQ536" s="71"/>
      <c r="GR536" s="71"/>
      <c r="GS536" s="71"/>
      <c r="GT536" s="71"/>
      <c r="GU536" s="71"/>
      <c r="GV536" s="71"/>
      <c r="GW536" s="71"/>
      <c r="GX536" s="71"/>
      <c r="GY536" s="71"/>
      <c r="GZ536" s="71"/>
      <c r="HA536" s="71"/>
      <c r="HB536" s="71"/>
      <c r="HC536" s="71"/>
      <c r="HD536" s="71"/>
      <c r="HE536" s="71"/>
      <c r="HF536" s="71"/>
      <c r="HG536" s="71"/>
      <c r="HH536" s="71"/>
      <c r="HI536" s="71"/>
      <c r="HJ536" s="71"/>
      <c r="HK536" s="71"/>
      <c r="HL536" s="71"/>
      <c r="HM536" s="71"/>
      <c r="HN536" s="71"/>
      <c r="HO536" s="71"/>
      <c r="HP536" s="71"/>
      <c r="HQ536" s="71"/>
      <c r="HR536" s="71"/>
      <c r="HS536" s="71"/>
      <c r="HT536" s="71"/>
      <c r="HU536" s="71"/>
      <c r="HV536" s="71"/>
      <c r="HW536" s="71"/>
      <c r="HX536" s="71"/>
      <c r="HY536" s="71"/>
      <c r="HZ536" s="71"/>
      <c r="IA536" s="71"/>
      <c r="IB536" s="71"/>
      <c r="IC536" s="71"/>
      <c r="ID536" s="71"/>
      <c r="IE536" s="71"/>
      <c r="IF536" s="71"/>
      <c r="IG536" s="71"/>
      <c r="IH536" s="71"/>
      <c r="II536" s="71"/>
      <c r="IJ536" s="71"/>
      <c r="IK536" s="71"/>
      <c r="IL536" s="71"/>
      <c r="IM536" s="71"/>
      <c r="IN536" s="71"/>
      <c r="IO536" s="71"/>
      <c r="IP536" s="71"/>
      <c r="IQ536" s="71"/>
      <c r="IR536" s="71"/>
      <c r="IS536" s="71"/>
      <c r="IT536" s="71"/>
      <c r="IU536" s="71"/>
      <c r="IV536" s="71"/>
      <c r="IW536" s="71"/>
      <c r="IX536" s="71"/>
      <c r="IY536" s="71"/>
      <c r="IZ536" s="71"/>
      <c r="JA536" s="71"/>
      <c r="JB536" s="71"/>
      <c r="JC536" s="71"/>
      <c r="JD536" s="71"/>
      <c r="JE536" s="71"/>
      <c r="JF536" s="71"/>
      <c r="JG536" s="71"/>
      <c r="JH536" s="71"/>
      <c r="JI536" s="71"/>
      <c r="JJ536" s="71"/>
      <c r="JK536" s="71"/>
      <c r="JL536" s="71"/>
      <c r="JM536" s="71"/>
      <c r="JN536" s="71"/>
      <c r="JO536" s="71"/>
      <c r="JP536" s="71"/>
      <c r="JQ536" s="71"/>
      <c r="JR536" s="71"/>
      <c r="JS536" s="71"/>
      <c r="JT536" s="71"/>
      <c r="JU536" s="71"/>
      <c r="JV536" s="71"/>
      <c r="JW536" s="71"/>
      <c r="JX536" s="71"/>
      <c r="JY536" s="71"/>
      <c r="JZ536" s="71"/>
      <c r="KA536" s="71"/>
      <c r="KB536" s="71"/>
      <c r="KC536" s="71"/>
      <c r="KD536" s="71"/>
      <c r="KE536" s="71"/>
      <c r="KF536" s="71"/>
      <c r="KG536" s="71"/>
      <c r="KH536" s="71"/>
      <c r="KI536" s="71"/>
      <c r="KJ536" s="71"/>
      <c r="KK536" s="71"/>
      <c r="KL536" s="71"/>
      <c r="KM536" s="71"/>
      <c r="KN536" s="71"/>
      <c r="KO536" s="71"/>
      <c r="KP536" s="71"/>
      <c r="KQ536" s="71"/>
      <c r="KR536" s="71"/>
      <c r="KS536" s="71"/>
      <c r="KT536" s="71"/>
      <c r="KU536" s="71"/>
      <c r="KV536" s="71"/>
      <c r="KW536" s="71"/>
      <c r="KX536" s="71"/>
      <c r="KY536" s="71"/>
      <c r="KZ536" s="71"/>
      <c r="LA536" s="71"/>
      <c r="LB536" s="71"/>
      <c r="LC536" s="71"/>
      <c r="LD536" s="71"/>
      <c r="LE536" s="71"/>
      <c r="LF536" s="71"/>
      <c r="LG536" s="71"/>
      <c r="LH536" s="71"/>
      <c r="LI536" s="71"/>
      <c r="LJ536" s="71"/>
      <c r="LK536" s="71"/>
      <c r="LL536" s="71"/>
      <c r="LM536" s="71"/>
      <c r="LN536" s="71"/>
      <c r="LO536" s="71"/>
      <c r="LP536" s="71"/>
      <c r="LQ536" s="71"/>
      <c r="LR536" s="71"/>
      <c r="LS536" s="71"/>
      <c r="LT536" s="71"/>
      <c r="LU536" s="71"/>
      <c r="LV536" s="71"/>
      <c r="LW536" s="71"/>
      <c r="LX536" s="71"/>
      <c r="LY536" s="71"/>
      <c r="LZ536" s="71"/>
      <c r="MA536" s="71"/>
      <c r="MB536" s="71"/>
      <c r="MC536" s="71"/>
      <c r="MD536" s="71"/>
      <c r="ME536" s="71"/>
      <c r="MF536" s="71"/>
      <c r="MG536" s="71"/>
      <c r="MH536" s="71"/>
      <c r="MI536" s="71"/>
      <c r="MJ536" s="71"/>
      <c r="MK536" s="71"/>
      <c r="ML536" s="71"/>
      <c r="MM536" s="71"/>
      <c r="MN536" s="71"/>
      <c r="MO536" s="71"/>
      <c r="MP536" s="71"/>
      <c r="MQ536" s="71"/>
      <c r="MR536" s="71"/>
      <c r="MS536" s="71"/>
      <c r="MT536" s="71"/>
      <c r="MU536" s="71"/>
      <c r="MV536" s="71"/>
      <c r="MW536" s="71"/>
      <c r="MX536" s="71"/>
      <c r="MY536" s="71"/>
      <c r="MZ536" s="71"/>
      <c r="NA536" s="71"/>
      <c r="NB536" s="71"/>
      <c r="NC536" s="71"/>
      <c r="ND536" s="71"/>
      <c r="NE536" s="71"/>
      <c r="NF536" s="71"/>
      <c r="NG536" s="71"/>
      <c r="NH536" s="71"/>
      <c r="NI536" s="71"/>
      <c r="NJ536" s="71"/>
      <c r="NK536" s="71"/>
      <c r="NL536" s="71"/>
      <c r="NM536" s="71"/>
      <c r="NN536" s="71"/>
      <c r="NO536" s="71"/>
      <c r="NP536" s="71"/>
      <c r="NQ536" s="71"/>
      <c r="NR536" s="71"/>
      <c r="NS536" s="71"/>
      <c r="NT536" s="71"/>
      <c r="NU536" s="71"/>
      <c r="NV536" s="71"/>
      <c r="NW536" s="71"/>
      <c r="NX536" s="71"/>
      <c r="NY536" s="71"/>
      <c r="NZ536" s="71"/>
      <c r="OA536" s="71"/>
      <c r="OB536" s="71"/>
      <c r="OC536" s="71"/>
      <c r="OD536" s="71"/>
      <c r="OE536" s="71"/>
      <c r="OF536" s="71"/>
      <c r="OG536" s="71"/>
      <c r="OH536" s="71"/>
      <c r="OI536" s="71"/>
      <c r="OJ536" s="71"/>
      <c r="OK536" s="71"/>
      <c r="OL536" s="71"/>
      <c r="OM536" s="71"/>
      <c r="ON536" s="71"/>
      <c r="OO536" s="71"/>
      <c r="OP536" s="71"/>
      <c r="OQ536" s="71"/>
      <c r="OR536" s="71"/>
      <c r="OS536" s="71"/>
      <c r="OT536" s="71"/>
      <c r="OU536" s="71"/>
      <c r="OV536" s="71"/>
      <c r="OW536" s="71"/>
      <c r="OX536" s="71"/>
      <c r="OY536" s="71"/>
      <c r="OZ536" s="71"/>
      <c r="PA536" s="71"/>
      <c r="PB536" s="71"/>
      <c r="PC536" s="71"/>
      <c r="PD536" s="71"/>
      <c r="PE536" s="71"/>
      <c r="PF536" s="71"/>
      <c r="PG536" s="71"/>
      <c r="PH536" s="71"/>
      <c r="PI536" s="71"/>
      <c r="PJ536" s="71"/>
      <c r="PK536" s="71"/>
      <c r="PL536" s="71"/>
      <c r="PM536" s="71"/>
      <c r="PN536" s="71"/>
      <c r="PO536" s="71"/>
      <c r="PP536" s="71"/>
      <c r="PQ536" s="71"/>
      <c r="PR536" s="71"/>
      <c r="PS536" s="71"/>
      <c r="PT536" s="71"/>
      <c r="PU536" s="71"/>
      <c r="PV536" s="71"/>
      <c r="PW536" s="71"/>
      <c r="PX536" s="71"/>
      <c r="PY536" s="71"/>
      <c r="PZ536" s="71"/>
      <c r="QA536" s="71"/>
      <c r="QB536" s="71"/>
      <c r="QC536" s="71"/>
      <c r="QD536" s="71"/>
      <c r="QE536" s="71"/>
      <c r="QF536" s="71"/>
      <c r="QG536" s="71"/>
      <c r="QH536" s="71"/>
      <c r="QI536" s="71"/>
      <c r="QJ536" s="71"/>
      <c r="QK536" s="71"/>
      <c r="QL536" s="71"/>
      <c r="QM536" s="71"/>
      <c r="QN536" s="71"/>
      <c r="QO536" s="71"/>
      <c r="QP536" s="71"/>
      <c r="QQ536" s="71"/>
      <c r="QR536" s="71"/>
      <c r="QS536" s="71"/>
      <c r="QT536" s="71"/>
      <c r="QU536" s="71"/>
      <c r="QV536" s="71"/>
      <c r="QW536" s="71"/>
      <c r="QX536" s="71"/>
      <c r="QY536" s="71"/>
      <c r="QZ536" s="71"/>
      <c r="RA536" s="71"/>
      <c r="RB536" s="71"/>
      <c r="RC536" s="71"/>
      <c r="RD536" s="71"/>
      <c r="RE536" s="71"/>
      <c r="RF536" s="71"/>
      <c r="RG536" s="71"/>
      <c r="RH536" s="71"/>
      <c r="RI536" s="71"/>
      <c r="RJ536" s="71"/>
      <c r="RK536" s="71"/>
      <c r="RL536" s="71"/>
      <c r="RM536" s="71"/>
      <c r="RN536" s="71"/>
      <c r="RO536" s="71"/>
      <c r="RP536" s="71"/>
      <c r="RQ536" s="71"/>
      <c r="RR536" s="71"/>
      <c r="RS536" s="71"/>
      <c r="RT536" s="71"/>
      <c r="RU536" s="71"/>
      <c r="RV536" s="71"/>
      <c r="RW536" s="71"/>
      <c r="RX536" s="71"/>
      <c r="RY536" s="71"/>
      <c r="RZ536" s="71"/>
      <c r="SA536" s="71"/>
      <c r="SB536" s="71"/>
      <c r="SC536" s="71"/>
      <c r="SD536" s="71"/>
      <c r="SE536" s="71"/>
      <c r="SF536" s="71"/>
      <c r="SG536" s="71"/>
      <c r="SH536" s="71"/>
      <c r="SI536" s="71"/>
      <c r="SJ536" s="71"/>
      <c r="SK536" s="71"/>
      <c r="SL536" s="71"/>
      <c r="SM536" s="71"/>
      <c r="SN536" s="71"/>
      <c r="SO536" s="71"/>
      <c r="SP536" s="71"/>
      <c r="SQ536" s="71"/>
      <c r="SR536" s="71"/>
      <c r="SS536" s="71"/>
      <c r="ST536" s="71"/>
      <c r="SU536" s="71"/>
      <c r="SV536" s="71"/>
      <c r="SW536" s="71"/>
      <c r="SX536" s="71"/>
      <c r="SY536" s="71"/>
      <c r="SZ536" s="71"/>
      <c r="TA536" s="71"/>
      <c r="TB536" s="71"/>
      <c r="TC536" s="71"/>
      <c r="TD536" s="71"/>
      <c r="TE536" s="71"/>
      <c r="TF536" s="71"/>
      <c r="TG536" s="71"/>
      <c r="TH536" s="71"/>
      <c r="TI536" s="71"/>
      <c r="TJ536" s="71"/>
      <c r="TK536" s="71"/>
      <c r="TL536" s="71"/>
      <c r="TM536" s="71"/>
      <c r="TN536" s="71"/>
      <c r="TO536" s="71"/>
      <c r="TP536" s="71"/>
      <c r="TQ536" s="71"/>
      <c r="TR536" s="71"/>
      <c r="TS536" s="71"/>
      <c r="TT536" s="71"/>
      <c r="TU536" s="71"/>
      <c r="TV536" s="71"/>
      <c r="TW536" s="71"/>
      <c r="TX536" s="71"/>
      <c r="TY536" s="71"/>
      <c r="TZ536" s="71"/>
      <c r="UA536" s="71"/>
      <c r="UB536" s="71"/>
      <c r="UC536" s="71"/>
      <c r="UD536" s="71"/>
      <c r="UE536" s="71"/>
      <c r="UF536" s="71"/>
      <c r="UG536" s="71"/>
      <c r="UH536" s="71"/>
      <c r="UI536" s="71"/>
      <c r="UJ536" s="71"/>
      <c r="UK536" s="71"/>
      <c r="UL536" s="71"/>
      <c r="UM536" s="71"/>
      <c r="UN536" s="71"/>
      <c r="UO536" s="71"/>
      <c r="UP536" s="71"/>
      <c r="UQ536" s="71"/>
      <c r="UR536" s="71"/>
      <c r="US536" s="71"/>
      <c r="UT536" s="71"/>
      <c r="UU536" s="71"/>
      <c r="UV536" s="71"/>
      <c r="UW536" s="71"/>
      <c r="UX536" s="71"/>
      <c r="UY536" s="71"/>
      <c r="UZ536" s="71"/>
      <c r="VA536" s="71"/>
      <c r="VB536" s="71"/>
      <c r="VC536" s="71"/>
      <c r="VD536" s="71"/>
      <c r="VE536" s="71"/>
      <c r="VF536" s="71"/>
      <c r="VG536" s="71"/>
      <c r="VH536" s="71"/>
      <c r="VI536" s="71"/>
      <c r="VJ536" s="71"/>
      <c r="VK536" s="71"/>
      <c r="VL536" s="71"/>
      <c r="VM536" s="71"/>
      <c r="VN536" s="71"/>
      <c r="VO536" s="71"/>
      <c r="VP536" s="71"/>
      <c r="VQ536" s="71"/>
      <c r="VR536" s="71"/>
      <c r="VS536" s="71"/>
      <c r="VT536" s="71"/>
      <c r="VU536" s="71"/>
      <c r="VV536" s="71"/>
      <c r="VW536" s="71"/>
      <c r="VX536" s="71"/>
      <c r="VY536" s="71"/>
      <c r="VZ536" s="71"/>
      <c r="WA536" s="71"/>
      <c r="WB536" s="71"/>
      <c r="WC536" s="71"/>
      <c r="WD536" s="71"/>
      <c r="WE536" s="71"/>
      <c r="WF536" s="71"/>
      <c r="WG536" s="71"/>
      <c r="WH536" s="71"/>
      <c r="WI536" s="71"/>
      <c r="WJ536" s="71"/>
      <c r="WK536" s="71"/>
      <c r="WL536" s="71"/>
      <c r="WM536" s="71"/>
      <c r="WN536" s="71"/>
      <c r="WO536" s="71"/>
      <c r="WP536" s="71"/>
      <c r="WQ536" s="71"/>
      <c r="WR536" s="71"/>
      <c r="WS536" s="71"/>
      <c r="WT536" s="71"/>
      <c r="WU536" s="71"/>
      <c r="WV536" s="71"/>
      <c r="WW536" s="71"/>
      <c r="WX536" s="71"/>
      <c r="WY536" s="71"/>
      <c r="WZ536" s="71"/>
      <c r="XA536" s="71"/>
      <c r="XB536" s="71"/>
      <c r="XC536" s="71"/>
      <c r="XD536" s="71"/>
      <c r="XE536" s="71"/>
      <c r="XF536" s="71"/>
      <c r="XG536" s="71"/>
      <c r="XH536" s="71"/>
      <c r="XI536" s="71"/>
      <c r="XJ536" s="71"/>
      <c r="XK536" s="71"/>
      <c r="XL536" s="71"/>
      <c r="XM536" s="71"/>
      <c r="XN536" s="71"/>
      <c r="XO536" s="71"/>
      <c r="XP536" s="71"/>
      <c r="XQ536" s="71"/>
      <c r="XR536" s="71"/>
      <c r="XS536" s="71"/>
      <c r="XT536" s="71"/>
      <c r="XU536" s="71"/>
      <c r="XV536" s="71"/>
      <c r="XW536" s="71"/>
      <c r="XX536" s="71"/>
      <c r="XY536" s="71"/>
      <c r="XZ536" s="71"/>
      <c r="YA536" s="71"/>
      <c r="YB536" s="71"/>
      <c r="YC536" s="71"/>
      <c r="YD536" s="71"/>
      <c r="YE536" s="71"/>
      <c r="YF536" s="71"/>
      <c r="YG536" s="71"/>
      <c r="YH536" s="71"/>
      <c r="YI536" s="71"/>
      <c r="YJ536" s="71"/>
      <c r="YK536" s="71"/>
      <c r="YL536" s="71"/>
      <c r="YM536" s="71"/>
      <c r="YN536" s="71"/>
      <c r="YO536" s="71"/>
      <c r="YP536" s="71"/>
      <c r="YQ536" s="71"/>
      <c r="YR536" s="71"/>
      <c r="YS536" s="71"/>
      <c r="YT536" s="71"/>
      <c r="YU536" s="71"/>
      <c r="YV536" s="71"/>
      <c r="YW536" s="71"/>
      <c r="YX536" s="71"/>
      <c r="YY536" s="71"/>
      <c r="YZ536" s="71"/>
      <c r="ZA536" s="71"/>
      <c r="ZB536" s="71"/>
      <c r="ZC536" s="71"/>
      <c r="ZD536" s="71"/>
      <c r="ZE536" s="71"/>
      <c r="ZF536" s="71"/>
      <c r="ZG536" s="71"/>
      <c r="ZH536" s="71"/>
      <c r="ZI536" s="71"/>
      <c r="ZJ536" s="71"/>
      <c r="ZK536" s="71"/>
      <c r="ZL536" s="71"/>
      <c r="ZM536" s="71"/>
      <c r="ZN536" s="71"/>
      <c r="ZO536" s="71"/>
      <c r="ZP536" s="71"/>
      <c r="ZQ536" s="71"/>
      <c r="ZR536" s="71"/>
      <c r="ZS536" s="71"/>
      <c r="ZT536" s="71"/>
      <c r="ZU536" s="71"/>
      <c r="ZV536" s="71"/>
      <c r="ZW536" s="71"/>
      <c r="ZX536" s="71"/>
      <c r="ZY536" s="71"/>
      <c r="ZZ536" s="71"/>
      <c r="AAA536" s="71"/>
      <c r="AAB536" s="71"/>
      <c r="AAC536" s="71"/>
      <c r="AAD536" s="71"/>
      <c r="AAE536" s="71"/>
      <c r="AAF536" s="71"/>
      <c r="AAG536" s="71"/>
      <c r="AAH536" s="71"/>
      <c r="AAI536" s="71"/>
      <c r="AAJ536" s="71"/>
      <c r="AAK536" s="71"/>
      <c r="AAL536" s="71"/>
      <c r="AAM536" s="71"/>
      <c r="AAN536" s="71"/>
      <c r="AAO536" s="71"/>
      <c r="AAP536" s="71"/>
      <c r="AAQ536" s="71"/>
      <c r="AAR536" s="71"/>
      <c r="AAS536" s="71"/>
      <c r="AAT536" s="71"/>
      <c r="AAU536" s="71"/>
      <c r="AAV536" s="71"/>
      <c r="AAW536" s="71"/>
      <c r="AAX536" s="71"/>
      <c r="AAY536" s="71"/>
      <c r="AAZ536" s="71"/>
      <c r="ABA536" s="71"/>
      <c r="ABB536" s="71"/>
      <c r="ABC536" s="71"/>
      <c r="ABD536" s="71"/>
      <c r="ABE536" s="71"/>
      <c r="ABF536" s="71"/>
      <c r="ABG536" s="71"/>
      <c r="ABH536" s="71"/>
      <c r="ABI536" s="71"/>
      <c r="ABJ536" s="71"/>
      <c r="ABK536" s="71"/>
      <c r="ABL536" s="71"/>
      <c r="ABM536" s="71"/>
      <c r="ABN536" s="71"/>
      <c r="ABO536" s="71"/>
      <c r="ABP536" s="71"/>
      <c r="ABQ536" s="71"/>
      <c r="ABR536" s="71"/>
      <c r="ABS536" s="71"/>
      <c r="ABT536" s="71"/>
      <c r="ABU536" s="71"/>
      <c r="ABV536" s="71"/>
      <c r="ABW536" s="71"/>
      <c r="ABX536" s="71"/>
      <c r="ABY536" s="71"/>
      <c r="ABZ536" s="71"/>
      <c r="ACA536" s="71"/>
      <c r="ACB536" s="71"/>
      <c r="ACC536" s="71"/>
      <c r="ACD536" s="71"/>
      <c r="ACE536" s="71"/>
      <c r="ACF536" s="71"/>
      <c r="ACG536" s="71"/>
      <c r="ACH536" s="71"/>
      <c r="ACI536" s="71"/>
      <c r="ACJ536" s="71"/>
      <c r="ACK536" s="71"/>
      <c r="ACL536" s="71"/>
      <c r="ACM536" s="71"/>
      <c r="ACN536" s="71"/>
      <c r="ACO536" s="71"/>
      <c r="ACP536" s="71"/>
      <c r="ACQ536" s="71"/>
      <c r="ACR536" s="71"/>
      <c r="ACS536" s="71"/>
      <c r="ACT536" s="71"/>
      <c r="ACU536" s="71"/>
      <c r="ACV536" s="71"/>
      <c r="ACW536" s="71"/>
      <c r="ACX536" s="71"/>
      <c r="ACY536" s="71"/>
      <c r="ACZ536" s="71"/>
      <c r="ADA536" s="71"/>
      <c r="ADB536" s="71"/>
      <c r="ADC536" s="71"/>
      <c r="ADD536" s="71"/>
      <c r="ADE536" s="71"/>
      <c r="ADF536" s="71"/>
      <c r="ADG536" s="71"/>
      <c r="ADH536" s="71"/>
      <c r="ADI536" s="71"/>
      <c r="ADJ536" s="71"/>
      <c r="ADK536" s="71"/>
      <c r="ADL536" s="71"/>
      <c r="ADM536" s="71"/>
      <c r="ADN536" s="71"/>
      <c r="ADO536" s="71"/>
      <c r="ADP536" s="71"/>
      <c r="ADQ536" s="71"/>
      <c r="ADR536" s="71"/>
      <c r="ADS536" s="71"/>
      <c r="ADT536" s="71"/>
      <c r="ADU536" s="71"/>
      <c r="ADV536" s="71"/>
      <c r="ADW536" s="71"/>
      <c r="ADX536" s="71"/>
      <c r="ADY536" s="71"/>
      <c r="ADZ536" s="71"/>
      <c r="AEA536" s="71"/>
      <c r="AEB536" s="71"/>
      <c r="AEC536" s="71"/>
      <c r="AED536" s="71"/>
      <c r="AEE536" s="71"/>
      <c r="AEF536" s="71"/>
      <c r="AEG536" s="71"/>
      <c r="AEH536" s="71"/>
      <c r="AEI536" s="71"/>
      <c r="AEJ536" s="71"/>
      <c r="AEK536" s="71"/>
      <c r="AEL536" s="71"/>
      <c r="AEM536" s="71"/>
      <c r="AEN536" s="71"/>
      <c r="AEO536" s="71"/>
      <c r="AEP536" s="71"/>
      <c r="AEQ536" s="71"/>
      <c r="AER536" s="71"/>
      <c r="AES536" s="71"/>
      <c r="AET536" s="71"/>
      <c r="AEU536" s="71"/>
      <c r="AEV536" s="71"/>
      <c r="AEW536" s="71"/>
      <c r="AEX536" s="71"/>
      <c r="AEY536" s="71"/>
      <c r="AEZ536" s="71"/>
      <c r="AFA536" s="71"/>
      <c r="AFB536" s="71"/>
      <c r="AFC536" s="71"/>
      <c r="AFD536" s="71"/>
      <c r="AFE536" s="71"/>
      <c r="AFF536" s="71"/>
      <c r="AFG536" s="71"/>
      <c r="AFH536" s="71"/>
      <c r="AFI536" s="71"/>
      <c r="AFJ536" s="71"/>
      <c r="AFK536" s="71"/>
      <c r="AFL536" s="71"/>
      <c r="AFM536" s="71"/>
      <c r="AFN536" s="71"/>
      <c r="AFO536" s="71"/>
      <c r="AFP536" s="71"/>
      <c r="AFQ536" s="71"/>
      <c r="AFR536" s="71"/>
      <c r="AFS536" s="71"/>
      <c r="AFT536" s="71"/>
      <c r="AFU536" s="71"/>
      <c r="AFV536" s="71"/>
      <c r="AFW536" s="71"/>
      <c r="AFX536" s="71"/>
      <c r="AFY536" s="71"/>
      <c r="AFZ536" s="71"/>
      <c r="AGA536" s="71"/>
      <c r="AGB536" s="71"/>
      <c r="AGC536" s="71"/>
      <c r="AGD536" s="71"/>
      <c r="AGE536" s="71"/>
      <c r="AGF536" s="71"/>
      <c r="AGG536" s="71"/>
      <c r="AGH536" s="71"/>
      <c r="AGI536" s="71"/>
      <c r="AGJ536" s="71"/>
      <c r="AGK536" s="71"/>
      <c r="AGL536" s="71"/>
      <c r="AGM536" s="71"/>
      <c r="AGN536" s="71"/>
      <c r="AGO536" s="71"/>
      <c r="AGP536" s="71"/>
      <c r="AGQ536" s="71"/>
      <c r="AGR536" s="71"/>
      <c r="AGS536" s="71"/>
      <c r="AGT536" s="71"/>
      <c r="AGU536" s="71"/>
      <c r="AGV536" s="71"/>
      <c r="AGW536" s="71"/>
      <c r="AGX536" s="71"/>
      <c r="AGY536" s="71"/>
      <c r="AGZ536" s="71"/>
      <c r="AHA536" s="71"/>
      <c r="AHB536" s="71"/>
      <c r="AHC536" s="71"/>
      <c r="AHD536" s="71"/>
      <c r="AHE536" s="71"/>
      <c r="AHF536" s="71"/>
      <c r="AHG536" s="71"/>
      <c r="AHH536" s="71"/>
      <c r="AHI536" s="71"/>
      <c r="AHJ536" s="71"/>
      <c r="AHK536" s="71"/>
      <c r="AHL536" s="71"/>
      <c r="AHM536" s="71"/>
      <c r="AHN536" s="71"/>
      <c r="AHO536" s="71"/>
      <c r="AHP536" s="71"/>
      <c r="AHQ536" s="71"/>
      <c r="AHR536" s="71"/>
      <c r="AHS536" s="71"/>
      <c r="AHT536" s="71"/>
      <c r="AHU536" s="71"/>
      <c r="AHV536" s="71"/>
      <c r="AHW536" s="71"/>
      <c r="AHX536" s="71"/>
      <c r="AHY536" s="71"/>
      <c r="AHZ536" s="71"/>
      <c r="AIA536" s="71"/>
      <c r="AIB536" s="71"/>
      <c r="AIC536" s="71"/>
      <c r="AID536" s="71"/>
      <c r="AIE536" s="71"/>
      <c r="AIF536" s="71"/>
      <c r="AIG536" s="71"/>
      <c r="AIH536" s="71"/>
      <c r="AII536" s="71"/>
      <c r="AIJ536" s="71"/>
      <c r="AIK536" s="71"/>
      <c r="AIL536" s="71"/>
      <c r="AIM536" s="71"/>
      <c r="AIN536" s="71"/>
      <c r="AIO536" s="71"/>
      <c r="AIP536" s="71"/>
      <c r="AIQ536" s="71"/>
      <c r="AIR536" s="71"/>
      <c r="AIS536" s="71"/>
      <c r="AIT536" s="71"/>
      <c r="AIU536" s="71"/>
      <c r="AIV536" s="71"/>
      <c r="AIW536" s="71"/>
      <c r="AIX536" s="71"/>
      <c r="AIY536" s="71"/>
      <c r="AIZ536" s="71"/>
      <c r="AJA536" s="71"/>
      <c r="AJB536" s="71"/>
      <c r="AJC536" s="71"/>
      <c r="AJD536" s="71"/>
      <c r="AJE536" s="71"/>
      <c r="AJF536" s="71"/>
      <c r="AJG536" s="71"/>
      <c r="AJH536" s="71"/>
      <c r="AJI536" s="71"/>
      <c r="AJJ536" s="71"/>
      <c r="AJK536" s="71"/>
      <c r="AJL536" s="71"/>
      <c r="AJM536" s="71"/>
      <c r="AJN536" s="71"/>
      <c r="AJO536" s="71"/>
      <c r="AJP536" s="71"/>
      <c r="AJQ536" s="71"/>
      <c r="AJR536" s="71"/>
      <c r="AJS536" s="71"/>
      <c r="AJT536" s="71"/>
      <c r="AJU536" s="71"/>
      <c r="AJV536" s="71"/>
      <c r="AJW536" s="71"/>
      <c r="AJX536" s="71"/>
      <c r="AJY536" s="71"/>
      <c r="AJZ536" s="71"/>
      <c r="AKA536" s="71"/>
      <c r="AKB536" s="71"/>
      <c r="AKC536" s="71"/>
      <c r="AKD536" s="71"/>
      <c r="AKE536" s="71"/>
      <c r="AKF536" s="71"/>
      <c r="AKG536" s="71"/>
      <c r="AKH536" s="71"/>
      <c r="AKI536" s="71"/>
      <c r="AKJ536" s="71"/>
      <c r="AKK536" s="71"/>
      <c r="AKL536" s="71"/>
      <c r="AKM536" s="71"/>
      <c r="AKN536" s="71"/>
      <c r="AKO536" s="71"/>
      <c r="AKP536" s="71"/>
      <c r="AKQ536" s="71"/>
      <c r="AKR536" s="71"/>
      <c r="AKS536" s="71"/>
      <c r="AKT536" s="71"/>
      <c r="AKU536" s="71"/>
      <c r="AKV536" s="71"/>
      <c r="AKW536" s="71"/>
      <c r="AKX536" s="71"/>
      <c r="AKY536" s="71"/>
      <c r="AKZ536" s="71"/>
      <c r="ALA536" s="71"/>
      <c r="ALB536" s="71"/>
      <c r="ALC536" s="71"/>
      <c r="ALD536" s="71"/>
      <c r="ALE536" s="71"/>
      <c r="ALF536" s="71"/>
      <c r="ALG536" s="71"/>
      <c r="ALH536" s="71"/>
      <c r="ALI536" s="71"/>
      <c r="ALJ536" s="71"/>
      <c r="ALK536" s="71"/>
      <c r="ALL536" s="71"/>
      <c r="ALM536" s="71"/>
      <c r="ALN536" s="71"/>
      <c r="ALO536" s="71"/>
      <c r="ALP536" s="71"/>
      <c r="ALQ536" s="71"/>
      <c r="ALR536" s="71"/>
      <c r="ALS536" s="71"/>
      <c r="ALT536" s="71"/>
      <c r="ALU536" s="71"/>
      <c r="ALV536" s="71"/>
      <c r="ALW536" s="71"/>
      <c r="ALX536" s="71"/>
      <c r="ALY536" s="71"/>
      <c r="ALZ536" s="71"/>
      <c r="AMA536" s="71"/>
      <c r="AMB536" s="71"/>
      <c r="AMC536" s="71"/>
      <c r="AMD536" s="71"/>
      <c r="AME536" s="71"/>
      <c r="AMF536" s="71"/>
      <c r="AMG536" s="71"/>
      <c r="AMH536" s="71"/>
      <c r="AMI536" s="71"/>
      <c r="AMK536" s="71"/>
    </row>
    <row r="537" customFormat="false" ht="17.35" hidden="false" customHeight="false" outlineLevel="0" collapsed="false">
      <c r="A537" s="43"/>
    </row>
    <row r="538" customFormat="false" ht="17.35" hidden="false" customHeight="false" outlineLevel="0" collapsed="false">
      <c r="A538" s="43"/>
    </row>
    <row r="539" customFormat="false" ht="17.35" hidden="false" customHeight="false" outlineLevel="0" collapsed="false">
      <c r="A539" s="43"/>
    </row>
    <row r="540" customFormat="false" ht="17.35" hidden="false" customHeight="false" outlineLevel="0" collapsed="false">
      <c r="A540" s="43"/>
      <c r="B540" s="104"/>
      <c r="C540" s="104"/>
      <c r="D540" s="105"/>
      <c r="E540" s="106"/>
    </row>
    <row r="541" customFormat="false" ht="17.35" hidden="false" customHeight="false" outlineLevel="0" collapsed="false">
      <c r="A541" s="43"/>
      <c r="B541" s="104"/>
      <c r="C541" s="104"/>
      <c r="D541" s="105"/>
      <c r="E541" s="106"/>
    </row>
    <row r="542" customFormat="false" ht="17.35" hidden="false" customHeight="false" outlineLevel="0" collapsed="false">
      <c r="A542" s="43"/>
      <c r="B542" s="104"/>
      <c r="C542" s="104"/>
      <c r="D542" s="105"/>
      <c r="E542" s="106"/>
    </row>
    <row r="543" customFormat="false" ht="17.35" hidden="false" customHeight="false" outlineLevel="0" collapsed="false">
      <c r="A543" s="43"/>
      <c r="B543" s="104"/>
      <c r="C543" s="104"/>
      <c r="D543" s="105"/>
      <c r="E543" s="106"/>
    </row>
    <row r="544" customFormat="false" ht="17.35" hidden="false" customHeight="false" outlineLevel="0" collapsed="false">
      <c r="A544" s="43"/>
      <c r="B544" s="104"/>
      <c r="C544" s="104"/>
      <c r="D544" s="105"/>
      <c r="E544" s="106"/>
    </row>
    <row r="545" customFormat="false" ht="17.35" hidden="false" customHeight="false" outlineLevel="0" collapsed="false">
      <c r="A545" s="43"/>
      <c r="B545" s="104"/>
      <c r="C545" s="104"/>
      <c r="D545" s="105"/>
      <c r="E545" s="106"/>
    </row>
    <row r="546" customFormat="false" ht="17.35" hidden="false" customHeight="false" outlineLevel="0" collapsed="false">
      <c r="A546" s="43"/>
      <c r="B546" s="104"/>
      <c r="C546" s="104"/>
      <c r="D546" s="105"/>
      <c r="E546" s="106"/>
    </row>
    <row r="547" customFormat="false" ht="17.35" hidden="false" customHeight="false" outlineLevel="0" collapsed="false">
      <c r="A547" s="43"/>
      <c r="B547" s="104"/>
      <c r="C547" s="104"/>
      <c r="D547" s="105"/>
      <c r="E547" s="106"/>
    </row>
    <row r="548" customFormat="false" ht="17.35" hidden="false" customHeight="false" outlineLevel="0" collapsed="false">
      <c r="A548" s="43"/>
      <c r="B548" s="104"/>
      <c r="C548" s="104"/>
      <c r="D548" s="105"/>
      <c r="E548" s="106"/>
    </row>
    <row r="549" customFormat="false" ht="17.35" hidden="false" customHeight="false" outlineLevel="0" collapsed="false">
      <c r="A549" s="43"/>
      <c r="B549" s="104"/>
      <c r="C549" s="104"/>
      <c r="D549" s="105"/>
      <c r="E549" s="106"/>
    </row>
    <row r="550" customFormat="false" ht="17.35" hidden="false" customHeight="false" outlineLevel="0" collapsed="false">
      <c r="A550" s="43"/>
      <c r="B550" s="104"/>
      <c r="C550" s="104"/>
      <c r="D550" s="105"/>
      <c r="E550" s="106"/>
    </row>
    <row r="551" customFormat="false" ht="17.35" hidden="false" customHeight="false" outlineLevel="0" collapsed="false">
      <c r="A551" s="43"/>
      <c r="B551" s="104"/>
      <c r="C551" s="104"/>
      <c r="D551" s="105"/>
      <c r="E551" s="106"/>
    </row>
    <row r="552" s="71" customFormat="true" ht="17.35" hidden="false" customHeight="false" outlineLevel="0" collapsed="false">
      <c r="A552" s="43"/>
      <c r="B552" s="104"/>
      <c r="C552" s="104"/>
      <c r="D552" s="105"/>
      <c r="E552" s="106"/>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c r="DA552" s="47"/>
      <c r="DB552" s="47"/>
      <c r="DC552" s="47"/>
      <c r="DD552" s="47"/>
      <c r="DE552" s="47"/>
      <c r="DF552" s="47"/>
      <c r="DG552" s="47"/>
      <c r="DH552" s="47"/>
      <c r="DI552" s="47"/>
      <c r="DJ552" s="47"/>
      <c r="DK552" s="47"/>
      <c r="DL552" s="47"/>
      <c r="DM552" s="47"/>
      <c r="DN552" s="47"/>
      <c r="DO552" s="47"/>
      <c r="DP552" s="47"/>
      <c r="DQ552" s="47"/>
      <c r="DR552" s="47"/>
      <c r="DS552" s="47"/>
      <c r="DT552" s="47"/>
      <c r="DU552" s="47"/>
      <c r="DV552" s="47"/>
      <c r="DW552" s="47"/>
      <c r="DX552" s="47"/>
      <c r="DY552" s="47"/>
      <c r="DZ552" s="47"/>
      <c r="EA552" s="47"/>
      <c r="EB552" s="47"/>
      <c r="EC552" s="47"/>
      <c r="ED552" s="47"/>
      <c r="EE552" s="47"/>
      <c r="EF552" s="47"/>
      <c r="EG552" s="47"/>
      <c r="EH552" s="47"/>
      <c r="EI552" s="47"/>
      <c r="EJ552" s="47"/>
      <c r="EK552" s="47"/>
      <c r="EL552" s="47"/>
      <c r="EM552" s="47"/>
      <c r="EN552" s="47"/>
      <c r="EO552" s="47"/>
      <c r="EP552" s="47"/>
      <c r="EQ552" s="47"/>
      <c r="ER552" s="47"/>
      <c r="ES552" s="47"/>
      <c r="ET552" s="47"/>
      <c r="EU552" s="47"/>
      <c r="EV552" s="47"/>
      <c r="EW552" s="47"/>
      <c r="EX552" s="47"/>
      <c r="EY552" s="47"/>
      <c r="EZ552" s="47"/>
      <c r="FA552" s="47"/>
      <c r="FB552" s="47"/>
      <c r="FC552" s="47"/>
      <c r="FD552" s="47"/>
      <c r="FE552" s="47"/>
      <c r="FF552" s="47"/>
      <c r="FG552" s="47"/>
      <c r="FH552" s="47"/>
      <c r="FI552" s="47"/>
      <c r="FJ552" s="47"/>
      <c r="FK552" s="47"/>
      <c r="FL552" s="47"/>
      <c r="FM552" s="47"/>
      <c r="FN552" s="47"/>
      <c r="FO552" s="47"/>
      <c r="FP552" s="47"/>
      <c r="FQ552" s="47"/>
      <c r="FR552" s="47"/>
      <c r="FS552" s="47"/>
      <c r="FT552" s="47"/>
      <c r="FU552" s="47"/>
      <c r="FV552" s="47"/>
      <c r="FW552" s="47"/>
      <c r="FX552" s="47"/>
      <c r="FY552" s="47"/>
      <c r="FZ552" s="47"/>
      <c r="GA552" s="47"/>
      <c r="GB552" s="47"/>
      <c r="GC552" s="47"/>
      <c r="GD552" s="47"/>
      <c r="GE552" s="47"/>
      <c r="GF552" s="47"/>
      <c r="GG552" s="47"/>
      <c r="GH552" s="47"/>
      <c r="GI552" s="47"/>
      <c r="GJ552" s="47"/>
      <c r="GK552" s="47"/>
      <c r="GL552" s="47"/>
      <c r="GM552" s="47"/>
      <c r="GN552" s="47"/>
      <c r="GO552" s="47"/>
      <c r="GP552" s="47"/>
      <c r="GQ552" s="47"/>
      <c r="GR552" s="47"/>
      <c r="GS552" s="47"/>
      <c r="GT552" s="47"/>
      <c r="GU552" s="47"/>
      <c r="GV552" s="47"/>
      <c r="GW552" s="47"/>
      <c r="GX552" s="47"/>
      <c r="GY552" s="47"/>
      <c r="GZ552" s="47"/>
      <c r="HA552" s="47"/>
      <c r="HB552" s="47"/>
      <c r="HC552" s="47"/>
      <c r="HD552" s="47"/>
      <c r="HE552" s="47"/>
      <c r="HF552" s="47"/>
      <c r="HG552" s="47"/>
      <c r="HH552" s="47"/>
      <c r="HI552" s="47"/>
      <c r="HJ552" s="47"/>
      <c r="HK552" s="47"/>
      <c r="HL552" s="47"/>
      <c r="HM552" s="47"/>
      <c r="HN552" s="47"/>
      <c r="HO552" s="47"/>
      <c r="HP552" s="47"/>
      <c r="HQ552" s="47"/>
      <c r="HR552" s="47"/>
      <c r="HS552" s="47"/>
      <c r="HT552" s="47"/>
      <c r="HU552" s="47"/>
      <c r="HV552" s="47"/>
      <c r="HW552" s="47"/>
      <c r="HX552" s="47"/>
      <c r="HY552" s="47"/>
      <c r="HZ552" s="47"/>
      <c r="IA552" s="47"/>
      <c r="IB552" s="47"/>
      <c r="IC552" s="47"/>
      <c r="ID552" s="47"/>
      <c r="IE552" s="47"/>
      <c r="IF552" s="47"/>
      <c r="IG552" s="47"/>
      <c r="IH552" s="47"/>
      <c r="II552" s="47"/>
      <c r="IJ552" s="47"/>
      <c r="IK552" s="47"/>
      <c r="IL552" s="47"/>
      <c r="IM552" s="47"/>
      <c r="IN552" s="47"/>
      <c r="IO552" s="47"/>
      <c r="IP552" s="47"/>
      <c r="IQ552" s="47"/>
      <c r="IR552" s="47"/>
      <c r="IS552" s="47"/>
      <c r="IT552" s="47"/>
      <c r="IU552" s="47"/>
      <c r="IV552" s="47"/>
      <c r="IW552" s="47"/>
      <c r="IX552" s="47"/>
      <c r="IY552" s="47"/>
      <c r="IZ552" s="47"/>
      <c r="JA552" s="47"/>
      <c r="JB552" s="47"/>
      <c r="JC552" s="47"/>
      <c r="JD552" s="47"/>
      <c r="JE552" s="47"/>
      <c r="JF552" s="47"/>
      <c r="JG552" s="47"/>
      <c r="JH552" s="47"/>
      <c r="JI552" s="47"/>
      <c r="JJ552" s="47"/>
      <c r="JK552" s="47"/>
      <c r="JL552" s="47"/>
      <c r="JM552" s="47"/>
      <c r="JN552" s="47"/>
      <c r="JO552" s="47"/>
      <c r="JP552" s="47"/>
      <c r="JQ552" s="47"/>
      <c r="JR552" s="47"/>
      <c r="JS552" s="47"/>
      <c r="JT552" s="47"/>
      <c r="JU552" s="47"/>
      <c r="JV552" s="47"/>
      <c r="JW552" s="47"/>
      <c r="JX552" s="47"/>
      <c r="JY552" s="47"/>
      <c r="JZ552" s="47"/>
      <c r="KA552" s="47"/>
      <c r="KB552" s="47"/>
      <c r="KC552" s="47"/>
      <c r="KD552" s="47"/>
      <c r="KE552" s="47"/>
      <c r="KF552" s="47"/>
      <c r="KG552" s="47"/>
      <c r="KH552" s="47"/>
      <c r="KI552" s="47"/>
      <c r="KJ552" s="47"/>
      <c r="KK552" s="47"/>
      <c r="KL552" s="47"/>
      <c r="KM552" s="47"/>
      <c r="KN552" s="47"/>
      <c r="KO552" s="47"/>
      <c r="KP552" s="47"/>
      <c r="KQ552" s="47"/>
      <c r="KR552" s="47"/>
      <c r="KS552" s="47"/>
      <c r="KT552" s="47"/>
      <c r="KU552" s="47"/>
      <c r="KV552" s="47"/>
      <c r="KW552" s="47"/>
      <c r="KX552" s="47"/>
      <c r="KY552" s="47"/>
      <c r="KZ552" s="47"/>
      <c r="LA552" s="47"/>
      <c r="LB552" s="47"/>
      <c r="LC552" s="47"/>
      <c r="LD552" s="47"/>
      <c r="LE552" s="47"/>
      <c r="LF552" s="47"/>
      <c r="LG552" s="47"/>
      <c r="LH552" s="47"/>
      <c r="LI552" s="47"/>
      <c r="LJ552" s="47"/>
      <c r="LK552" s="47"/>
      <c r="LL552" s="47"/>
      <c r="LM552" s="47"/>
      <c r="LN552" s="47"/>
      <c r="LO552" s="47"/>
      <c r="LP552" s="47"/>
      <c r="LQ552" s="47"/>
      <c r="LR552" s="47"/>
      <c r="LS552" s="47"/>
      <c r="LT552" s="47"/>
      <c r="LU552" s="47"/>
      <c r="LV552" s="47"/>
      <c r="LW552" s="47"/>
      <c r="LX552" s="47"/>
      <c r="LY552" s="47"/>
      <c r="LZ552" s="47"/>
      <c r="MA552" s="47"/>
      <c r="MB552" s="47"/>
      <c r="MC552" s="47"/>
      <c r="MD552" s="47"/>
      <c r="ME552" s="47"/>
      <c r="MF552" s="47"/>
      <c r="MG552" s="47"/>
      <c r="MH552" s="47"/>
      <c r="MI552" s="47"/>
      <c r="MJ552" s="47"/>
      <c r="MK552" s="47"/>
      <c r="ML552" s="47"/>
      <c r="MM552" s="47"/>
      <c r="MN552" s="47"/>
      <c r="MO552" s="47"/>
      <c r="MP552" s="47"/>
      <c r="MQ552" s="47"/>
      <c r="MR552" s="47"/>
      <c r="MS552" s="47"/>
      <c r="MT552" s="47"/>
      <c r="MU552" s="47"/>
      <c r="MV552" s="47"/>
      <c r="MW552" s="47"/>
      <c r="MX552" s="47"/>
      <c r="MY552" s="47"/>
      <c r="MZ552" s="47"/>
      <c r="NA552" s="47"/>
      <c r="NB552" s="47"/>
      <c r="NC552" s="47"/>
      <c r="ND552" s="47"/>
      <c r="NE552" s="47"/>
      <c r="NF552" s="47"/>
      <c r="NG552" s="47"/>
      <c r="NH552" s="47"/>
      <c r="NI552" s="47"/>
      <c r="NJ552" s="47"/>
      <c r="NK552" s="47"/>
      <c r="NL552" s="47"/>
      <c r="NM552" s="47"/>
      <c r="NN552" s="47"/>
      <c r="NO552" s="47"/>
      <c r="NP552" s="47"/>
      <c r="NQ552" s="47"/>
      <c r="NR552" s="47"/>
      <c r="NS552" s="47"/>
      <c r="NT552" s="47"/>
      <c r="NU552" s="47"/>
      <c r="NV552" s="47"/>
      <c r="NW552" s="47"/>
      <c r="NX552" s="47"/>
      <c r="NY552" s="47"/>
      <c r="NZ552" s="47"/>
      <c r="OA552" s="47"/>
      <c r="OB552" s="47"/>
      <c r="OC552" s="47"/>
      <c r="OD552" s="47"/>
      <c r="OE552" s="47"/>
      <c r="OF552" s="47"/>
      <c r="OG552" s="47"/>
      <c r="OH552" s="47"/>
      <c r="OI552" s="47"/>
      <c r="OJ552" s="47"/>
      <c r="OK552" s="47"/>
      <c r="OL552" s="47"/>
      <c r="OM552" s="47"/>
      <c r="ON552" s="47"/>
      <c r="OO552" s="47"/>
      <c r="OP552" s="47"/>
      <c r="OQ552" s="47"/>
      <c r="OR552" s="47"/>
      <c r="OS552" s="47"/>
      <c r="OT552" s="47"/>
      <c r="OU552" s="47"/>
      <c r="OV552" s="47"/>
      <c r="OW552" s="47"/>
      <c r="OX552" s="47"/>
      <c r="OY552" s="47"/>
      <c r="OZ552" s="47"/>
      <c r="PA552" s="47"/>
      <c r="PB552" s="47"/>
      <c r="PC552" s="47"/>
      <c r="PD552" s="47"/>
      <c r="PE552" s="47"/>
      <c r="PF552" s="47"/>
      <c r="PG552" s="47"/>
      <c r="PH552" s="47"/>
      <c r="PI552" s="47"/>
      <c r="PJ552" s="47"/>
      <c r="PK552" s="47"/>
      <c r="PL552" s="47"/>
      <c r="PM552" s="47"/>
      <c r="PN552" s="47"/>
      <c r="PO552" s="47"/>
      <c r="PP552" s="47"/>
      <c r="PQ552" s="47"/>
      <c r="PR552" s="47"/>
      <c r="PS552" s="47"/>
      <c r="PT552" s="47"/>
      <c r="PU552" s="47"/>
      <c r="PV552" s="47"/>
      <c r="PW552" s="47"/>
      <c r="PX552" s="47"/>
      <c r="PY552" s="47"/>
      <c r="PZ552" s="47"/>
      <c r="QA552" s="47"/>
      <c r="QB552" s="47"/>
      <c r="QC552" s="47"/>
      <c r="QD552" s="47"/>
      <c r="QE552" s="47"/>
      <c r="QF552" s="47"/>
      <c r="QG552" s="47"/>
      <c r="QH552" s="47"/>
      <c r="QI552" s="47"/>
      <c r="QJ552" s="47"/>
      <c r="QK552" s="47"/>
      <c r="QL552" s="47"/>
      <c r="QM552" s="47"/>
      <c r="QN552" s="47"/>
      <c r="QO552" s="47"/>
      <c r="QP552" s="47"/>
      <c r="QQ552" s="47"/>
      <c r="QR552" s="47"/>
      <c r="QS552" s="47"/>
      <c r="QT552" s="47"/>
      <c r="QU552" s="47"/>
      <c r="QV552" s="47"/>
      <c r="QW552" s="47"/>
      <c r="QX552" s="47"/>
      <c r="QY552" s="47"/>
      <c r="QZ552" s="47"/>
      <c r="RA552" s="47"/>
      <c r="RB552" s="47"/>
      <c r="RC552" s="47"/>
      <c r="RD552" s="47"/>
      <c r="RE552" s="47"/>
      <c r="RF552" s="47"/>
      <c r="RG552" s="47"/>
      <c r="RH552" s="47"/>
      <c r="RI552" s="47"/>
      <c r="RJ552" s="47"/>
      <c r="RK552" s="47"/>
      <c r="RL552" s="47"/>
      <c r="RM552" s="47"/>
      <c r="RN552" s="47"/>
      <c r="RO552" s="47"/>
      <c r="RP552" s="47"/>
      <c r="RQ552" s="47"/>
      <c r="RR552" s="47"/>
      <c r="RS552" s="47"/>
      <c r="RT552" s="47"/>
      <c r="RU552" s="47"/>
      <c r="RV552" s="47"/>
      <c r="RW552" s="47"/>
      <c r="RX552" s="47"/>
      <c r="RY552" s="47"/>
      <c r="RZ552" s="47"/>
      <c r="SA552" s="47"/>
      <c r="SB552" s="47"/>
      <c r="SC552" s="47"/>
      <c r="SD552" s="47"/>
      <c r="SE552" s="47"/>
      <c r="SF552" s="47"/>
      <c r="SG552" s="47"/>
      <c r="SH552" s="47"/>
      <c r="SI552" s="47"/>
      <c r="SJ552" s="47"/>
      <c r="SK552" s="47"/>
      <c r="SL552" s="47"/>
      <c r="SM552" s="47"/>
      <c r="SN552" s="47"/>
      <c r="SO552" s="47"/>
      <c r="SP552" s="47"/>
      <c r="SQ552" s="47"/>
      <c r="SR552" s="47"/>
      <c r="SS552" s="47"/>
      <c r="ST552" s="47"/>
      <c r="SU552" s="47"/>
      <c r="SV552" s="47"/>
      <c r="SW552" s="47"/>
      <c r="SX552" s="47"/>
      <c r="SY552" s="47"/>
      <c r="SZ552" s="47"/>
      <c r="TA552" s="47"/>
      <c r="TB552" s="47"/>
      <c r="TC552" s="47"/>
      <c r="TD552" s="47"/>
      <c r="TE552" s="47"/>
      <c r="TF552" s="47"/>
      <c r="TG552" s="47"/>
      <c r="TH552" s="47"/>
      <c r="TI552" s="47"/>
      <c r="TJ552" s="47"/>
      <c r="TK552" s="47"/>
      <c r="TL552" s="47"/>
      <c r="TM552" s="47"/>
      <c r="TN552" s="47"/>
      <c r="TO552" s="47"/>
      <c r="TP552" s="47"/>
      <c r="TQ552" s="47"/>
      <c r="TR552" s="47"/>
      <c r="TS552" s="47"/>
      <c r="TT552" s="47"/>
      <c r="TU552" s="47"/>
      <c r="TV552" s="47"/>
      <c r="TW552" s="47"/>
      <c r="TX552" s="47"/>
      <c r="TY552" s="47"/>
      <c r="TZ552" s="47"/>
      <c r="UA552" s="47"/>
      <c r="UB552" s="47"/>
      <c r="UC552" s="47"/>
      <c r="UD552" s="47"/>
      <c r="UE552" s="47"/>
      <c r="UF552" s="47"/>
      <c r="UG552" s="47"/>
      <c r="UH552" s="47"/>
      <c r="UI552" s="47"/>
      <c r="UJ552" s="47"/>
      <c r="UK552" s="47"/>
      <c r="UL552" s="47"/>
      <c r="UM552" s="47"/>
      <c r="UN552" s="47"/>
      <c r="UO552" s="47"/>
      <c r="UP552" s="47"/>
      <c r="UQ552" s="47"/>
      <c r="UR552" s="47"/>
      <c r="US552" s="47"/>
      <c r="UT552" s="47"/>
      <c r="UU552" s="47"/>
      <c r="UV552" s="47"/>
      <c r="UW552" s="47"/>
      <c r="UX552" s="47"/>
      <c r="UY552" s="47"/>
      <c r="UZ552" s="47"/>
      <c r="VA552" s="47"/>
      <c r="VB552" s="47"/>
      <c r="VC552" s="47"/>
      <c r="VD552" s="47"/>
      <c r="VE552" s="47"/>
      <c r="VF552" s="47"/>
      <c r="VG552" s="47"/>
      <c r="VH552" s="47"/>
      <c r="VI552" s="47"/>
      <c r="VJ552" s="47"/>
      <c r="VK552" s="47"/>
      <c r="VL552" s="47"/>
      <c r="VM552" s="47"/>
      <c r="VN552" s="47"/>
      <c r="VO552" s="47"/>
      <c r="VP552" s="47"/>
      <c r="VQ552" s="47"/>
      <c r="VR552" s="47"/>
      <c r="VS552" s="47"/>
      <c r="VT552" s="47"/>
      <c r="VU552" s="47"/>
      <c r="VV552" s="47"/>
      <c r="VW552" s="47"/>
      <c r="VX552" s="47"/>
      <c r="VY552" s="47"/>
      <c r="VZ552" s="47"/>
      <c r="WA552" s="47"/>
      <c r="WB552" s="47"/>
      <c r="WC552" s="47"/>
      <c r="WD552" s="47"/>
      <c r="WE552" s="47"/>
      <c r="WF552" s="47"/>
      <c r="WG552" s="47"/>
      <c r="WH552" s="47"/>
      <c r="WI552" s="47"/>
      <c r="WJ552" s="47"/>
      <c r="WK552" s="47"/>
      <c r="WL552" s="47"/>
      <c r="WM552" s="47"/>
      <c r="WN552" s="47"/>
      <c r="WO552" s="47"/>
      <c r="WP552" s="47"/>
      <c r="WQ552" s="47"/>
      <c r="WR552" s="47"/>
      <c r="WS552" s="47"/>
      <c r="WT552" s="47"/>
      <c r="WU552" s="47"/>
      <c r="WV552" s="47"/>
      <c r="WW552" s="47"/>
      <c r="WX552" s="47"/>
      <c r="WY552" s="47"/>
      <c r="WZ552" s="47"/>
      <c r="XA552" s="47"/>
      <c r="XB552" s="47"/>
      <c r="XC552" s="47"/>
      <c r="XD552" s="47"/>
      <c r="XE552" s="47"/>
      <c r="XF552" s="47"/>
      <c r="XG552" s="47"/>
      <c r="XH552" s="47"/>
      <c r="XI552" s="47"/>
      <c r="XJ552" s="47"/>
      <c r="XK552" s="47"/>
      <c r="XL552" s="47"/>
      <c r="XM552" s="47"/>
      <c r="XN552" s="47"/>
      <c r="XO552" s="47"/>
      <c r="XP552" s="47"/>
      <c r="XQ552" s="47"/>
      <c r="XR552" s="47"/>
      <c r="XS552" s="47"/>
      <c r="XT552" s="47"/>
      <c r="XU552" s="47"/>
      <c r="XV552" s="47"/>
      <c r="XW552" s="47"/>
      <c r="XX552" s="47"/>
      <c r="XY552" s="47"/>
      <c r="XZ552" s="47"/>
      <c r="YA552" s="47"/>
      <c r="YB552" s="47"/>
      <c r="YC552" s="47"/>
      <c r="YD552" s="47"/>
      <c r="YE552" s="47"/>
      <c r="YF552" s="47"/>
      <c r="YG552" s="47"/>
      <c r="YH552" s="47"/>
      <c r="YI552" s="47"/>
      <c r="YJ552" s="47"/>
      <c r="YK552" s="47"/>
      <c r="YL552" s="47"/>
      <c r="YM552" s="47"/>
      <c r="YN552" s="47"/>
      <c r="YO552" s="47"/>
      <c r="YP552" s="47"/>
      <c r="YQ552" s="47"/>
      <c r="YR552" s="47"/>
      <c r="YS552" s="47"/>
      <c r="YT552" s="47"/>
      <c r="YU552" s="47"/>
      <c r="YV552" s="47"/>
      <c r="YW552" s="47"/>
      <c r="YX552" s="47"/>
      <c r="YY552" s="47"/>
      <c r="YZ552" s="47"/>
      <c r="ZA552" s="47"/>
      <c r="ZB552" s="47"/>
      <c r="ZC552" s="47"/>
      <c r="ZD552" s="47"/>
      <c r="ZE552" s="47"/>
      <c r="ZF552" s="47"/>
      <c r="ZG552" s="47"/>
      <c r="ZH552" s="47"/>
      <c r="ZI552" s="47"/>
      <c r="ZJ552" s="47"/>
      <c r="ZK552" s="47"/>
      <c r="ZL552" s="47"/>
      <c r="ZM552" s="47"/>
      <c r="ZN552" s="47"/>
      <c r="ZO552" s="47"/>
      <c r="ZP552" s="47"/>
      <c r="ZQ552" s="47"/>
      <c r="ZR552" s="47"/>
      <c r="ZS552" s="47"/>
      <c r="ZT552" s="47"/>
      <c r="ZU552" s="47"/>
      <c r="ZV552" s="47"/>
      <c r="ZW552" s="47"/>
      <c r="ZX552" s="47"/>
      <c r="ZY552" s="47"/>
      <c r="ZZ552" s="47"/>
      <c r="AAA552" s="47"/>
      <c r="AAB552" s="47"/>
      <c r="AAC552" s="47"/>
      <c r="AAD552" s="47"/>
      <c r="AAE552" s="47"/>
      <c r="AAF552" s="47"/>
      <c r="AAG552" s="47"/>
      <c r="AAH552" s="47"/>
      <c r="AAI552" s="47"/>
      <c r="AAJ552" s="47"/>
      <c r="AAK552" s="47"/>
      <c r="AAL552" s="47"/>
      <c r="AAM552" s="47"/>
      <c r="AAN552" s="47"/>
      <c r="AAO552" s="47"/>
      <c r="AAP552" s="47"/>
      <c r="AAQ552" s="47"/>
      <c r="AAR552" s="47"/>
      <c r="AAS552" s="47"/>
      <c r="AAT552" s="47"/>
      <c r="AAU552" s="47"/>
      <c r="AAV552" s="47"/>
      <c r="AAW552" s="47"/>
      <c r="AAX552" s="47"/>
      <c r="AAY552" s="47"/>
      <c r="AAZ552" s="47"/>
      <c r="ABA552" s="47"/>
      <c r="ABB552" s="47"/>
      <c r="ABC552" s="47"/>
      <c r="ABD552" s="47"/>
      <c r="ABE552" s="47"/>
      <c r="ABF552" s="47"/>
      <c r="ABG552" s="47"/>
      <c r="ABH552" s="47"/>
      <c r="ABI552" s="47"/>
      <c r="ABJ552" s="47"/>
      <c r="ABK552" s="47"/>
      <c r="ABL552" s="47"/>
      <c r="ABM552" s="47"/>
      <c r="ABN552" s="47"/>
      <c r="ABO552" s="47"/>
      <c r="ABP552" s="47"/>
      <c r="ABQ552" s="47"/>
      <c r="ABR552" s="47"/>
      <c r="ABS552" s="47"/>
      <c r="ABT552" s="47"/>
      <c r="ABU552" s="47"/>
      <c r="ABV552" s="47"/>
      <c r="ABW552" s="47"/>
      <c r="ABX552" s="47"/>
      <c r="ABY552" s="47"/>
      <c r="ABZ552" s="47"/>
      <c r="ACA552" s="47"/>
      <c r="ACB552" s="47"/>
      <c r="ACC552" s="47"/>
      <c r="ACD552" s="47"/>
      <c r="ACE552" s="47"/>
      <c r="ACF552" s="47"/>
      <c r="ACG552" s="47"/>
      <c r="ACH552" s="47"/>
      <c r="ACI552" s="47"/>
      <c r="ACJ552" s="47"/>
      <c r="ACK552" s="47"/>
      <c r="ACL552" s="47"/>
      <c r="ACM552" s="47"/>
      <c r="ACN552" s="47"/>
      <c r="ACO552" s="47"/>
      <c r="ACP552" s="47"/>
      <c r="ACQ552" s="47"/>
      <c r="ACR552" s="47"/>
      <c r="ACS552" s="47"/>
      <c r="ACT552" s="47"/>
      <c r="ACU552" s="47"/>
      <c r="ACV552" s="47"/>
      <c r="ACW552" s="47"/>
      <c r="ACX552" s="47"/>
      <c r="ACY552" s="47"/>
      <c r="ACZ552" s="47"/>
      <c r="ADA552" s="47"/>
      <c r="ADB552" s="47"/>
      <c r="ADC552" s="47"/>
      <c r="ADD552" s="47"/>
      <c r="ADE552" s="47"/>
      <c r="ADF552" s="47"/>
      <c r="ADG552" s="47"/>
      <c r="ADH552" s="47"/>
      <c r="ADI552" s="47"/>
      <c r="ADJ552" s="47"/>
      <c r="ADK552" s="47"/>
      <c r="ADL552" s="47"/>
      <c r="ADM552" s="47"/>
      <c r="ADN552" s="47"/>
      <c r="ADO552" s="47"/>
      <c r="ADP552" s="47"/>
      <c r="ADQ552" s="47"/>
      <c r="ADR552" s="47"/>
      <c r="ADS552" s="47"/>
      <c r="ADT552" s="47"/>
      <c r="ADU552" s="47"/>
      <c r="ADV552" s="47"/>
      <c r="ADW552" s="47"/>
      <c r="ADX552" s="47"/>
      <c r="ADY552" s="47"/>
      <c r="ADZ552" s="47"/>
      <c r="AEA552" s="47"/>
      <c r="AEB552" s="47"/>
      <c r="AEC552" s="47"/>
      <c r="AED552" s="47"/>
      <c r="AEE552" s="47"/>
      <c r="AEF552" s="47"/>
      <c r="AEG552" s="47"/>
      <c r="AEH552" s="47"/>
      <c r="AEI552" s="47"/>
      <c r="AEJ552" s="47"/>
      <c r="AEK552" s="47"/>
      <c r="AEL552" s="47"/>
      <c r="AEM552" s="47"/>
      <c r="AEN552" s="47"/>
      <c r="AEO552" s="47"/>
      <c r="AEP552" s="47"/>
      <c r="AEQ552" s="47"/>
      <c r="AER552" s="47"/>
      <c r="AES552" s="47"/>
      <c r="AET552" s="47"/>
      <c r="AEU552" s="47"/>
      <c r="AEV552" s="47"/>
      <c r="AEW552" s="47"/>
      <c r="AEX552" s="47"/>
      <c r="AEY552" s="47"/>
      <c r="AEZ552" s="47"/>
      <c r="AFA552" s="47"/>
      <c r="AFB552" s="47"/>
      <c r="AFC552" s="47"/>
      <c r="AFD552" s="47"/>
      <c r="AFE552" s="47"/>
      <c r="AFF552" s="47"/>
      <c r="AFG552" s="47"/>
      <c r="AFH552" s="47"/>
      <c r="AFI552" s="47"/>
      <c r="AFJ552" s="47"/>
      <c r="AFK552" s="47"/>
      <c r="AFL552" s="47"/>
      <c r="AFM552" s="47"/>
      <c r="AFN552" s="47"/>
      <c r="AFO552" s="47"/>
      <c r="AFP552" s="47"/>
      <c r="AFQ552" s="47"/>
      <c r="AFR552" s="47"/>
      <c r="AFS552" s="47"/>
      <c r="AFT552" s="47"/>
      <c r="AFU552" s="47"/>
      <c r="AFV552" s="47"/>
      <c r="AFW552" s="47"/>
      <c r="AFX552" s="47"/>
      <c r="AFY552" s="47"/>
      <c r="AFZ552" s="47"/>
      <c r="AGA552" s="47"/>
      <c r="AGB552" s="47"/>
      <c r="AGC552" s="47"/>
      <c r="AGD552" s="47"/>
      <c r="AGE552" s="47"/>
      <c r="AGF552" s="47"/>
      <c r="AGG552" s="47"/>
      <c r="AGH552" s="47"/>
      <c r="AGI552" s="47"/>
      <c r="AGJ552" s="47"/>
      <c r="AGK552" s="47"/>
      <c r="AGL552" s="47"/>
      <c r="AGM552" s="47"/>
      <c r="AGN552" s="47"/>
      <c r="AGO552" s="47"/>
      <c r="AGP552" s="47"/>
      <c r="AGQ552" s="47"/>
      <c r="AGR552" s="47"/>
      <c r="AGS552" s="47"/>
      <c r="AGT552" s="47"/>
      <c r="AGU552" s="47"/>
      <c r="AGV552" s="47"/>
      <c r="AGW552" s="47"/>
      <c r="AGX552" s="47"/>
      <c r="AGY552" s="47"/>
      <c r="AGZ552" s="47"/>
      <c r="AHA552" s="47"/>
      <c r="AHB552" s="47"/>
      <c r="AHC552" s="47"/>
      <c r="AHD552" s="47"/>
      <c r="AHE552" s="47"/>
      <c r="AHF552" s="47"/>
      <c r="AHG552" s="47"/>
      <c r="AHH552" s="47"/>
      <c r="AHI552" s="47"/>
      <c r="AHJ552" s="47"/>
      <c r="AHK552" s="47"/>
      <c r="AHL552" s="47"/>
      <c r="AHM552" s="47"/>
      <c r="AHN552" s="47"/>
      <c r="AHO552" s="47"/>
      <c r="AHP552" s="47"/>
      <c r="AHQ552" s="47"/>
      <c r="AHR552" s="47"/>
      <c r="AHS552" s="47"/>
      <c r="AHT552" s="47"/>
      <c r="AHU552" s="47"/>
      <c r="AHV552" s="47"/>
      <c r="AHW552" s="47"/>
      <c r="AHX552" s="47"/>
      <c r="AHY552" s="47"/>
      <c r="AHZ552" s="47"/>
      <c r="AIA552" s="47"/>
      <c r="AIB552" s="47"/>
      <c r="AIC552" s="47"/>
      <c r="AID552" s="47"/>
      <c r="AIE552" s="47"/>
      <c r="AIF552" s="47"/>
      <c r="AIG552" s="47"/>
      <c r="AIH552" s="47"/>
      <c r="AII552" s="47"/>
      <c r="AIJ552" s="47"/>
      <c r="AIK552" s="47"/>
      <c r="AIL552" s="47"/>
      <c r="AIM552" s="47"/>
      <c r="AIN552" s="47"/>
      <c r="AIO552" s="47"/>
      <c r="AIP552" s="47"/>
      <c r="AIQ552" s="47"/>
      <c r="AIR552" s="47"/>
      <c r="AIS552" s="47"/>
      <c r="AIT552" s="47"/>
      <c r="AIU552" s="47"/>
      <c r="AIV552" s="47"/>
      <c r="AIW552" s="47"/>
      <c r="AIX552" s="47"/>
      <c r="AIY552" s="47"/>
      <c r="AIZ552" s="47"/>
      <c r="AJA552" s="47"/>
      <c r="AJB552" s="47"/>
      <c r="AJC552" s="47"/>
      <c r="AJD552" s="47"/>
      <c r="AJE552" s="47"/>
      <c r="AJF552" s="47"/>
      <c r="AJG552" s="47"/>
      <c r="AJH552" s="47"/>
      <c r="AJI552" s="47"/>
      <c r="AJJ552" s="47"/>
      <c r="AJK552" s="47"/>
      <c r="AJL552" s="47"/>
      <c r="AJM552" s="47"/>
      <c r="AJN552" s="47"/>
      <c r="AJO552" s="47"/>
      <c r="AJP552" s="47"/>
      <c r="AJQ552" s="47"/>
      <c r="AJR552" s="47"/>
      <c r="AJS552" s="47"/>
      <c r="AJT552" s="47"/>
      <c r="AJU552" s="47"/>
      <c r="AJV552" s="47"/>
      <c r="AJW552" s="47"/>
      <c r="AJX552" s="47"/>
      <c r="AJY552" s="47"/>
      <c r="AJZ552" s="47"/>
      <c r="AKA552" s="47"/>
      <c r="AKB552" s="47"/>
      <c r="AKC552" s="47"/>
      <c r="AKD552" s="47"/>
      <c r="AKE552" s="47"/>
      <c r="AKF552" s="47"/>
      <c r="AKG552" s="47"/>
      <c r="AKH552" s="47"/>
      <c r="AKI552" s="47"/>
      <c r="AKJ552" s="47"/>
      <c r="AKK552" s="47"/>
      <c r="AKL552" s="47"/>
      <c r="AKM552" s="47"/>
      <c r="AKN552" s="47"/>
      <c r="AKO552" s="47"/>
      <c r="AKP552" s="47"/>
      <c r="AKQ552" s="47"/>
      <c r="AKR552" s="47"/>
      <c r="AKS552" s="47"/>
      <c r="AKT552" s="47"/>
      <c r="AKU552" s="47"/>
      <c r="AKV552" s="47"/>
      <c r="AKW552" s="47"/>
      <c r="AKX552" s="47"/>
      <c r="AKY552" s="47"/>
      <c r="AKZ552" s="47"/>
      <c r="ALA552" s="47"/>
      <c r="ALB552" s="47"/>
      <c r="ALC552" s="47"/>
      <c r="ALD552" s="47"/>
      <c r="ALE552" s="47"/>
      <c r="ALF552" s="47"/>
      <c r="ALG552" s="47"/>
      <c r="ALH552" s="47"/>
      <c r="ALI552" s="47"/>
      <c r="ALJ552" s="47"/>
      <c r="ALK552" s="47"/>
      <c r="ALL552" s="47"/>
      <c r="ALM552" s="47"/>
      <c r="ALN552" s="47"/>
      <c r="ALO552" s="47"/>
      <c r="ALP552" s="47"/>
      <c r="ALQ552" s="47"/>
      <c r="ALR552" s="47"/>
      <c r="ALS552" s="47"/>
      <c r="ALT552" s="47"/>
      <c r="ALU552" s="47"/>
      <c r="ALV552" s="47"/>
      <c r="ALW552" s="47"/>
      <c r="ALX552" s="47"/>
      <c r="ALY552" s="47"/>
      <c r="ALZ552" s="47"/>
      <c r="AMA552" s="47"/>
      <c r="AMB552" s="47"/>
      <c r="AMC552" s="47"/>
      <c r="AMD552" s="47"/>
      <c r="AME552" s="47"/>
      <c r="AMF552" s="47"/>
      <c r="AMG552" s="47"/>
      <c r="AMH552" s="47"/>
      <c r="AMI552" s="47"/>
      <c r="AMJ552" s="48"/>
      <c r="AMK552" s="48"/>
    </row>
    <row r="553" customFormat="false" ht="17.35" hidden="false" customHeight="false" outlineLevel="0" collapsed="false">
      <c r="A553" s="43"/>
      <c r="B553" s="104"/>
      <c r="C553" s="104"/>
      <c r="D553" s="105"/>
      <c r="E553" s="106"/>
    </row>
    <row r="554" customFormat="false" ht="17.35" hidden="false" customHeight="false" outlineLevel="0" collapsed="false">
      <c r="A554" s="43"/>
      <c r="B554" s="104"/>
      <c r="C554" s="104"/>
      <c r="D554" s="105"/>
      <c r="E554" s="106"/>
    </row>
    <row r="555" customFormat="false" ht="17.35" hidden="false" customHeight="false" outlineLevel="0" collapsed="false">
      <c r="A555" s="43"/>
      <c r="B555" s="104"/>
      <c r="C555" s="104"/>
      <c r="D555" s="105"/>
      <c r="E555" s="106"/>
    </row>
    <row r="556" customFormat="false" ht="17.35" hidden="false" customHeight="false" outlineLevel="0" collapsed="false">
      <c r="A556" s="43"/>
    </row>
    <row r="557" customFormat="false" ht="17.35" hidden="false" customHeight="false" outlineLevel="0" collapsed="false">
      <c r="A557" s="66"/>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c r="AM557" s="71"/>
      <c r="AN557" s="71"/>
      <c r="AO557" s="71"/>
      <c r="AP557" s="71"/>
      <c r="AQ557" s="71"/>
      <c r="AR557" s="71"/>
      <c r="AS557" s="71"/>
      <c r="AT557" s="71"/>
      <c r="AU557" s="71"/>
      <c r="AV557" s="71"/>
      <c r="AW557" s="71"/>
      <c r="AX557" s="71"/>
      <c r="AY557" s="71"/>
      <c r="AZ557" s="71"/>
      <c r="BA557" s="71"/>
      <c r="BB557" s="71"/>
      <c r="BC557" s="71"/>
      <c r="BD557" s="71"/>
      <c r="BE557" s="71"/>
      <c r="BF557" s="71"/>
      <c r="BG557" s="71"/>
      <c r="BH557" s="71"/>
      <c r="BI557" s="71"/>
      <c r="BJ557" s="71"/>
      <c r="BK557" s="71"/>
      <c r="BL557" s="71"/>
      <c r="BM557" s="71"/>
      <c r="BN557" s="71"/>
      <c r="BO557" s="71"/>
      <c r="BP557" s="71"/>
      <c r="BQ557" s="71"/>
      <c r="BR557" s="71"/>
      <c r="BS557" s="71"/>
      <c r="BT557" s="71"/>
      <c r="BU557" s="71"/>
      <c r="BV557" s="71"/>
      <c r="BW557" s="71"/>
      <c r="BX557" s="71"/>
      <c r="BY557" s="71"/>
      <c r="BZ557" s="71"/>
      <c r="CA557" s="71"/>
      <c r="CB557" s="71"/>
      <c r="CC557" s="71"/>
      <c r="CD557" s="71"/>
      <c r="CE557" s="71"/>
      <c r="CF557" s="71"/>
      <c r="CG557" s="71"/>
      <c r="CH557" s="71"/>
      <c r="CI557" s="71"/>
      <c r="CJ557" s="71"/>
      <c r="CK557" s="71"/>
      <c r="CL557" s="71"/>
      <c r="CM557" s="71"/>
      <c r="CN557" s="71"/>
      <c r="CO557" s="71"/>
      <c r="CP557" s="71"/>
      <c r="CQ557" s="71"/>
      <c r="CR557" s="71"/>
      <c r="CS557" s="71"/>
      <c r="CT557" s="71"/>
      <c r="CU557" s="71"/>
      <c r="CV557" s="71"/>
      <c r="CW557" s="71"/>
      <c r="CX557" s="71"/>
      <c r="CY557" s="71"/>
      <c r="CZ557" s="71"/>
      <c r="DA557" s="71"/>
      <c r="DB557" s="71"/>
      <c r="DC557" s="71"/>
      <c r="DD557" s="71"/>
      <c r="DE557" s="71"/>
      <c r="DF557" s="71"/>
      <c r="DG557" s="71"/>
      <c r="DH557" s="71"/>
      <c r="DI557" s="71"/>
      <c r="DJ557" s="71"/>
      <c r="DK557" s="71"/>
      <c r="DL557" s="71"/>
      <c r="DM557" s="71"/>
      <c r="DN557" s="71"/>
      <c r="DO557" s="71"/>
      <c r="DP557" s="71"/>
      <c r="DQ557" s="71"/>
      <c r="DR557" s="71"/>
      <c r="DS557" s="71"/>
      <c r="DT557" s="71"/>
      <c r="DU557" s="71"/>
      <c r="DV557" s="71"/>
      <c r="DW557" s="71"/>
      <c r="DX557" s="71"/>
      <c r="DY557" s="71"/>
      <c r="DZ557" s="71"/>
      <c r="EA557" s="71"/>
      <c r="EB557" s="71"/>
      <c r="EC557" s="71"/>
      <c r="ED557" s="71"/>
      <c r="EE557" s="71"/>
      <c r="EF557" s="71"/>
      <c r="EG557" s="71"/>
      <c r="EH557" s="71"/>
      <c r="EI557" s="71"/>
      <c r="EJ557" s="71"/>
      <c r="EK557" s="71"/>
      <c r="EL557" s="71"/>
      <c r="EM557" s="71"/>
      <c r="EN557" s="71"/>
      <c r="EO557" s="71"/>
      <c r="EP557" s="71"/>
      <c r="EQ557" s="71"/>
      <c r="ER557" s="71"/>
      <c r="ES557" s="71"/>
      <c r="ET557" s="71"/>
      <c r="EU557" s="71"/>
      <c r="EV557" s="71"/>
      <c r="EW557" s="71"/>
      <c r="EX557" s="71"/>
      <c r="EY557" s="71"/>
      <c r="EZ557" s="71"/>
      <c r="FA557" s="71"/>
      <c r="FB557" s="71"/>
      <c r="FC557" s="71"/>
      <c r="FD557" s="71"/>
      <c r="FE557" s="71"/>
      <c r="FF557" s="71"/>
      <c r="FG557" s="71"/>
      <c r="FH557" s="71"/>
      <c r="FI557" s="71"/>
      <c r="FJ557" s="71"/>
      <c r="FK557" s="71"/>
      <c r="FL557" s="71"/>
      <c r="FM557" s="71"/>
      <c r="FN557" s="71"/>
      <c r="FO557" s="71"/>
      <c r="FP557" s="71"/>
      <c r="FQ557" s="71"/>
      <c r="FR557" s="71"/>
      <c r="FS557" s="71"/>
      <c r="FT557" s="71"/>
      <c r="FU557" s="71"/>
      <c r="FV557" s="71"/>
      <c r="FW557" s="71"/>
      <c r="FX557" s="71"/>
      <c r="FY557" s="71"/>
      <c r="FZ557" s="71"/>
      <c r="GA557" s="71"/>
      <c r="GB557" s="71"/>
      <c r="GC557" s="71"/>
      <c r="GD557" s="71"/>
      <c r="GE557" s="71"/>
      <c r="GF557" s="71"/>
      <c r="GG557" s="71"/>
      <c r="GH557" s="71"/>
      <c r="GI557" s="71"/>
      <c r="GJ557" s="71"/>
      <c r="GK557" s="71"/>
      <c r="GL557" s="71"/>
      <c r="GM557" s="71"/>
      <c r="GN557" s="71"/>
      <c r="GO557" s="71"/>
      <c r="GP557" s="71"/>
      <c r="GQ557" s="71"/>
      <c r="GR557" s="71"/>
      <c r="GS557" s="71"/>
      <c r="GT557" s="71"/>
      <c r="GU557" s="71"/>
      <c r="GV557" s="71"/>
      <c r="GW557" s="71"/>
      <c r="GX557" s="71"/>
      <c r="GY557" s="71"/>
      <c r="GZ557" s="71"/>
      <c r="HA557" s="71"/>
      <c r="HB557" s="71"/>
      <c r="HC557" s="71"/>
      <c r="HD557" s="71"/>
      <c r="HE557" s="71"/>
      <c r="HF557" s="71"/>
      <c r="HG557" s="71"/>
      <c r="HH557" s="71"/>
      <c r="HI557" s="71"/>
      <c r="HJ557" s="71"/>
      <c r="HK557" s="71"/>
      <c r="HL557" s="71"/>
      <c r="HM557" s="71"/>
      <c r="HN557" s="71"/>
      <c r="HO557" s="71"/>
      <c r="HP557" s="71"/>
      <c r="HQ557" s="71"/>
      <c r="HR557" s="71"/>
      <c r="HS557" s="71"/>
      <c r="HT557" s="71"/>
      <c r="HU557" s="71"/>
      <c r="HV557" s="71"/>
      <c r="HW557" s="71"/>
      <c r="HX557" s="71"/>
      <c r="HY557" s="71"/>
      <c r="HZ557" s="71"/>
      <c r="IA557" s="71"/>
      <c r="IB557" s="71"/>
      <c r="IC557" s="71"/>
      <c r="ID557" s="71"/>
      <c r="IE557" s="71"/>
      <c r="IF557" s="71"/>
      <c r="IG557" s="71"/>
      <c r="IH557" s="71"/>
      <c r="II557" s="71"/>
      <c r="IJ557" s="71"/>
      <c r="IK557" s="71"/>
      <c r="IL557" s="71"/>
      <c r="IM557" s="71"/>
      <c r="IN557" s="71"/>
      <c r="IO557" s="71"/>
      <c r="IP557" s="71"/>
      <c r="IQ557" s="71"/>
      <c r="IR557" s="71"/>
      <c r="IS557" s="71"/>
      <c r="IT557" s="71"/>
      <c r="IU557" s="71"/>
      <c r="IV557" s="71"/>
      <c r="IW557" s="71"/>
      <c r="IX557" s="71"/>
      <c r="IY557" s="71"/>
      <c r="IZ557" s="71"/>
      <c r="JA557" s="71"/>
      <c r="JB557" s="71"/>
      <c r="JC557" s="71"/>
      <c r="JD557" s="71"/>
      <c r="JE557" s="71"/>
      <c r="JF557" s="71"/>
      <c r="JG557" s="71"/>
      <c r="JH557" s="71"/>
      <c r="JI557" s="71"/>
      <c r="JJ557" s="71"/>
      <c r="JK557" s="71"/>
      <c r="JL557" s="71"/>
      <c r="JM557" s="71"/>
      <c r="JN557" s="71"/>
      <c r="JO557" s="71"/>
      <c r="JP557" s="71"/>
      <c r="JQ557" s="71"/>
      <c r="JR557" s="71"/>
      <c r="JS557" s="71"/>
      <c r="JT557" s="71"/>
      <c r="JU557" s="71"/>
      <c r="JV557" s="71"/>
      <c r="JW557" s="71"/>
      <c r="JX557" s="71"/>
      <c r="JY557" s="71"/>
      <c r="JZ557" s="71"/>
      <c r="KA557" s="71"/>
      <c r="KB557" s="71"/>
      <c r="KC557" s="71"/>
      <c r="KD557" s="71"/>
      <c r="KE557" s="71"/>
      <c r="KF557" s="71"/>
      <c r="KG557" s="71"/>
      <c r="KH557" s="71"/>
      <c r="KI557" s="71"/>
      <c r="KJ557" s="71"/>
      <c r="KK557" s="71"/>
      <c r="KL557" s="71"/>
      <c r="KM557" s="71"/>
      <c r="KN557" s="71"/>
      <c r="KO557" s="71"/>
      <c r="KP557" s="71"/>
      <c r="KQ557" s="71"/>
      <c r="KR557" s="71"/>
      <c r="KS557" s="71"/>
      <c r="KT557" s="71"/>
      <c r="KU557" s="71"/>
      <c r="KV557" s="71"/>
      <c r="KW557" s="71"/>
      <c r="KX557" s="71"/>
      <c r="KY557" s="71"/>
      <c r="KZ557" s="71"/>
      <c r="LA557" s="71"/>
      <c r="LB557" s="71"/>
      <c r="LC557" s="71"/>
      <c r="LD557" s="71"/>
      <c r="LE557" s="71"/>
      <c r="LF557" s="71"/>
      <c r="LG557" s="71"/>
      <c r="LH557" s="71"/>
      <c r="LI557" s="71"/>
      <c r="LJ557" s="71"/>
      <c r="LK557" s="71"/>
      <c r="LL557" s="71"/>
      <c r="LM557" s="71"/>
      <c r="LN557" s="71"/>
      <c r="LO557" s="71"/>
      <c r="LP557" s="71"/>
      <c r="LQ557" s="71"/>
      <c r="LR557" s="71"/>
      <c r="LS557" s="71"/>
      <c r="LT557" s="71"/>
      <c r="LU557" s="71"/>
      <c r="LV557" s="71"/>
      <c r="LW557" s="71"/>
      <c r="LX557" s="71"/>
      <c r="LY557" s="71"/>
      <c r="LZ557" s="71"/>
      <c r="MA557" s="71"/>
      <c r="MB557" s="71"/>
      <c r="MC557" s="71"/>
      <c r="MD557" s="71"/>
      <c r="ME557" s="71"/>
      <c r="MF557" s="71"/>
      <c r="MG557" s="71"/>
      <c r="MH557" s="71"/>
      <c r="MI557" s="71"/>
      <c r="MJ557" s="71"/>
      <c r="MK557" s="71"/>
      <c r="ML557" s="71"/>
      <c r="MM557" s="71"/>
      <c r="MN557" s="71"/>
      <c r="MO557" s="71"/>
      <c r="MP557" s="71"/>
      <c r="MQ557" s="71"/>
      <c r="MR557" s="71"/>
      <c r="MS557" s="71"/>
      <c r="MT557" s="71"/>
      <c r="MU557" s="71"/>
      <c r="MV557" s="71"/>
      <c r="MW557" s="71"/>
      <c r="MX557" s="71"/>
      <c r="MY557" s="71"/>
      <c r="MZ557" s="71"/>
      <c r="NA557" s="71"/>
      <c r="NB557" s="71"/>
      <c r="NC557" s="71"/>
      <c r="ND557" s="71"/>
      <c r="NE557" s="71"/>
      <c r="NF557" s="71"/>
      <c r="NG557" s="71"/>
      <c r="NH557" s="71"/>
      <c r="NI557" s="71"/>
      <c r="NJ557" s="71"/>
      <c r="NK557" s="71"/>
      <c r="NL557" s="71"/>
      <c r="NM557" s="71"/>
      <c r="NN557" s="71"/>
      <c r="NO557" s="71"/>
      <c r="NP557" s="71"/>
      <c r="NQ557" s="71"/>
      <c r="NR557" s="71"/>
      <c r="NS557" s="71"/>
      <c r="NT557" s="71"/>
      <c r="NU557" s="71"/>
      <c r="NV557" s="71"/>
      <c r="NW557" s="71"/>
      <c r="NX557" s="71"/>
      <c r="NY557" s="71"/>
      <c r="NZ557" s="71"/>
      <c r="OA557" s="71"/>
      <c r="OB557" s="71"/>
      <c r="OC557" s="71"/>
      <c r="OD557" s="71"/>
      <c r="OE557" s="71"/>
      <c r="OF557" s="71"/>
      <c r="OG557" s="71"/>
      <c r="OH557" s="71"/>
      <c r="OI557" s="71"/>
      <c r="OJ557" s="71"/>
      <c r="OK557" s="71"/>
      <c r="OL557" s="71"/>
      <c r="OM557" s="71"/>
      <c r="ON557" s="71"/>
      <c r="OO557" s="71"/>
      <c r="OP557" s="71"/>
      <c r="OQ557" s="71"/>
      <c r="OR557" s="71"/>
      <c r="OS557" s="71"/>
      <c r="OT557" s="71"/>
      <c r="OU557" s="71"/>
      <c r="OV557" s="71"/>
      <c r="OW557" s="71"/>
      <c r="OX557" s="71"/>
      <c r="OY557" s="71"/>
      <c r="OZ557" s="71"/>
      <c r="PA557" s="71"/>
      <c r="PB557" s="71"/>
      <c r="PC557" s="71"/>
      <c r="PD557" s="71"/>
      <c r="PE557" s="71"/>
      <c r="PF557" s="71"/>
      <c r="PG557" s="71"/>
      <c r="PH557" s="71"/>
      <c r="PI557" s="71"/>
      <c r="PJ557" s="71"/>
      <c r="PK557" s="71"/>
      <c r="PL557" s="71"/>
      <c r="PM557" s="71"/>
      <c r="PN557" s="71"/>
      <c r="PO557" s="71"/>
      <c r="PP557" s="71"/>
      <c r="PQ557" s="71"/>
      <c r="PR557" s="71"/>
      <c r="PS557" s="71"/>
      <c r="PT557" s="71"/>
      <c r="PU557" s="71"/>
      <c r="PV557" s="71"/>
      <c r="PW557" s="71"/>
      <c r="PX557" s="71"/>
      <c r="PY557" s="71"/>
      <c r="PZ557" s="71"/>
      <c r="QA557" s="71"/>
      <c r="QB557" s="71"/>
      <c r="QC557" s="71"/>
      <c r="QD557" s="71"/>
      <c r="QE557" s="71"/>
      <c r="QF557" s="71"/>
      <c r="QG557" s="71"/>
      <c r="QH557" s="71"/>
      <c r="QI557" s="71"/>
      <c r="QJ557" s="71"/>
      <c r="QK557" s="71"/>
      <c r="QL557" s="71"/>
      <c r="QM557" s="71"/>
      <c r="QN557" s="71"/>
      <c r="QO557" s="71"/>
      <c r="QP557" s="71"/>
      <c r="QQ557" s="71"/>
      <c r="QR557" s="71"/>
      <c r="QS557" s="71"/>
      <c r="QT557" s="71"/>
      <c r="QU557" s="71"/>
      <c r="QV557" s="71"/>
      <c r="QW557" s="71"/>
      <c r="QX557" s="71"/>
      <c r="QY557" s="71"/>
      <c r="QZ557" s="71"/>
      <c r="RA557" s="71"/>
      <c r="RB557" s="71"/>
      <c r="RC557" s="71"/>
      <c r="RD557" s="71"/>
      <c r="RE557" s="71"/>
      <c r="RF557" s="71"/>
      <c r="RG557" s="71"/>
      <c r="RH557" s="71"/>
      <c r="RI557" s="71"/>
      <c r="RJ557" s="71"/>
      <c r="RK557" s="71"/>
      <c r="RL557" s="71"/>
      <c r="RM557" s="71"/>
      <c r="RN557" s="71"/>
      <c r="RO557" s="71"/>
      <c r="RP557" s="71"/>
      <c r="RQ557" s="71"/>
      <c r="RR557" s="71"/>
      <c r="RS557" s="71"/>
      <c r="RT557" s="71"/>
      <c r="RU557" s="71"/>
      <c r="RV557" s="71"/>
      <c r="RW557" s="71"/>
      <c r="RX557" s="71"/>
      <c r="RY557" s="71"/>
      <c r="RZ557" s="71"/>
      <c r="SA557" s="71"/>
      <c r="SB557" s="71"/>
      <c r="SC557" s="71"/>
      <c r="SD557" s="71"/>
      <c r="SE557" s="71"/>
      <c r="SF557" s="71"/>
      <c r="SG557" s="71"/>
      <c r="SH557" s="71"/>
      <c r="SI557" s="71"/>
      <c r="SJ557" s="71"/>
      <c r="SK557" s="71"/>
      <c r="SL557" s="71"/>
      <c r="SM557" s="71"/>
      <c r="SN557" s="71"/>
      <c r="SO557" s="71"/>
      <c r="SP557" s="71"/>
      <c r="SQ557" s="71"/>
      <c r="SR557" s="71"/>
      <c r="SS557" s="71"/>
      <c r="ST557" s="71"/>
      <c r="SU557" s="71"/>
      <c r="SV557" s="71"/>
      <c r="SW557" s="71"/>
      <c r="SX557" s="71"/>
      <c r="SY557" s="71"/>
      <c r="SZ557" s="71"/>
      <c r="TA557" s="71"/>
      <c r="TB557" s="71"/>
      <c r="TC557" s="71"/>
      <c r="TD557" s="71"/>
      <c r="TE557" s="71"/>
      <c r="TF557" s="71"/>
      <c r="TG557" s="71"/>
      <c r="TH557" s="71"/>
      <c r="TI557" s="71"/>
      <c r="TJ557" s="71"/>
      <c r="TK557" s="71"/>
      <c r="TL557" s="71"/>
      <c r="TM557" s="71"/>
      <c r="TN557" s="71"/>
      <c r="TO557" s="71"/>
      <c r="TP557" s="71"/>
      <c r="TQ557" s="71"/>
      <c r="TR557" s="71"/>
      <c r="TS557" s="71"/>
      <c r="TT557" s="71"/>
      <c r="TU557" s="71"/>
      <c r="TV557" s="71"/>
      <c r="TW557" s="71"/>
      <c r="TX557" s="71"/>
      <c r="TY557" s="71"/>
      <c r="TZ557" s="71"/>
      <c r="UA557" s="71"/>
      <c r="UB557" s="71"/>
      <c r="UC557" s="71"/>
      <c r="UD557" s="71"/>
      <c r="UE557" s="71"/>
      <c r="UF557" s="71"/>
      <c r="UG557" s="71"/>
      <c r="UH557" s="71"/>
      <c r="UI557" s="71"/>
      <c r="UJ557" s="71"/>
      <c r="UK557" s="71"/>
      <c r="UL557" s="71"/>
      <c r="UM557" s="71"/>
      <c r="UN557" s="71"/>
      <c r="UO557" s="71"/>
      <c r="UP557" s="71"/>
      <c r="UQ557" s="71"/>
      <c r="UR557" s="71"/>
      <c r="US557" s="71"/>
      <c r="UT557" s="71"/>
      <c r="UU557" s="71"/>
      <c r="UV557" s="71"/>
      <c r="UW557" s="71"/>
      <c r="UX557" s="71"/>
      <c r="UY557" s="71"/>
      <c r="UZ557" s="71"/>
      <c r="VA557" s="71"/>
      <c r="VB557" s="71"/>
      <c r="VC557" s="71"/>
      <c r="VD557" s="71"/>
      <c r="VE557" s="71"/>
      <c r="VF557" s="71"/>
      <c r="VG557" s="71"/>
      <c r="VH557" s="71"/>
      <c r="VI557" s="71"/>
      <c r="VJ557" s="71"/>
      <c r="VK557" s="71"/>
      <c r="VL557" s="71"/>
      <c r="VM557" s="71"/>
      <c r="VN557" s="71"/>
      <c r="VO557" s="71"/>
      <c r="VP557" s="71"/>
      <c r="VQ557" s="71"/>
      <c r="VR557" s="71"/>
      <c r="VS557" s="71"/>
      <c r="VT557" s="71"/>
      <c r="VU557" s="71"/>
      <c r="VV557" s="71"/>
      <c r="VW557" s="71"/>
      <c r="VX557" s="71"/>
      <c r="VY557" s="71"/>
      <c r="VZ557" s="71"/>
      <c r="WA557" s="71"/>
      <c r="WB557" s="71"/>
      <c r="WC557" s="71"/>
      <c r="WD557" s="71"/>
      <c r="WE557" s="71"/>
      <c r="WF557" s="71"/>
      <c r="WG557" s="71"/>
      <c r="WH557" s="71"/>
      <c r="WI557" s="71"/>
      <c r="WJ557" s="71"/>
      <c r="WK557" s="71"/>
      <c r="WL557" s="71"/>
      <c r="WM557" s="71"/>
      <c r="WN557" s="71"/>
      <c r="WO557" s="71"/>
      <c r="WP557" s="71"/>
      <c r="WQ557" s="71"/>
      <c r="WR557" s="71"/>
      <c r="WS557" s="71"/>
      <c r="WT557" s="71"/>
      <c r="WU557" s="71"/>
      <c r="WV557" s="71"/>
      <c r="WW557" s="71"/>
      <c r="WX557" s="71"/>
      <c r="WY557" s="71"/>
      <c r="WZ557" s="71"/>
      <c r="XA557" s="71"/>
      <c r="XB557" s="71"/>
      <c r="XC557" s="71"/>
      <c r="XD557" s="71"/>
      <c r="XE557" s="71"/>
      <c r="XF557" s="71"/>
      <c r="XG557" s="71"/>
      <c r="XH557" s="71"/>
      <c r="XI557" s="71"/>
      <c r="XJ557" s="71"/>
      <c r="XK557" s="71"/>
      <c r="XL557" s="71"/>
      <c r="XM557" s="71"/>
      <c r="XN557" s="71"/>
      <c r="XO557" s="71"/>
      <c r="XP557" s="71"/>
      <c r="XQ557" s="71"/>
      <c r="XR557" s="71"/>
      <c r="XS557" s="71"/>
      <c r="XT557" s="71"/>
      <c r="XU557" s="71"/>
      <c r="XV557" s="71"/>
      <c r="XW557" s="71"/>
      <c r="XX557" s="71"/>
      <c r="XY557" s="71"/>
      <c r="XZ557" s="71"/>
      <c r="YA557" s="71"/>
      <c r="YB557" s="71"/>
      <c r="YC557" s="71"/>
      <c r="YD557" s="71"/>
      <c r="YE557" s="71"/>
      <c r="YF557" s="71"/>
      <c r="YG557" s="71"/>
      <c r="YH557" s="71"/>
      <c r="YI557" s="71"/>
      <c r="YJ557" s="71"/>
      <c r="YK557" s="71"/>
      <c r="YL557" s="71"/>
      <c r="YM557" s="71"/>
      <c r="YN557" s="71"/>
      <c r="YO557" s="71"/>
      <c r="YP557" s="71"/>
      <c r="YQ557" s="71"/>
      <c r="YR557" s="71"/>
      <c r="YS557" s="71"/>
      <c r="YT557" s="71"/>
      <c r="YU557" s="71"/>
      <c r="YV557" s="71"/>
      <c r="YW557" s="71"/>
      <c r="YX557" s="71"/>
      <c r="YY557" s="71"/>
      <c r="YZ557" s="71"/>
      <c r="ZA557" s="71"/>
      <c r="ZB557" s="71"/>
      <c r="ZC557" s="71"/>
      <c r="ZD557" s="71"/>
      <c r="ZE557" s="71"/>
      <c r="ZF557" s="71"/>
      <c r="ZG557" s="71"/>
      <c r="ZH557" s="71"/>
      <c r="ZI557" s="71"/>
      <c r="ZJ557" s="71"/>
      <c r="ZK557" s="71"/>
      <c r="ZL557" s="71"/>
      <c r="ZM557" s="71"/>
      <c r="ZN557" s="71"/>
      <c r="ZO557" s="71"/>
      <c r="ZP557" s="71"/>
      <c r="ZQ557" s="71"/>
      <c r="ZR557" s="71"/>
      <c r="ZS557" s="71"/>
      <c r="ZT557" s="71"/>
      <c r="ZU557" s="71"/>
      <c r="ZV557" s="71"/>
      <c r="ZW557" s="71"/>
      <c r="ZX557" s="71"/>
      <c r="ZY557" s="71"/>
      <c r="ZZ557" s="71"/>
      <c r="AAA557" s="71"/>
      <c r="AAB557" s="71"/>
      <c r="AAC557" s="71"/>
      <c r="AAD557" s="71"/>
      <c r="AAE557" s="71"/>
      <c r="AAF557" s="71"/>
      <c r="AAG557" s="71"/>
      <c r="AAH557" s="71"/>
      <c r="AAI557" s="71"/>
      <c r="AAJ557" s="71"/>
      <c r="AAK557" s="71"/>
      <c r="AAL557" s="71"/>
      <c r="AAM557" s="71"/>
      <c r="AAN557" s="71"/>
      <c r="AAO557" s="71"/>
      <c r="AAP557" s="71"/>
      <c r="AAQ557" s="71"/>
      <c r="AAR557" s="71"/>
      <c r="AAS557" s="71"/>
      <c r="AAT557" s="71"/>
      <c r="AAU557" s="71"/>
      <c r="AAV557" s="71"/>
      <c r="AAW557" s="71"/>
      <c r="AAX557" s="71"/>
      <c r="AAY557" s="71"/>
      <c r="AAZ557" s="71"/>
      <c r="ABA557" s="71"/>
      <c r="ABB557" s="71"/>
      <c r="ABC557" s="71"/>
      <c r="ABD557" s="71"/>
      <c r="ABE557" s="71"/>
      <c r="ABF557" s="71"/>
      <c r="ABG557" s="71"/>
      <c r="ABH557" s="71"/>
      <c r="ABI557" s="71"/>
      <c r="ABJ557" s="71"/>
      <c r="ABK557" s="71"/>
      <c r="ABL557" s="71"/>
      <c r="ABM557" s="71"/>
      <c r="ABN557" s="71"/>
      <c r="ABO557" s="71"/>
      <c r="ABP557" s="71"/>
      <c r="ABQ557" s="71"/>
      <c r="ABR557" s="71"/>
      <c r="ABS557" s="71"/>
      <c r="ABT557" s="71"/>
      <c r="ABU557" s="71"/>
      <c r="ABV557" s="71"/>
      <c r="ABW557" s="71"/>
      <c r="ABX557" s="71"/>
      <c r="ABY557" s="71"/>
      <c r="ABZ557" s="71"/>
      <c r="ACA557" s="71"/>
      <c r="ACB557" s="71"/>
      <c r="ACC557" s="71"/>
      <c r="ACD557" s="71"/>
      <c r="ACE557" s="71"/>
      <c r="ACF557" s="71"/>
      <c r="ACG557" s="71"/>
      <c r="ACH557" s="71"/>
      <c r="ACI557" s="71"/>
      <c r="ACJ557" s="71"/>
      <c r="ACK557" s="71"/>
      <c r="ACL557" s="71"/>
      <c r="ACM557" s="71"/>
      <c r="ACN557" s="71"/>
      <c r="ACO557" s="71"/>
      <c r="ACP557" s="71"/>
      <c r="ACQ557" s="71"/>
      <c r="ACR557" s="71"/>
      <c r="ACS557" s="71"/>
      <c r="ACT557" s="71"/>
      <c r="ACU557" s="71"/>
      <c r="ACV557" s="71"/>
      <c r="ACW557" s="71"/>
      <c r="ACX557" s="71"/>
      <c r="ACY557" s="71"/>
      <c r="ACZ557" s="71"/>
      <c r="ADA557" s="71"/>
      <c r="ADB557" s="71"/>
      <c r="ADC557" s="71"/>
      <c r="ADD557" s="71"/>
      <c r="ADE557" s="71"/>
      <c r="ADF557" s="71"/>
      <c r="ADG557" s="71"/>
      <c r="ADH557" s="71"/>
      <c r="ADI557" s="71"/>
      <c r="ADJ557" s="71"/>
      <c r="ADK557" s="71"/>
      <c r="ADL557" s="71"/>
      <c r="ADM557" s="71"/>
      <c r="ADN557" s="71"/>
      <c r="ADO557" s="71"/>
      <c r="ADP557" s="71"/>
      <c r="ADQ557" s="71"/>
      <c r="ADR557" s="71"/>
      <c r="ADS557" s="71"/>
      <c r="ADT557" s="71"/>
      <c r="ADU557" s="71"/>
      <c r="ADV557" s="71"/>
      <c r="ADW557" s="71"/>
      <c r="ADX557" s="71"/>
      <c r="ADY557" s="71"/>
      <c r="ADZ557" s="71"/>
      <c r="AEA557" s="71"/>
      <c r="AEB557" s="71"/>
      <c r="AEC557" s="71"/>
      <c r="AED557" s="71"/>
      <c r="AEE557" s="71"/>
      <c r="AEF557" s="71"/>
      <c r="AEG557" s="71"/>
      <c r="AEH557" s="71"/>
      <c r="AEI557" s="71"/>
      <c r="AEJ557" s="71"/>
      <c r="AEK557" s="71"/>
      <c r="AEL557" s="71"/>
      <c r="AEM557" s="71"/>
      <c r="AEN557" s="71"/>
      <c r="AEO557" s="71"/>
      <c r="AEP557" s="71"/>
      <c r="AEQ557" s="71"/>
      <c r="AER557" s="71"/>
      <c r="AES557" s="71"/>
      <c r="AET557" s="71"/>
      <c r="AEU557" s="71"/>
      <c r="AEV557" s="71"/>
      <c r="AEW557" s="71"/>
      <c r="AEX557" s="71"/>
      <c r="AEY557" s="71"/>
      <c r="AEZ557" s="71"/>
      <c r="AFA557" s="71"/>
      <c r="AFB557" s="71"/>
      <c r="AFC557" s="71"/>
      <c r="AFD557" s="71"/>
      <c r="AFE557" s="71"/>
      <c r="AFF557" s="71"/>
      <c r="AFG557" s="71"/>
      <c r="AFH557" s="71"/>
      <c r="AFI557" s="71"/>
      <c r="AFJ557" s="71"/>
      <c r="AFK557" s="71"/>
      <c r="AFL557" s="71"/>
      <c r="AFM557" s="71"/>
      <c r="AFN557" s="71"/>
      <c r="AFO557" s="71"/>
      <c r="AFP557" s="71"/>
      <c r="AFQ557" s="71"/>
      <c r="AFR557" s="71"/>
      <c r="AFS557" s="71"/>
      <c r="AFT557" s="71"/>
      <c r="AFU557" s="71"/>
      <c r="AFV557" s="71"/>
      <c r="AFW557" s="71"/>
      <c r="AFX557" s="71"/>
      <c r="AFY557" s="71"/>
      <c r="AFZ557" s="71"/>
      <c r="AGA557" s="71"/>
      <c r="AGB557" s="71"/>
      <c r="AGC557" s="71"/>
      <c r="AGD557" s="71"/>
      <c r="AGE557" s="71"/>
      <c r="AGF557" s="71"/>
      <c r="AGG557" s="71"/>
      <c r="AGH557" s="71"/>
      <c r="AGI557" s="71"/>
      <c r="AGJ557" s="71"/>
      <c r="AGK557" s="71"/>
      <c r="AGL557" s="71"/>
      <c r="AGM557" s="71"/>
      <c r="AGN557" s="71"/>
      <c r="AGO557" s="71"/>
      <c r="AGP557" s="71"/>
      <c r="AGQ557" s="71"/>
      <c r="AGR557" s="71"/>
      <c r="AGS557" s="71"/>
      <c r="AGT557" s="71"/>
      <c r="AGU557" s="71"/>
      <c r="AGV557" s="71"/>
      <c r="AGW557" s="71"/>
      <c r="AGX557" s="71"/>
      <c r="AGY557" s="71"/>
      <c r="AGZ557" s="71"/>
      <c r="AHA557" s="71"/>
      <c r="AHB557" s="71"/>
      <c r="AHC557" s="71"/>
      <c r="AHD557" s="71"/>
      <c r="AHE557" s="71"/>
      <c r="AHF557" s="71"/>
      <c r="AHG557" s="71"/>
      <c r="AHH557" s="71"/>
      <c r="AHI557" s="71"/>
      <c r="AHJ557" s="71"/>
      <c r="AHK557" s="71"/>
      <c r="AHL557" s="71"/>
      <c r="AHM557" s="71"/>
      <c r="AHN557" s="71"/>
      <c r="AHO557" s="71"/>
      <c r="AHP557" s="71"/>
      <c r="AHQ557" s="71"/>
      <c r="AHR557" s="71"/>
      <c r="AHS557" s="71"/>
      <c r="AHT557" s="71"/>
      <c r="AHU557" s="71"/>
      <c r="AHV557" s="71"/>
      <c r="AHW557" s="71"/>
      <c r="AHX557" s="71"/>
      <c r="AHY557" s="71"/>
      <c r="AHZ557" s="71"/>
      <c r="AIA557" s="71"/>
      <c r="AIB557" s="71"/>
      <c r="AIC557" s="71"/>
      <c r="AID557" s="71"/>
      <c r="AIE557" s="71"/>
      <c r="AIF557" s="71"/>
      <c r="AIG557" s="71"/>
      <c r="AIH557" s="71"/>
      <c r="AII557" s="71"/>
      <c r="AIJ557" s="71"/>
      <c r="AIK557" s="71"/>
      <c r="AIL557" s="71"/>
      <c r="AIM557" s="71"/>
      <c r="AIN557" s="71"/>
      <c r="AIO557" s="71"/>
      <c r="AIP557" s="71"/>
      <c r="AIQ557" s="71"/>
      <c r="AIR557" s="71"/>
      <c r="AIS557" s="71"/>
      <c r="AIT557" s="71"/>
      <c r="AIU557" s="71"/>
      <c r="AIV557" s="71"/>
      <c r="AIW557" s="71"/>
      <c r="AIX557" s="71"/>
      <c r="AIY557" s="71"/>
      <c r="AIZ557" s="71"/>
      <c r="AJA557" s="71"/>
      <c r="AJB557" s="71"/>
      <c r="AJC557" s="71"/>
      <c r="AJD557" s="71"/>
      <c r="AJE557" s="71"/>
      <c r="AJF557" s="71"/>
      <c r="AJG557" s="71"/>
      <c r="AJH557" s="71"/>
      <c r="AJI557" s="71"/>
      <c r="AJJ557" s="71"/>
      <c r="AJK557" s="71"/>
      <c r="AJL557" s="71"/>
      <c r="AJM557" s="71"/>
      <c r="AJN557" s="71"/>
      <c r="AJO557" s="71"/>
      <c r="AJP557" s="71"/>
      <c r="AJQ557" s="71"/>
      <c r="AJR557" s="71"/>
      <c r="AJS557" s="71"/>
      <c r="AJT557" s="71"/>
      <c r="AJU557" s="71"/>
      <c r="AJV557" s="71"/>
      <c r="AJW557" s="71"/>
      <c r="AJX557" s="71"/>
      <c r="AJY557" s="71"/>
      <c r="AJZ557" s="71"/>
      <c r="AKA557" s="71"/>
      <c r="AKB557" s="71"/>
      <c r="AKC557" s="71"/>
      <c r="AKD557" s="71"/>
      <c r="AKE557" s="71"/>
      <c r="AKF557" s="71"/>
      <c r="AKG557" s="71"/>
      <c r="AKH557" s="71"/>
      <c r="AKI557" s="71"/>
      <c r="AKJ557" s="71"/>
      <c r="AKK557" s="71"/>
      <c r="AKL557" s="71"/>
      <c r="AKM557" s="71"/>
      <c r="AKN557" s="71"/>
      <c r="AKO557" s="71"/>
      <c r="AKP557" s="71"/>
      <c r="AKQ557" s="71"/>
      <c r="AKR557" s="71"/>
      <c r="AKS557" s="71"/>
      <c r="AKT557" s="71"/>
      <c r="AKU557" s="71"/>
      <c r="AKV557" s="71"/>
      <c r="AKW557" s="71"/>
      <c r="AKX557" s="71"/>
      <c r="AKY557" s="71"/>
      <c r="AKZ557" s="71"/>
      <c r="ALA557" s="71"/>
      <c r="ALB557" s="71"/>
      <c r="ALC557" s="71"/>
      <c r="ALD557" s="71"/>
      <c r="ALE557" s="71"/>
      <c r="ALF557" s="71"/>
      <c r="ALG557" s="71"/>
      <c r="ALH557" s="71"/>
      <c r="ALI557" s="71"/>
      <c r="ALJ557" s="71"/>
      <c r="ALK557" s="71"/>
      <c r="ALL557" s="71"/>
      <c r="ALM557" s="71"/>
      <c r="ALN557" s="71"/>
      <c r="ALO557" s="71"/>
      <c r="ALP557" s="71"/>
      <c r="ALQ557" s="71"/>
      <c r="ALR557" s="71"/>
      <c r="ALS557" s="71"/>
      <c r="ALT557" s="71"/>
      <c r="ALU557" s="71"/>
      <c r="ALV557" s="71"/>
      <c r="ALW557" s="71"/>
      <c r="ALX557" s="71"/>
      <c r="ALY557" s="71"/>
      <c r="ALZ557" s="71"/>
      <c r="AMA557" s="71"/>
      <c r="AMB557" s="71"/>
      <c r="AMC557" s="71"/>
      <c r="AMD557" s="71"/>
      <c r="AME557" s="71"/>
      <c r="AMF557" s="71"/>
      <c r="AMG557" s="71"/>
      <c r="AMH557" s="71"/>
      <c r="AMI557" s="71"/>
      <c r="AMK557" s="71"/>
    </row>
    <row r="558" customFormat="false" ht="17.35" hidden="false" customHeight="false" outlineLevel="0" collapsed="false">
      <c r="A558" s="43"/>
    </row>
    <row r="559" customFormat="false" ht="17.35" hidden="false" customHeight="false" outlineLevel="0" collapsed="false">
      <c r="A559" s="43"/>
    </row>
    <row r="560" customFormat="false" ht="17.35" hidden="false" customHeight="false" outlineLevel="0" collapsed="false">
      <c r="A560" s="43"/>
    </row>
    <row r="561" customFormat="false" ht="17.35" hidden="false" customHeight="false" outlineLevel="0" collapsed="false">
      <c r="A561" s="43"/>
    </row>
    <row r="562" customFormat="false" ht="17.35" hidden="false" customHeight="false" outlineLevel="0" collapsed="false">
      <c r="A562" s="43"/>
    </row>
    <row r="563" customFormat="false" ht="17.35" hidden="false" customHeight="false" outlineLevel="0" collapsed="false">
      <c r="A563" s="43"/>
    </row>
    <row r="564" customFormat="false" ht="17.35" hidden="false" customHeight="false" outlineLevel="0" collapsed="false">
      <c r="A564" s="43"/>
    </row>
    <row r="565" customFormat="false" ht="17.35" hidden="false" customHeight="false" outlineLevel="0" collapsed="false">
      <c r="A565" s="43"/>
    </row>
    <row r="566" customFormat="false" ht="17.35" hidden="false" customHeight="false" outlineLevel="0" collapsed="false">
      <c r="A566" s="43"/>
    </row>
    <row r="567" customFormat="false" ht="17.35" hidden="false" customHeight="false" outlineLevel="0" collapsed="false">
      <c r="A567" s="43"/>
    </row>
    <row r="568" customFormat="false" ht="17.35" hidden="false" customHeight="false" outlineLevel="0" collapsed="false">
      <c r="A568" s="43"/>
    </row>
    <row r="569" customFormat="false" ht="17.35" hidden="false" customHeight="false" outlineLevel="0" collapsed="false">
      <c r="A569" s="43"/>
    </row>
    <row r="570" customFormat="false" ht="17.35" hidden="false" customHeight="false" outlineLevel="0" collapsed="false">
      <c r="A570" s="43"/>
    </row>
    <row r="571" customFormat="false" ht="17.35" hidden="false" customHeight="false" outlineLevel="0" collapsed="false">
      <c r="A571" s="43"/>
    </row>
    <row r="572" customFormat="false" ht="17.35" hidden="false" customHeight="false" outlineLevel="0" collapsed="false">
      <c r="A572" s="43"/>
    </row>
    <row r="573" customFormat="false" ht="17.35" hidden="false" customHeight="false" outlineLevel="0" collapsed="false">
      <c r="A573" s="43"/>
    </row>
    <row r="574" customFormat="false" ht="17.35" hidden="false" customHeight="false" outlineLevel="0" collapsed="false">
      <c r="A574" s="43"/>
    </row>
    <row r="575" customFormat="false" ht="17.35" hidden="false" customHeight="false" outlineLevel="0" collapsed="false">
      <c r="A575" s="43"/>
    </row>
    <row r="576" customFormat="false" ht="17.35" hidden="false" customHeight="false" outlineLevel="0" collapsed="false">
      <c r="A576" s="43"/>
    </row>
    <row r="577" customFormat="false" ht="17.35" hidden="false" customHeight="false" outlineLevel="0" collapsed="false">
      <c r="A577" s="43"/>
    </row>
    <row r="578" customFormat="false" ht="17.35" hidden="false" customHeight="false" outlineLevel="0" collapsed="false">
      <c r="A578" s="43"/>
    </row>
    <row r="579" customFormat="false" ht="17.35" hidden="false" customHeight="false" outlineLevel="0" collapsed="false">
      <c r="A579" s="43"/>
    </row>
    <row r="580" customFormat="false" ht="17.35" hidden="false" customHeight="false" outlineLevel="0" collapsed="false">
      <c r="A580" s="43"/>
    </row>
    <row r="581" customFormat="false" ht="17.35" hidden="false" customHeight="false" outlineLevel="0" collapsed="false">
      <c r="A581" s="43"/>
    </row>
    <row r="582" customFormat="false" ht="17.35" hidden="false" customHeight="false" outlineLevel="0" collapsed="false">
      <c r="A582" s="43"/>
    </row>
    <row r="583" customFormat="false" ht="17.35" hidden="false" customHeight="false" outlineLevel="0" collapsed="false">
      <c r="A583" s="43"/>
    </row>
    <row r="584" customFormat="false" ht="17.35" hidden="false" customHeight="false" outlineLevel="0" collapsed="false">
      <c r="A584" s="43"/>
    </row>
    <row r="585" customFormat="false" ht="17.35" hidden="false" customHeight="false" outlineLevel="0" collapsed="false">
      <c r="A585" s="43"/>
    </row>
    <row r="586" customFormat="false" ht="17.35" hidden="false" customHeight="false" outlineLevel="0" collapsed="false">
      <c r="A586" s="43"/>
    </row>
    <row r="587" customFormat="false" ht="17.35" hidden="false" customHeight="false" outlineLevel="0" collapsed="false">
      <c r="A587" s="43"/>
    </row>
    <row r="588" customFormat="false" ht="17.35" hidden="false" customHeight="false" outlineLevel="0" collapsed="false">
      <c r="A588" s="43"/>
    </row>
    <row r="589" customFormat="false" ht="17.35" hidden="false" customHeight="false" outlineLevel="0" collapsed="false">
      <c r="A589" s="43"/>
    </row>
    <row r="590" customFormat="false" ht="17.35" hidden="false" customHeight="false" outlineLevel="0" collapsed="false">
      <c r="A590" s="43"/>
    </row>
    <row r="591" customFormat="false" ht="17.35" hidden="false" customHeight="false" outlineLevel="0" collapsed="false">
      <c r="A591" s="43"/>
    </row>
    <row r="592" customFormat="false" ht="17.35" hidden="false" customHeight="false" outlineLevel="0" collapsed="false">
      <c r="A592" s="43"/>
    </row>
    <row r="593" customFormat="false" ht="17.35" hidden="false" customHeight="false" outlineLevel="0" collapsed="false">
      <c r="A593" s="43"/>
    </row>
    <row r="594" customFormat="false" ht="17.35" hidden="false" customHeight="false" outlineLevel="0" collapsed="false">
      <c r="A594" s="43"/>
    </row>
    <row r="595" customFormat="false" ht="17.35" hidden="false" customHeight="false" outlineLevel="0" collapsed="false">
      <c r="A595" s="43"/>
    </row>
    <row r="596" customFormat="false" ht="17.35" hidden="false" customHeight="false" outlineLevel="0" collapsed="false">
      <c r="A596" s="43"/>
    </row>
    <row r="597" customFormat="false" ht="17.35" hidden="false" customHeight="false" outlineLevel="0" collapsed="false">
      <c r="A597" s="43"/>
    </row>
    <row r="598" customFormat="false" ht="17.35" hidden="false" customHeight="false" outlineLevel="0" collapsed="false">
      <c r="A598" s="43"/>
    </row>
    <row r="599" customFormat="false" ht="17.35" hidden="false" customHeight="false" outlineLevel="0" collapsed="false">
      <c r="A599" s="43"/>
    </row>
    <row r="600" customFormat="false" ht="17.35" hidden="false" customHeight="false" outlineLevel="0" collapsed="false">
      <c r="A600" s="43"/>
    </row>
    <row r="601" customFormat="false" ht="17.35" hidden="false" customHeight="false" outlineLevel="0" collapsed="false">
      <c r="A601" s="43"/>
    </row>
    <row r="602" customFormat="false" ht="17.35" hidden="false" customHeight="false" outlineLevel="0" collapsed="false">
      <c r="A602" s="43"/>
    </row>
    <row r="603" customFormat="false" ht="17.35" hidden="false" customHeight="false" outlineLevel="0" collapsed="false">
      <c r="A603" s="43"/>
    </row>
    <row r="604" customFormat="false" ht="17.35" hidden="false" customHeight="false" outlineLevel="0" collapsed="false">
      <c r="A604" s="43"/>
    </row>
    <row r="605" customFormat="false" ht="17.35" hidden="false" customHeight="false" outlineLevel="0" collapsed="false">
      <c r="A605" s="43"/>
    </row>
    <row r="606" customFormat="false" ht="17.35" hidden="false" customHeight="false" outlineLevel="0" collapsed="false">
      <c r="A606" s="43"/>
    </row>
    <row r="607" customFormat="false" ht="17.35" hidden="false" customHeight="false" outlineLevel="0" collapsed="false">
      <c r="A607" s="43"/>
    </row>
    <row r="608" customFormat="false" ht="17.35" hidden="false" customHeight="false" outlineLevel="0" collapsed="false">
      <c r="A608" s="43"/>
    </row>
    <row r="609" customFormat="false" ht="17.35" hidden="false" customHeight="false" outlineLevel="0" collapsed="false">
      <c r="A609" s="43"/>
    </row>
    <row r="610" customFormat="false" ht="17.35" hidden="false" customHeight="false" outlineLevel="0" collapsed="false">
      <c r="A610" s="43"/>
    </row>
    <row r="611" customFormat="false" ht="17.35" hidden="false" customHeight="false" outlineLevel="0" collapsed="false">
      <c r="A611" s="43"/>
    </row>
    <row r="612" customFormat="false" ht="17.35" hidden="false" customHeight="false" outlineLevel="0" collapsed="false">
      <c r="A612" s="43"/>
    </row>
    <row r="613" customFormat="false" ht="17.35" hidden="false" customHeight="false" outlineLevel="0" collapsed="false">
      <c r="A613" s="43"/>
    </row>
    <row r="614" customFormat="false" ht="17.35" hidden="false" customHeight="false" outlineLevel="0" collapsed="false">
      <c r="A614" s="43"/>
    </row>
    <row r="615" customFormat="false" ht="17.35" hidden="false" customHeight="false" outlineLevel="0" collapsed="false">
      <c r="A615" s="43"/>
    </row>
    <row r="616" customFormat="false" ht="17.35" hidden="false" customHeight="false" outlineLevel="0" collapsed="false">
      <c r="A616" s="43"/>
    </row>
    <row r="617" customFormat="false" ht="17.35" hidden="false" customHeight="false" outlineLevel="0" collapsed="false">
      <c r="A617" s="43"/>
    </row>
    <row r="618" customFormat="false" ht="17.35" hidden="false" customHeight="false" outlineLevel="0" collapsed="false">
      <c r="A618" s="43"/>
    </row>
    <row r="619" customFormat="false" ht="17.35" hidden="false" customHeight="false" outlineLevel="0" collapsed="false">
      <c r="A619" s="43"/>
    </row>
    <row r="620" customFormat="false" ht="17.35" hidden="false" customHeight="false" outlineLevel="0" collapsed="false">
      <c r="A620" s="43"/>
    </row>
    <row r="621" customFormat="false" ht="17.35" hidden="false" customHeight="false" outlineLevel="0" collapsed="false">
      <c r="A621" s="43"/>
    </row>
    <row r="622" customFormat="false" ht="17.35" hidden="false" customHeight="false" outlineLevel="0" collapsed="false">
      <c r="A622" s="43"/>
    </row>
    <row r="623" customFormat="false" ht="17.35" hidden="false" customHeight="false" outlineLevel="0" collapsed="false">
      <c r="A623" s="43"/>
    </row>
    <row r="624" customFormat="false" ht="17.35" hidden="false" customHeight="false" outlineLevel="0" collapsed="false">
      <c r="A624" s="43"/>
    </row>
    <row r="625" customFormat="false" ht="17.35" hidden="false" customHeight="false" outlineLevel="0" collapsed="false">
      <c r="A625" s="43"/>
    </row>
    <row r="626" customFormat="false" ht="17.35" hidden="false" customHeight="false" outlineLevel="0" collapsed="false">
      <c r="A626" s="43"/>
    </row>
    <row r="627" customFormat="false" ht="17.35" hidden="false" customHeight="false" outlineLevel="0" collapsed="false">
      <c r="A627" s="43"/>
    </row>
    <row r="628" customFormat="false" ht="17.35" hidden="false" customHeight="false" outlineLevel="0" collapsed="false">
      <c r="A628" s="43"/>
    </row>
    <row r="629" customFormat="false" ht="17.35" hidden="false" customHeight="false" outlineLevel="0" collapsed="false">
      <c r="A629" s="43"/>
    </row>
    <row r="630" customFormat="false" ht="17.35" hidden="false" customHeight="false" outlineLevel="0" collapsed="false">
      <c r="A630" s="43"/>
    </row>
    <row r="631" customFormat="false" ht="17.35" hidden="false" customHeight="false" outlineLevel="0" collapsed="false">
      <c r="A631" s="43"/>
    </row>
    <row r="632" customFormat="false" ht="17.35" hidden="false" customHeight="false" outlineLevel="0" collapsed="false">
      <c r="A632" s="43"/>
    </row>
    <row r="633" customFormat="false" ht="17.35" hidden="false" customHeight="false" outlineLevel="0" collapsed="false">
      <c r="A633" s="43"/>
    </row>
    <row r="634" s="71" customFormat="true" ht="17.35" hidden="false" customHeight="false" outlineLevel="0" collapsed="false">
      <c r="A634" s="43"/>
      <c r="B634" s="43"/>
      <c r="C634" s="44"/>
      <c r="D634" s="45"/>
      <c r="E634" s="46"/>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c r="DA634" s="47"/>
      <c r="DB634" s="47"/>
      <c r="DC634" s="47"/>
      <c r="DD634" s="47"/>
      <c r="DE634" s="47"/>
      <c r="DF634" s="47"/>
      <c r="DG634" s="47"/>
      <c r="DH634" s="47"/>
      <c r="DI634" s="47"/>
      <c r="DJ634" s="47"/>
      <c r="DK634" s="47"/>
      <c r="DL634" s="47"/>
      <c r="DM634" s="47"/>
      <c r="DN634" s="47"/>
      <c r="DO634" s="47"/>
      <c r="DP634" s="47"/>
      <c r="DQ634" s="47"/>
      <c r="DR634" s="47"/>
      <c r="DS634" s="47"/>
      <c r="DT634" s="47"/>
      <c r="DU634" s="47"/>
      <c r="DV634" s="47"/>
      <c r="DW634" s="47"/>
      <c r="DX634" s="47"/>
      <c r="DY634" s="47"/>
      <c r="DZ634" s="47"/>
      <c r="EA634" s="47"/>
      <c r="EB634" s="47"/>
      <c r="EC634" s="47"/>
      <c r="ED634" s="47"/>
      <c r="EE634" s="47"/>
      <c r="EF634" s="47"/>
      <c r="EG634" s="47"/>
      <c r="EH634" s="47"/>
      <c r="EI634" s="47"/>
      <c r="EJ634" s="47"/>
      <c r="EK634" s="47"/>
      <c r="EL634" s="47"/>
      <c r="EM634" s="47"/>
      <c r="EN634" s="47"/>
      <c r="EO634" s="47"/>
      <c r="EP634" s="47"/>
      <c r="EQ634" s="47"/>
      <c r="ER634" s="47"/>
      <c r="ES634" s="47"/>
      <c r="ET634" s="47"/>
      <c r="EU634" s="47"/>
      <c r="EV634" s="47"/>
      <c r="EW634" s="47"/>
      <c r="EX634" s="47"/>
      <c r="EY634" s="47"/>
      <c r="EZ634" s="47"/>
      <c r="FA634" s="47"/>
      <c r="FB634" s="47"/>
      <c r="FC634" s="47"/>
      <c r="FD634" s="47"/>
      <c r="FE634" s="47"/>
      <c r="FF634" s="47"/>
      <c r="FG634" s="47"/>
      <c r="FH634" s="47"/>
      <c r="FI634" s="47"/>
      <c r="FJ634" s="47"/>
      <c r="FK634" s="47"/>
      <c r="FL634" s="47"/>
      <c r="FM634" s="47"/>
      <c r="FN634" s="47"/>
      <c r="FO634" s="47"/>
      <c r="FP634" s="47"/>
      <c r="FQ634" s="47"/>
      <c r="FR634" s="47"/>
      <c r="FS634" s="47"/>
      <c r="FT634" s="47"/>
      <c r="FU634" s="47"/>
      <c r="FV634" s="47"/>
      <c r="FW634" s="47"/>
      <c r="FX634" s="47"/>
      <c r="FY634" s="47"/>
      <c r="FZ634" s="47"/>
      <c r="GA634" s="47"/>
      <c r="GB634" s="47"/>
      <c r="GC634" s="47"/>
      <c r="GD634" s="47"/>
      <c r="GE634" s="47"/>
      <c r="GF634" s="47"/>
      <c r="GG634" s="47"/>
      <c r="GH634" s="47"/>
      <c r="GI634" s="47"/>
      <c r="GJ634" s="47"/>
      <c r="GK634" s="47"/>
      <c r="GL634" s="47"/>
      <c r="GM634" s="47"/>
      <c r="GN634" s="47"/>
      <c r="GO634" s="47"/>
      <c r="GP634" s="47"/>
      <c r="GQ634" s="47"/>
      <c r="GR634" s="47"/>
      <c r="GS634" s="47"/>
      <c r="GT634" s="47"/>
      <c r="GU634" s="47"/>
      <c r="GV634" s="47"/>
      <c r="GW634" s="47"/>
      <c r="GX634" s="47"/>
      <c r="GY634" s="47"/>
      <c r="GZ634" s="47"/>
      <c r="HA634" s="47"/>
      <c r="HB634" s="47"/>
      <c r="HC634" s="47"/>
      <c r="HD634" s="47"/>
      <c r="HE634" s="47"/>
      <c r="HF634" s="47"/>
      <c r="HG634" s="47"/>
      <c r="HH634" s="47"/>
      <c r="HI634" s="47"/>
      <c r="HJ634" s="47"/>
      <c r="HK634" s="47"/>
      <c r="HL634" s="47"/>
      <c r="HM634" s="47"/>
      <c r="HN634" s="47"/>
      <c r="HO634" s="47"/>
      <c r="HP634" s="47"/>
      <c r="HQ634" s="47"/>
      <c r="HR634" s="47"/>
      <c r="HS634" s="47"/>
      <c r="HT634" s="47"/>
      <c r="HU634" s="47"/>
      <c r="HV634" s="47"/>
      <c r="HW634" s="47"/>
      <c r="HX634" s="47"/>
      <c r="HY634" s="47"/>
      <c r="HZ634" s="47"/>
      <c r="IA634" s="47"/>
      <c r="IB634" s="47"/>
      <c r="IC634" s="47"/>
      <c r="ID634" s="47"/>
      <c r="IE634" s="47"/>
      <c r="IF634" s="47"/>
      <c r="IG634" s="47"/>
      <c r="IH634" s="47"/>
      <c r="II634" s="47"/>
      <c r="IJ634" s="47"/>
      <c r="IK634" s="47"/>
      <c r="IL634" s="47"/>
      <c r="IM634" s="47"/>
      <c r="IN634" s="47"/>
      <c r="IO634" s="47"/>
      <c r="IP634" s="47"/>
      <c r="IQ634" s="47"/>
      <c r="IR634" s="47"/>
      <c r="IS634" s="47"/>
      <c r="IT634" s="47"/>
      <c r="IU634" s="47"/>
      <c r="IV634" s="47"/>
      <c r="IW634" s="47"/>
      <c r="IX634" s="47"/>
      <c r="IY634" s="47"/>
      <c r="IZ634" s="47"/>
      <c r="JA634" s="47"/>
      <c r="JB634" s="47"/>
      <c r="JC634" s="47"/>
      <c r="JD634" s="47"/>
      <c r="JE634" s="47"/>
      <c r="JF634" s="47"/>
      <c r="JG634" s="47"/>
      <c r="JH634" s="47"/>
      <c r="JI634" s="47"/>
      <c r="JJ634" s="47"/>
      <c r="JK634" s="47"/>
      <c r="JL634" s="47"/>
      <c r="JM634" s="47"/>
      <c r="JN634" s="47"/>
      <c r="JO634" s="47"/>
      <c r="JP634" s="47"/>
      <c r="JQ634" s="47"/>
      <c r="JR634" s="47"/>
      <c r="JS634" s="47"/>
      <c r="JT634" s="47"/>
      <c r="JU634" s="47"/>
      <c r="JV634" s="47"/>
      <c r="JW634" s="47"/>
      <c r="JX634" s="47"/>
      <c r="JY634" s="47"/>
      <c r="JZ634" s="47"/>
      <c r="KA634" s="47"/>
      <c r="KB634" s="47"/>
      <c r="KC634" s="47"/>
      <c r="KD634" s="47"/>
      <c r="KE634" s="47"/>
      <c r="KF634" s="47"/>
      <c r="KG634" s="47"/>
      <c r="KH634" s="47"/>
      <c r="KI634" s="47"/>
      <c r="KJ634" s="47"/>
      <c r="KK634" s="47"/>
      <c r="KL634" s="47"/>
      <c r="KM634" s="47"/>
      <c r="KN634" s="47"/>
      <c r="KO634" s="47"/>
      <c r="KP634" s="47"/>
      <c r="KQ634" s="47"/>
      <c r="KR634" s="47"/>
      <c r="KS634" s="47"/>
      <c r="KT634" s="47"/>
      <c r="KU634" s="47"/>
      <c r="KV634" s="47"/>
      <c r="KW634" s="47"/>
      <c r="KX634" s="47"/>
      <c r="KY634" s="47"/>
      <c r="KZ634" s="47"/>
      <c r="LA634" s="47"/>
      <c r="LB634" s="47"/>
      <c r="LC634" s="47"/>
      <c r="LD634" s="47"/>
      <c r="LE634" s="47"/>
      <c r="LF634" s="47"/>
      <c r="LG634" s="47"/>
      <c r="LH634" s="47"/>
      <c r="LI634" s="47"/>
      <c r="LJ634" s="47"/>
      <c r="LK634" s="47"/>
      <c r="LL634" s="47"/>
      <c r="LM634" s="47"/>
      <c r="LN634" s="47"/>
      <c r="LO634" s="47"/>
      <c r="LP634" s="47"/>
      <c r="LQ634" s="47"/>
      <c r="LR634" s="47"/>
      <c r="LS634" s="47"/>
      <c r="LT634" s="47"/>
      <c r="LU634" s="47"/>
      <c r="LV634" s="47"/>
      <c r="LW634" s="47"/>
      <c r="LX634" s="47"/>
      <c r="LY634" s="47"/>
      <c r="LZ634" s="47"/>
      <c r="MA634" s="47"/>
      <c r="MB634" s="47"/>
      <c r="MC634" s="47"/>
      <c r="MD634" s="47"/>
      <c r="ME634" s="47"/>
      <c r="MF634" s="47"/>
      <c r="MG634" s="47"/>
      <c r="MH634" s="47"/>
      <c r="MI634" s="47"/>
      <c r="MJ634" s="47"/>
      <c r="MK634" s="47"/>
      <c r="ML634" s="47"/>
      <c r="MM634" s="47"/>
      <c r="MN634" s="47"/>
      <c r="MO634" s="47"/>
      <c r="MP634" s="47"/>
      <c r="MQ634" s="47"/>
      <c r="MR634" s="47"/>
      <c r="MS634" s="47"/>
      <c r="MT634" s="47"/>
      <c r="MU634" s="47"/>
      <c r="MV634" s="47"/>
      <c r="MW634" s="47"/>
      <c r="MX634" s="47"/>
      <c r="MY634" s="47"/>
      <c r="MZ634" s="47"/>
      <c r="NA634" s="47"/>
      <c r="NB634" s="47"/>
      <c r="NC634" s="47"/>
      <c r="ND634" s="47"/>
      <c r="NE634" s="47"/>
      <c r="NF634" s="47"/>
      <c r="NG634" s="47"/>
      <c r="NH634" s="47"/>
      <c r="NI634" s="47"/>
      <c r="NJ634" s="47"/>
      <c r="NK634" s="47"/>
      <c r="NL634" s="47"/>
      <c r="NM634" s="47"/>
      <c r="NN634" s="47"/>
      <c r="NO634" s="47"/>
      <c r="NP634" s="47"/>
      <c r="NQ634" s="47"/>
      <c r="NR634" s="47"/>
      <c r="NS634" s="47"/>
      <c r="NT634" s="47"/>
      <c r="NU634" s="47"/>
      <c r="NV634" s="47"/>
      <c r="NW634" s="47"/>
      <c r="NX634" s="47"/>
      <c r="NY634" s="47"/>
      <c r="NZ634" s="47"/>
      <c r="OA634" s="47"/>
      <c r="OB634" s="47"/>
      <c r="OC634" s="47"/>
      <c r="OD634" s="47"/>
      <c r="OE634" s="47"/>
      <c r="OF634" s="47"/>
      <c r="OG634" s="47"/>
      <c r="OH634" s="47"/>
      <c r="OI634" s="47"/>
      <c r="OJ634" s="47"/>
      <c r="OK634" s="47"/>
      <c r="OL634" s="47"/>
      <c r="OM634" s="47"/>
      <c r="ON634" s="47"/>
      <c r="OO634" s="47"/>
      <c r="OP634" s="47"/>
      <c r="OQ634" s="47"/>
      <c r="OR634" s="47"/>
      <c r="OS634" s="47"/>
      <c r="OT634" s="47"/>
      <c r="OU634" s="47"/>
      <c r="OV634" s="47"/>
      <c r="OW634" s="47"/>
      <c r="OX634" s="47"/>
      <c r="OY634" s="47"/>
      <c r="OZ634" s="47"/>
      <c r="PA634" s="47"/>
      <c r="PB634" s="47"/>
      <c r="PC634" s="47"/>
      <c r="PD634" s="47"/>
      <c r="PE634" s="47"/>
      <c r="PF634" s="47"/>
      <c r="PG634" s="47"/>
      <c r="PH634" s="47"/>
      <c r="PI634" s="47"/>
      <c r="PJ634" s="47"/>
      <c r="PK634" s="47"/>
      <c r="PL634" s="47"/>
      <c r="PM634" s="47"/>
      <c r="PN634" s="47"/>
      <c r="PO634" s="47"/>
      <c r="PP634" s="47"/>
      <c r="PQ634" s="47"/>
      <c r="PR634" s="47"/>
      <c r="PS634" s="47"/>
      <c r="PT634" s="47"/>
      <c r="PU634" s="47"/>
      <c r="PV634" s="47"/>
      <c r="PW634" s="47"/>
      <c r="PX634" s="47"/>
      <c r="PY634" s="47"/>
      <c r="PZ634" s="47"/>
      <c r="QA634" s="47"/>
      <c r="QB634" s="47"/>
      <c r="QC634" s="47"/>
      <c r="QD634" s="47"/>
      <c r="QE634" s="47"/>
      <c r="QF634" s="47"/>
      <c r="QG634" s="47"/>
      <c r="QH634" s="47"/>
      <c r="QI634" s="47"/>
      <c r="QJ634" s="47"/>
      <c r="QK634" s="47"/>
      <c r="QL634" s="47"/>
      <c r="QM634" s="47"/>
      <c r="QN634" s="47"/>
      <c r="QO634" s="47"/>
      <c r="QP634" s="47"/>
      <c r="QQ634" s="47"/>
      <c r="QR634" s="47"/>
      <c r="QS634" s="47"/>
      <c r="QT634" s="47"/>
      <c r="QU634" s="47"/>
      <c r="QV634" s="47"/>
      <c r="QW634" s="47"/>
      <c r="QX634" s="47"/>
      <c r="QY634" s="47"/>
      <c r="QZ634" s="47"/>
      <c r="RA634" s="47"/>
      <c r="RB634" s="47"/>
      <c r="RC634" s="47"/>
      <c r="RD634" s="47"/>
      <c r="RE634" s="47"/>
      <c r="RF634" s="47"/>
      <c r="RG634" s="47"/>
      <c r="RH634" s="47"/>
      <c r="RI634" s="47"/>
      <c r="RJ634" s="47"/>
      <c r="RK634" s="47"/>
      <c r="RL634" s="47"/>
      <c r="RM634" s="47"/>
      <c r="RN634" s="47"/>
      <c r="RO634" s="47"/>
      <c r="RP634" s="47"/>
      <c r="RQ634" s="47"/>
      <c r="RR634" s="47"/>
      <c r="RS634" s="47"/>
      <c r="RT634" s="47"/>
      <c r="RU634" s="47"/>
      <c r="RV634" s="47"/>
      <c r="RW634" s="47"/>
      <c r="RX634" s="47"/>
      <c r="RY634" s="47"/>
      <c r="RZ634" s="47"/>
      <c r="SA634" s="47"/>
      <c r="SB634" s="47"/>
      <c r="SC634" s="47"/>
      <c r="SD634" s="47"/>
      <c r="SE634" s="47"/>
      <c r="SF634" s="47"/>
      <c r="SG634" s="47"/>
      <c r="SH634" s="47"/>
      <c r="SI634" s="47"/>
      <c r="SJ634" s="47"/>
      <c r="SK634" s="47"/>
      <c r="SL634" s="47"/>
      <c r="SM634" s="47"/>
      <c r="SN634" s="47"/>
      <c r="SO634" s="47"/>
      <c r="SP634" s="47"/>
      <c r="SQ634" s="47"/>
      <c r="SR634" s="47"/>
      <c r="SS634" s="47"/>
      <c r="ST634" s="47"/>
      <c r="SU634" s="47"/>
      <c r="SV634" s="47"/>
      <c r="SW634" s="47"/>
      <c r="SX634" s="47"/>
      <c r="SY634" s="47"/>
      <c r="SZ634" s="47"/>
      <c r="TA634" s="47"/>
      <c r="TB634" s="47"/>
      <c r="TC634" s="47"/>
      <c r="TD634" s="47"/>
      <c r="TE634" s="47"/>
      <c r="TF634" s="47"/>
      <c r="TG634" s="47"/>
      <c r="TH634" s="47"/>
      <c r="TI634" s="47"/>
      <c r="TJ634" s="47"/>
      <c r="TK634" s="47"/>
      <c r="TL634" s="47"/>
      <c r="TM634" s="47"/>
      <c r="TN634" s="47"/>
      <c r="TO634" s="47"/>
      <c r="TP634" s="47"/>
      <c r="TQ634" s="47"/>
      <c r="TR634" s="47"/>
      <c r="TS634" s="47"/>
      <c r="TT634" s="47"/>
      <c r="TU634" s="47"/>
      <c r="TV634" s="47"/>
      <c r="TW634" s="47"/>
      <c r="TX634" s="47"/>
      <c r="TY634" s="47"/>
      <c r="TZ634" s="47"/>
      <c r="UA634" s="47"/>
      <c r="UB634" s="47"/>
      <c r="UC634" s="47"/>
      <c r="UD634" s="47"/>
      <c r="UE634" s="47"/>
      <c r="UF634" s="47"/>
      <c r="UG634" s="47"/>
      <c r="UH634" s="47"/>
      <c r="UI634" s="47"/>
      <c r="UJ634" s="47"/>
      <c r="UK634" s="47"/>
      <c r="UL634" s="47"/>
      <c r="UM634" s="47"/>
      <c r="UN634" s="47"/>
      <c r="UO634" s="47"/>
      <c r="UP634" s="47"/>
      <c r="UQ634" s="47"/>
      <c r="UR634" s="47"/>
      <c r="US634" s="47"/>
      <c r="UT634" s="47"/>
      <c r="UU634" s="47"/>
      <c r="UV634" s="47"/>
      <c r="UW634" s="47"/>
      <c r="UX634" s="47"/>
      <c r="UY634" s="47"/>
      <c r="UZ634" s="47"/>
      <c r="VA634" s="47"/>
      <c r="VB634" s="47"/>
      <c r="VC634" s="47"/>
      <c r="VD634" s="47"/>
      <c r="VE634" s="47"/>
      <c r="VF634" s="47"/>
      <c r="VG634" s="47"/>
      <c r="VH634" s="47"/>
      <c r="VI634" s="47"/>
      <c r="VJ634" s="47"/>
      <c r="VK634" s="47"/>
      <c r="VL634" s="47"/>
      <c r="VM634" s="47"/>
      <c r="VN634" s="47"/>
      <c r="VO634" s="47"/>
      <c r="VP634" s="47"/>
      <c r="VQ634" s="47"/>
      <c r="VR634" s="47"/>
      <c r="VS634" s="47"/>
      <c r="VT634" s="47"/>
      <c r="VU634" s="47"/>
      <c r="VV634" s="47"/>
      <c r="VW634" s="47"/>
      <c r="VX634" s="47"/>
      <c r="VY634" s="47"/>
      <c r="VZ634" s="47"/>
      <c r="WA634" s="47"/>
      <c r="WB634" s="47"/>
      <c r="WC634" s="47"/>
      <c r="WD634" s="47"/>
      <c r="WE634" s="47"/>
      <c r="WF634" s="47"/>
      <c r="WG634" s="47"/>
      <c r="WH634" s="47"/>
      <c r="WI634" s="47"/>
      <c r="WJ634" s="47"/>
      <c r="WK634" s="47"/>
      <c r="WL634" s="47"/>
      <c r="WM634" s="47"/>
      <c r="WN634" s="47"/>
      <c r="WO634" s="47"/>
      <c r="WP634" s="47"/>
      <c r="WQ634" s="47"/>
      <c r="WR634" s="47"/>
      <c r="WS634" s="47"/>
      <c r="WT634" s="47"/>
      <c r="WU634" s="47"/>
      <c r="WV634" s="47"/>
      <c r="WW634" s="47"/>
      <c r="WX634" s="47"/>
      <c r="WY634" s="47"/>
      <c r="WZ634" s="47"/>
      <c r="XA634" s="47"/>
      <c r="XB634" s="47"/>
      <c r="XC634" s="47"/>
      <c r="XD634" s="47"/>
      <c r="XE634" s="47"/>
      <c r="XF634" s="47"/>
      <c r="XG634" s="47"/>
      <c r="XH634" s="47"/>
      <c r="XI634" s="47"/>
      <c r="XJ634" s="47"/>
      <c r="XK634" s="47"/>
      <c r="XL634" s="47"/>
      <c r="XM634" s="47"/>
      <c r="XN634" s="47"/>
      <c r="XO634" s="47"/>
      <c r="XP634" s="47"/>
      <c r="XQ634" s="47"/>
      <c r="XR634" s="47"/>
      <c r="XS634" s="47"/>
      <c r="XT634" s="47"/>
      <c r="XU634" s="47"/>
      <c r="XV634" s="47"/>
      <c r="XW634" s="47"/>
      <c r="XX634" s="47"/>
      <c r="XY634" s="47"/>
      <c r="XZ634" s="47"/>
      <c r="YA634" s="47"/>
      <c r="YB634" s="47"/>
      <c r="YC634" s="47"/>
      <c r="YD634" s="47"/>
      <c r="YE634" s="47"/>
      <c r="YF634" s="47"/>
      <c r="YG634" s="47"/>
      <c r="YH634" s="47"/>
      <c r="YI634" s="47"/>
      <c r="YJ634" s="47"/>
      <c r="YK634" s="47"/>
      <c r="YL634" s="47"/>
      <c r="YM634" s="47"/>
      <c r="YN634" s="47"/>
      <c r="YO634" s="47"/>
      <c r="YP634" s="47"/>
      <c r="YQ634" s="47"/>
      <c r="YR634" s="47"/>
      <c r="YS634" s="47"/>
      <c r="YT634" s="47"/>
      <c r="YU634" s="47"/>
      <c r="YV634" s="47"/>
      <c r="YW634" s="47"/>
      <c r="YX634" s="47"/>
      <c r="YY634" s="47"/>
      <c r="YZ634" s="47"/>
      <c r="ZA634" s="47"/>
      <c r="ZB634" s="47"/>
      <c r="ZC634" s="47"/>
      <c r="ZD634" s="47"/>
      <c r="ZE634" s="47"/>
      <c r="ZF634" s="47"/>
      <c r="ZG634" s="47"/>
      <c r="ZH634" s="47"/>
      <c r="ZI634" s="47"/>
      <c r="ZJ634" s="47"/>
      <c r="ZK634" s="47"/>
      <c r="ZL634" s="47"/>
      <c r="ZM634" s="47"/>
      <c r="ZN634" s="47"/>
      <c r="ZO634" s="47"/>
      <c r="ZP634" s="47"/>
      <c r="ZQ634" s="47"/>
      <c r="ZR634" s="47"/>
      <c r="ZS634" s="47"/>
      <c r="ZT634" s="47"/>
      <c r="ZU634" s="47"/>
      <c r="ZV634" s="47"/>
      <c r="ZW634" s="47"/>
      <c r="ZX634" s="47"/>
      <c r="ZY634" s="47"/>
      <c r="ZZ634" s="47"/>
      <c r="AAA634" s="47"/>
      <c r="AAB634" s="47"/>
      <c r="AAC634" s="47"/>
      <c r="AAD634" s="47"/>
      <c r="AAE634" s="47"/>
      <c r="AAF634" s="47"/>
      <c r="AAG634" s="47"/>
      <c r="AAH634" s="47"/>
      <c r="AAI634" s="47"/>
      <c r="AAJ634" s="47"/>
      <c r="AAK634" s="47"/>
      <c r="AAL634" s="47"/>
      <c r="AAM634" s="47"/>
      <c r="AAN634" s="47"/>
      <c r="AAO634" s="47"/>
      <c r="AAP634" s="47"/>
      <c r="AAQ634" s="47"/>
      <c r="AAR634" s="47"/>
      <c r="AAS634" s="47"/>
      <c r="AAT634" s="47"/>
      <c r="AAU634" s="47"/>
      <c r="AAV634" s="47"/>
      <c r="AAW634" s="47"/>
      <c r="AAX634" s="47"/>
      <c r="AAY634" s="47"/>
      <c r="AAZ634" s="47"/>
      <c r="ABA634" s="47"/>
      <c r="ABB634" s="47"/>
      <c r="ABC634" s="47"/>
      <c r="ABD634" s="47"/>
      <c r="ABE634" s="47"/>
      <c r="ABF634" s="47"/>
      <c r="ABG634" s="47"/>
      <c r="ABH634" s="47"/>
      <c r="ABI634" s="47"/>
      <c r="ABJ634" s="47"/>
      <c r="ABK634" s="47"/>
      <c r="ABL634" s="47"/>
      <c r="ABM634" s="47"/>
      <c r="ABN634" s="47"/>
      <c r="ABO634" s="47"/>
      <c r="ABP634" s="47"/>
      <c r="ABQ634" s="47"/>
      <c r="ABR634" s="47"/>
      <c r="ABS634" s="47"/>
      <c r="ABT634" s="47"/>
      <c r="ABU634" s="47"/>
      <c r="ABV634" s="47"/>
      <c r="ABW634" s="47"/>
      <c r="ABX634" s="47"/>
      <c r="ABY634" s="47"/>
      <c r="ABZ634" s="47"/>
      <c r="ACA634" s="47"/>
      <c r="ACB634" s="47"/>
      <c r="ACC634" s="47"/>
      <c r="ACD634" s="47"/>
      <c r="ACE634" s="47"/>
      <c r="ACF634" s="47"/>
      <c r="ACG634" s="47"/>
      <c r="ACH634" s="47"/>
      <c r="ACI634" s="47"/>
      <c r="ACJ634" s="47"/>
      <c r="ACK634" s="47"/>
      <c r="ACL634" s="47"/>
      <c r="ACM634" s="47"/>
      <c r="ACN634" s="47"/>
      <c r="ACO634" s="47"/>
      <c r="ACP634" s="47"/>
      <c r="ACQ634" s="47"/>
      <c r="ACR634" s="47"/>
      <c r="ACS634" s="47"/>
      <c r="ACT634" s="47"/>
      <c r="ACU634" s="47"/>
      <c r="ACV634" s="47"/>
      <c r="ACW634" s="47"/>
      <c r="ACX634" s="47"/>
      <c r="ACY634" s="47"/>
      <c r="ACZ634" s="47"/>
      <c r="ADA634" s="47"/>
      <c r="ADB634" s="47"/>
      <c r="ADC634" s="47"/>
      <c r="ADD634" s="47"/>
      <c r="ADE634" s="47"/>
      <c r="ADF634" s="47"/>
      <c r="ADG634" s="47"/>
      <c r="ADH634" s="47"/>
      <c r="ADI634" s="47"/>
      <c r="ADJ634" s="47"/>
      <c r="ADK634" s="47"/>
      <c r="ADL634" s="47"/>
      <c r="ADM634" s="47"/>
      <c r="ADN634" s="47"/>
      <c r="ADO634" s="47"/>
      <c r="ADP634" s="47"/>
      <c r="ADQ634" s="47"/>
      <c r="ADR634" s="47"/>
      <c r="ADS634" s="47"/>
      <c r="ADT634" s="47"/>
      <c r="ADU634" s="47"/>
      <c r="ADV634" s="47"/>
      <c r="ADW634" s="47"/>
      <c r="ADX634" s="47"/>
      <c r="ADY634" s="47"/>
      <c r="ADZ634" s="47"/>
      <c r="AEA634" s="47"/>
      <c r="AEB634" s="47"/>
      <c r="AEC634" s="47"/>
      <c r="AED634" s="47"/>
      <c r="AEE634" s="47"/>
      <c r="AEF634" s="47"/>
      <c r="AEG634" s="47"/>
      <c r="AEH634" s="47"/>
      <c r="AEI634" s="47"/>
      <c r="AEJ634" s="47"/>
      <c r="AEK634" s="47"/>
      <c r="AEL634" s="47"/>
      <c r="AEM634" s="47"/>
      <c r="AEN634" s="47"/>
      <c r="AEO634" s="47"/>
      <c r="AEP634" s="47"/>
      <c r="AEQ634" s="47"/>
      <c r="AER634" s="47"/>
      <c r="AES634" s="47"/>
      <c r="AET634" s="47"/>
      <c r="AEU634" s="47"/>
      <c r="AEV634" s="47"/>
      <c r="AEW634" s="47"/>
      <c r="AEX634" s="47"/>
      <c r="AEY634" s="47"/>
      <c r="AEZ634" s="47"/>
      <c r="AFA634" s="47"/>
      <c r="AFB634" s="47"/>
      <c r="AFC634" s="47"/>
      <c r="AFD634" s="47"/>
      <c r="AFE634" s="47"/>
      <c r="AFF634" s="47"/>
      <c r="AFG634" s="47"/>
      <c r="AFH634" s="47"/>
      <c r="AFI634" s="47"/>
      <c r="AFJ634" s="47"/>
      <c r="AFK634" s="47"/>
      <c r="AFL634" s="47"/>
      <c r="AFM634" s="47"/>
      <c r="AFN634" s="47"/>
      <c r="AFO634" s="47"/>
      <c r="AFP634" s="47"/>
      <c r="AFQ634" s="47"/>
      <c r="AFR634" s="47"/>
      <c r="AFS634" s="47"/>
      <c r="AFT634" s="47"/>
      <c r="AFU634" s="47"/>
      <c r="AFV634" s="47"/>
      <c r="AFW634" s="47"/>
      <c r="AFX634" s="47"/>
      <c r="AFY634" s="47"/>
      <c r="AFZ634" s="47"/>
      <c r="AGA634" s="47"/>
      <c r="AGB634" s="47"/>
      <c r="AGC634" s="47"/>
      <c r="AGD634" s="47"/>
      <c r="AGE634" s="47"/>
      <c r="AGF634" s="47"/>
      <c r="AGG634" s="47"/>
      <c r="AGH634" s="47"/>
      <c r="AGI634" s="47"/>
      <c r="AGJ634" s="47"/>
      <c r="AGK634" s="47"/>
      <c r="AGL634" s="47"/>
      <c r="AGM634" s="47"/>
      <c r="AGN634" s="47"/>
      <c r="AGO634" s="47"/>
      <c r="AGP634" s="47"/>
      <c r="AGQ634" s="47"/>
      <c r="AGR634" s="47"/>
      <c r="AGS634" s="47"/>
      <c r="AGT634" s="47"/>
      <c r="AGU634" s="47"/>
      <c r="AGV634" s="47"/>
      <c r="AGW634" s="47"/>
      <c r="AGX634" s="47"/>
      <c r="AGY634" s="47"/>
      <c r="AGZ634" s="47"/>
      <c r="AHA634" s="47"/>
      <c r="AHB634" s="47"/>
      <c r="AHC634" s="47"/>
      <c r="AHD634" s="47"/>
      <c r="AHE634" s="47"/>
      <c r="AHF634" s="47"/>
      <c r="AHG634" s="47"/>
      <c r="AHH634" s="47"/>
      <c r="AHI634" s="47"/>
      <c r="AHJ634" s="47"/>
      <c r="AHK634" s="47"/>
      <c r="AHL634" s="47"/>
      <c r="AHM634" s="47"/>
      <c r="AHN634" s="47"/>
      <c r="AHO634" s="47"/>
      <c r="AHP634" s="47"/>
      <c r="AHQ634" s="47"/>
      <c r="AHR634" s="47"/>
      <c r="AHS634" s="47"/>
      <c r="AHT634" s="47"/>
      <c r="AHU634" s="47"/>
      <c r="AHV634" s="47"/>
      <c r="AHW634" s="47"/>
      <c r="AHX634" s="47"/>
      <c r="AHY634" s="47"/>
      <c r="AHZ634" s="47"/>
      <c r="AIA634" s="47"/>
      <c r="AIB634" s="47"/>
      <c r="AIC634" s="47"/>
      <c r="AID634" s="47"/>
      <c r="AIE634" s="47"/>
      <c r="AIF634" s="47"/>
      <c r="AIG634" s="47"/>
      <c r="AIH634" s="47"/>
      <c r="AII634" s="47"/>
      <c r="AIJ634" s="47"/>
      <c r="AIK634" s="47"/>
      <c r="AIL634" s="47"/>
      <c r="AIM634" s="47"/>
      <c r="AIN634" s="47"/>
      <c r="AIO634" s="47"/>
      <c r="AIP634" s="47"/>
      <c r="AIQ634" s="47"/>
      <c r="AIR634" s="47"/>
      <c r="AIS634" s="47"/>
      <c r="AIT634" s="47"/>
      <c r="AIU634" s="47"/>
      <c r="AIV634" s="47"/>
      <c r="AIW634" s="47"/>
      <c r="AIX634" s="47"/>
      <c r="AIY634" s="47"/>
      <c r="AIZ634" s="47"/>
      <c r="AJA634" s="47"/>
      <c r="AJB634" s="47"/>
      <c r="AJC634" s="47"/>
      <c r="AJD634" s="47"/>
      <c r="AJE634" s="47"/>
      <c r="AJF634" s="47"/>
      <c r="AJG634" s="47"/>
      <c r="AJH634" s="47"/>
      <c r="AJI634" s="47"/>
      <c r="AJJ634" s="47"/>
      <c r="AJK634" s="47"/>
      <c r="AJL634" s="47"/>
      <c r="AJM634" s="47"/>
      <c r="AJN634" s="47"/>
      <c r="AJO634" s="47"/>
      <c r="AJP634" s="47"/>
      <c r="AJQ634" s="47"/>
      <c r="AJR634" s="47"/>
      <c r="AJS634" s="47"/>
      <c r="AJT634" s="47"/>
      <c r="AJU634" s="47"/>
      <c r="AJV634" s="47"/>
      <c r="AJW634" s="47"/>
      <c r="AJX634" s="47"/>
      <c r="AJY634" s="47"/>
      <c r="AJZ634" s="47"/>
      <c r="AKA634" s="47"/>
      <c r="AKB634" s="47"/>
      <c r="AKC634" s="47"/>
      <c r="AKD634" s="47"/>
      <c r="AKE634" s="47"/>
      <c r="AKF634" s="47"/>
      <c r="AKG634" s="47"/>
      <c r="AKH634" s="47"/>
      <c r="AKI634" s="47"/>
      <c r="AKJ634" s="47"/>
      <c r="AKK634" s="47"/>
      <c r="AKL634" s="47"/>
      <c r="AKM634" s="47"/>
      <c r="AKN634" s="47"/>
      <c r="AKO634" s="47"/>
      <c r="AKP634" s="47"/>
      <c r="AKQ634" s="47"/>
      <c r="AKR634" s="47"/>
      <c r="AKS634" s="47"/>
      <c r="AKT634" s="47"/>
      <c r="AKU634" s="47"/>
      <c r="AKV634" s="47"/>
      <c r="AKW634" s="47"/>
      <c r="AKX634" s="47"/>
      <c r="AKY634" s="47"/>
      <c r="AKZ634" s="47"/>
      <c r="ALA634" s="47"/>
      <c r="ALB634" s="47"/>
      <c r="ALC634" s="47"/>
      <c r="ALD634" s="47"/>
      <c r="ALE634" s="47"/>
      <c r="ALF634" s="47"/>
      <c r="ALG634" s="47"/>
      <c r="ALH634" s="47"/>
      <c r="ALI634" s="47"/>
      <c r="ALJ634" s="47"/>
      <c r="ALK634" s="47"/>
      <c r="ALL634" s="47"/>
      <c r="ALM634" s="47"/>
      <c r="ALN634" s="47"/>
      <c r="ALO634" s="47"/>
      <c r="ALP634" s="47"/>
      <c r="ALQ634" s="47"/>
      <c r="ALR634" s="47"/>
      <c r="ALS634" s="47"/>
      <c r="ALT634" s="47"/>
      <c r="ALU634" s="47"/>
      <c r="ALV634" s="47"/>
      <c r="ALW634" s="47"/>
      <c r="ALX634" s="47"/>
      <c r="ALY634" s="47"/>
      <c r="ALZ634" s="47"/>
      <c r="AMA634" s="47"/>
      <c r="AMB634" s="47"/>
      <c r="AMC634" s="47"/>
      <c r="AMD634" s="47"/>
      <c r="AME634" s="47"/>
      <c r="AMF634" s="47"/>
      <c r="AMG634" s="47"/>
      <c r="AMH634" s="47"/>
      <c r="AMI634" s="47"/>
      <c r="AMJ634" s="48"/>
      <c r="AMK634" s="48"/>
    </row>
    <row r="635" customFormat="false" ht="17.35" hidden="false" customHeight="false" outlineLevel="0" collapsed="false">
      <c r="A635" s="43"/>
    </row>
    <row r="636" customFormat="false" ht="17.35" hidden="false" customHeight="false" outlineLevel="0" collapsed="false">
      <c r="A636" s="43"/>
    </row>
    <row r="637" customFormat="false" ht="17.35" hidden="false" customHeight="false" outlineLevel="0" collapsed="false">
      <c r="A637" s="43"/>
    </row>
    <row r="638" customFormat="false" ht="17.35" hidden="false" customHeight="false" outlineLevel="0" collapsed="false">
      <c r="A638" s="43"/>
    </row>
    <row r="639" customFormat="false" ht="17.35" hidden="false" customHeight="false" outlineLevel="0" collapsed="false">
      <c r="A639" s="66"/>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c r="AM639" s="71"/>
      <c r="AN639" s="71"/>
      <c r="AO639" s="71"/>
      <c r="AP639" s="71"/>
      <c r="AQ639" s="71"/>
      <c r="AR639" s="71"/>
      <c r="AS639" s="71"/>
      <c r="AT639" s="71"/>
      <c r="AU639" s="71"/>
      <c r="AV639" s="71"/>
      <c r="AW639" s="71"/>
      <c r="AX639" s="71"/>
      <c r="AY639" s="71"/>
      <c r="AZ639" s="71"/>
      <c r="BA639" s="71"/>
      <c r="BB639" s="71"/>
      <c r="BC639" s="71"/>
      <c r="BD639" s="71"/>
      <c r="BE639" s="71"/>
      <c r="BF639" s="71"/>
      <c r="BG639" s="71"/>
      <c r="BH639" s="71"/>
      <c r="BI639" s="71"/>
      <c r="BJ639" s="71"/>
      <c r="BK639" s="71"/>
      <c r="BL639" s="71"/>
      <c r="BM639" s="71"/>
      <c r="BN639" s="71"/>
      <c r="BO639" s="71"/>
      <c r="BP639" s="71"/>
      <c r="BQ639" s="71"/>
      <c r="BR639" s="71"/>
      <c r="BS639" s="71"/>
      <c r="BT639" s="71"/>
      <c r="BU639" s="71"/>
      <c r="BV639" s="71"/>
      <c r="BW639" s="71"/>
      <c r="BX639" s="71"/>
      <c r="BY639" s="71"/>
      <c r="BZ639" s="71"/>
      <c r="CA639" s="71"/>
      <c r="CB639" s="71"/>
      <c r="CC639" s="71"/>
      <c r="CD639" s="71"/>
      <c r="CE639" s="71"/>
      <c r="CF639" s="71"/>
      <c r="CG639" s="71"/>
      <c r="CH639" s="71"/>
      <c r="CI639" s="71"/>
      <c r="CJ639" s="71"/>
      <c r="CK639" s="71"/>
      <c r="CL639" s="71"/>
      <c r="CM639" s="71"/>
      <c r="CN639" s="71"/>
      <c r="CO639" s="71"/>
      <c r="CP639" s="71"/>
      <c r="CQ639" s="71"/>
      <c r="CR639" s="71"/>
      <c r="CS639" s="71"/>
      <c r="CT639" s="71"/>
      <c r="CU639" s="71"/>
      <c r="CV639" s="71"/>
      <c r="CW639" s="71"/>
      <c r="CX639" s="71"/>
      <c r="CY639" s="71"/>
      <c r="CZ639" s="71"/>
      <c r="DA639" s="71"/>
      <c r="DB639" s="71"/>
      <c r="DC639" s="71"/>
      <c r="DD639" s="71"/>
      <c r="DE639" s="71"/>
      <c r="DF639" s="71"/>
      <c r="DG639" s="71"/>
      <c r="DH639" s="71"/>
      <c r="DI639" s="71"/>
      <c r="DJ639" s="71"/>
      <c r="DK639" s="71"/>
      <c r="DL639" s="71"/>
      <c r="DM639" s="71"/>
      <c r="DN639" s="71"/>
      <c r="DO639" s="71"/>
      <c r="DP639" s="71"/>
      <c r="DQ639" s="71"/>
      <c r="DR639" s="71"/>
      <c r="DS639" s="71"/>
      <c r="DT639" s="71"/>
      <c r="DU639" s="71"/>
      <c r="DV639" s="71"/>
      <c r="DW639" s="71"/>
      <c r="DX639" s="71"/>
      <c r="DY639" s="71"/>
      <c r="DZ639" s="71"/>
      <c r="EA639" s="71"/>
      <c r="EB639" s="71"/>
      <c r="EC639" s="71"/>
      <c r="ED639" s="71"/>
      <c r="EE639" s="71"/>
      <c r="EF639" s="71"/>
      <c r="EG639" s="71"/>
      <c r="EH639" s="71"/>
      <c r="EI639" s="71"/>
      <c r="EJ639" s="71"/>
      <c r="EK639" s="71"/>
      <c r="EL639" s="71"/>
      <c r="EM639" s="71"/>
      <c r="EN639" s="71"/>
      <c r="EO639" s="71"/>
      <c r="EP639" s="71"/>
      <c r="EQ639" s="71"/>
      <c r="ER639" s="71"/>
      <c r="ES639" s="71"/>
      <c r="ET639" s="71"/>
      <c r="EU639" s="71"/>
      <c r="EV639" s="71"/>
      <c r="EW639" s="71"/>
      <c r="EX639" s="71"/>
      <c r="EY639" s="71"/>
      <c r="EZ639" s="71"/>
      <c r="FA639" s="71"/>
      <c r="FB639" s="71"/>
      <c r="FC639" s="71"/>
      <c r="FD639" s="71"/>
      <c r="FE639" s="71"/>
      <c r="FF639" s="71"/>
      <c r="FG639" s="71"/>
      <c r="FH639" s="71"/>
      <c r="FI639" s="71"/>
      <c r="FJ639" s="71"/>
      <c r="FK639" s="71"/>
      <c r="FL639" s="71"/>
      <c r="FM639" s="71"/>
      <c r="FN639" s="71"/>
      <c r="FO639" s="71"/>
      <c r="FP639" s="71"/>
      <c r="FQ639" s="71"/>
      <c r="FR639" s="71"/>
      <c r="FS639" s="71"/>
      <c r="FT639" s="71"/>
      <c r="FU639" s="71"/>
      <c r="FV639" s="71"/>
      <c r="FW639" s="71"/>
      <c r="FX639" s="71"/>
      <c r="FY639" s="71"/>
      <c r="FZ639" s="71"/>
      <c r="GA639" s="71"/>
      <c r="GB639" s="71"/>
      <c r="GC639" s="71"/>
      <c r="GD639" s="71"/>
      <c r="GE639" s="71"/>
      <c r="GF639" s="71"/>
      <c r="GG639" s="71"/>
      <c r="GH639" s="71"/>
      <c r="GI639" s="71"/>
      <c r="GJ639" s="71"/>
      <c r="GK639" s="71"/>
      <c r="GL639" s="71"/>
      <c r="GM639" s="71"/>
      <c r="GN639" s="71"/>
      <c r="GO639" s="71"/>
      <c r="GP639" s="71"/>
      <c r="GQ639" s="71"/>
      <c r="GR639" s="71"/>
      <c r="GS639" s="71"/>
      <c r="GT639" s="71"/>
      <c r="GU639" s="71"/>
      <c r="GV639" s="71"/>
      <c r="GW639" s="71"/>
      <c r="GX639" s="71"/>
      <c r="GY639" s="71"/>
      <c r="GZ639" s="71"/>
      <c r="HA639" s="71"/>
      <c r="HB639" s="71"/>
      <c r="HC639" s="71"/>
      <c r="HD639" s="71"/>
      <c r="HE639" s="71"/>
      <c r="HF639" s="71"/>
      <c r="HG639" s="71"/>
      <c r="HH639" s="71"/>
      <c r="HI639" s="71"/>
      <c r="HJ639" s="71"/>
      <c r="HK639" s="71"/>
      <c r="HL639" s="71"/>
      <c r="HM639" s="71"/>
      <c r="HN639" s="71"/>
      <c r="HO639" s="71"/>
      <c r="HP639" s="71"/>
      <c r="HQ639" s="71"/>
      <c r="HR639" s="71"/>
      <c r="HS639" s="71"/>
      <c r="HT639" s="71"/>
      <c r="HU639" s="71"/>
      <c r="HV639" s="71"/>
      <c r="HW639" s="71"/>
      <c r="HX639" s="71"/>
      <c r="HY639" s="71"/>
      <c r="HZ639" s="71"/>
      <c r="IA639" s="71"/>
      <c r="IB639" s="71"/>
      <c r="IC639" s="71"/>
      <c r="ID639" s="71"/>
      <c r="IE639" s="71"/>
      <c r="IF639" s="71"/>
      <c r="IG639" s="71"/>
      <c r="IH639" s="71"/>
      <c r="II639" s="71"/>
      <c r="IJ639" s="71"/>
      <c r="IK639" s="71"/>
      <c r="IL639" s="71"/>
      <c r="IM639" s="71"/>
      <c r="IN639" s="71"/>
      <c r="IO639" s="71"/>
      <c r="IP639" s="71"/>
      <c r="IQ639" s="71"/>
      <c r="IR639" s="71"/>
      <c r="IS639" s="71"/>
      <c r="IT639" s="71"/>
      <c r="IU639" s="71"/>
      <c r="IV639" s="71"/>
      <c r="IW639" s="71"/>
      <c r="IX639" s="71"/>
      <c r="IY639" s="71"/>
      <c r="IZ639" s="71"/>
      <c r="JA639" s="71"/>
      <c r="JB639" s="71"/>
      <c r="JC639" s="71"/>
      <c r="JD639" s="71"/>
      <c r="JE639" s="71"/>
      <c r="JF639" s="71"/>
      <c r="JG639" s="71"/>
      <c r="JH639" s="71"/>
      <c r="JI639" s="71"/>
      <c r="JJ639" s="71"/>
      <c r="JK639" s="71"/>
      <c r="JL639" s="71"/>
      <c r="JM639" s="71"/>
      <c r="JN639" s="71"/>
      <c r="JO639" s="71"/>
      <c r="JP639" s="71"/>
      <c r="JQ639" s="71"/>
      <c r="JR639" s="71"/>
      <c r="JS639" s="71"/>
      <c r="JT639" s="71"/>
      <c r="JU639" s="71"/>
      <c r="JV639" s="71"/>
      <c r="JW639" s="71"/>
      <c r="JX639" s="71"/>
      <c r="JY639" s="71"/>
      <c r="JZ639" s="71"/>
      <c r="KA639" s="71"/>
      <c r="KB639" s="71"/>
      <c r="KC639" s="71"/>
      <c r="KD639" s="71"/>
      <c r="KE639" s="71"/>
      <c r="KF639" s="71"/>
      <c r="KG639" s="71"/>
      <c r="KH639" s="71"/>
      <c r="KI639" s="71"/>
      <c r="KJ639" s="71"/>
      <c r="KK639" s="71"/>
      <c r="KL639" s="71"/>
      <c r="KM639" s="71"/>
      <c r="KN639" s="71"/>
      <c r="KO639" s="71"/>
      <c r="KP639" s="71"/>
      <c r="KQ639" s="71"/>
      <c r="KR639" s="71"/>
      <c r="KS639" s="71"/>
      <c r="KT639" s="71"/>
      <c r="KU639" s="71"/>
      <c r="KV639" s="71"/>
      <c r="KW639" s="71"/>
      <c r="KX639" s="71"/>
      <c r="KY639" s="71"/>
      <c r="KZ639" s="71"/>
      <c r="LA639" s="71"/>
      <c r="LB639" s="71"/>
      <c r="LC639" s="71"/>
      <c r="LD639" s="71"/>
      <c r="LE639" s="71"/>
      <c r="LF639" s="71"/>
      <c r="LG639" s="71"/>
      <c r="LH639" s="71"/>
      <c r="LI639" s="71"/>
      <c r="LJ639" s="71"/>
      <c r="LK639" s="71"/>
      <c r="LL639" s="71"/>
      <c r="LM639" s="71"/>
      <c r="LN639" s="71"/>
      <c r="LO639" s="71"/>
      <c r="LP639" s="71"/>
      <c r="LQ639" s="71"/>
      <c r="LR639" s="71"/>
      <c r="LS639" s="71"/>
      <c r="LT639" s="71"/>
      <c r="LU639" s="71"/>
      <c r="LV639" s="71"/>
      <c r="LW639" s="71"/>
      <c r="LX639" s="71"/>
      <c r="LY639" s="71"/>
      <c r="LZ639" s="71"/>
      <c r="MA639" s="71"/>
      <c r="MB639" s="71"/>
      <c r="MC639" s="71"/>
      <c r="MD639" s="71"/>
      <c r="ME639" s="71"/>
      <c r="MF639" s="71"/>
      <c r="MG639" s="71"/>
      <c r="MH639" s="71"/>
      <c r="MI639" s="71"/>
      <c r="MJ639" s="71"/>
      <c r="MK639" s="71"/>
      <c r="ML639" s="71"/>
      <c r="MM639" s="71"/>
      <c r="MN639" s="71"/>
      <c r="MO639" s="71"/>
      <c r="MP639" s="71"/>
      <c r="MQ639" s="71"/>
      <c r="MR639" s="71"/>
      <c r="MS639" s="71"/>
      <c r="MT639" s="71"/>
      <c r="MU639" s="71"/>
      <c r="MV639" s="71"/>
      <c r="MW639" s="71"/>
      <c r="MX639" s="71"/>
      <c r="MY639" s="71"/>
      <c r="MZ639" s="71"/>
      <c r="NA639" s="71"/>
      <c r="NB639" s="71"/>
      <c r="NC639" s="71"/>
      <c r="ND639" s="71"/>
      <c r="NE639" s="71"/>
      <c r="NF639" s="71"/>
      <c r="NG639" s="71"/>
      <c r="NH639" s="71"/>
      <c r="NI639" s="71"/>
      <c r="NJ639" s="71"/>
      <c r="NK639" s="71"/>
      <c r="NL639" s="71"/>
      <c r="NM639" s="71"/>
      <c r="NN639" s="71"/>
      <c r="NO639" s="71"/>
      <c r="NP639" s="71"/>
      <c r="NQ639" s="71"/>
      <c r="NR639" s="71"/>
      <c r="NS639" s="71"/>
      <c r="NT639" s="71"/>
      <c r="NU639" s="71"/>
      <c r="NV639" s="71"/>
      <c r="NW639" s="71"/>
      <c r="NX639" s="71"/>
      <c r="NY639" s="71"/>
      <c r="NZ639" s="71"/>
      <c r="OA639" s="71"/>
      <c r="OB639" s="71"/>
      <c r="OC639" s="71"/>
      <c r="OD639" s="71"/>
      <c r="OE639" s="71"/>
      <c r="OF639" s="71"/>
      <c r="OG639" s="71"/>
      <c r="OH639" s="71"/>
      <c r="OI639" s="71"/>
      <c r="OJ639" s="71"/>
      <c r="OK639" s="71"/>
      <c r="OL639" s="71"/>
      <c r="OM639" s="71"/>
      <c r="ON639" s="71"/>
      <c r="OO639" s="71"/>
      <c r="OP639" s="71"/>
      <c r="OQ639" s="71"/>
      <c r="OR639" s="71"/>
      <c r="OS639" s="71"/>
      <c r="OT639" s="71"/>
      <c r="OU639" s="71"/>
      <c r="OV639" s="71"/>
      <c r="OW639" s="71"/>
      <c r="OX639" s="71"/>
      <c r="OY639" s="71"/>
      <c r="OZ639" s="71"/>
      <c r="PA639" s="71"/>
      <c r="PB639" s="71"/>
      <c r="PC639" s="71"/>
      <c r="PD639" s="71"/>
      <c r="PE639" s="71"/>
      <c r="PF639" s="71"/>
      <c r="PG639" s="71"/>
      <c r="PH639" s="71"/>
      <c r="PI639" s="71"/>
      <c r="PJ639" s="71"/>
      <c r="PK639" s="71"/>
      <c r="PL639" s="71"/>
      <c r="PM639" s="71"/>
      <c r="PN639" s="71"/>
      <c r="PO639" s="71"/>
      <c r="PP639" s="71"/>
      <c r="PQ639" s="71"/>
      <c r="PR639" s="71"/>
      <c r="PS639" s="71"/>
      <c r="PT639" s="71"/>
      <c r="PU639" s="71"/>
      <c r="PV639" s="71"/>
      <c r="PW639" s="71"/>
      <c r="PX639" s="71"/>
      <c r="PY639" s="71"/>
      <c r="PZ639" s="71"/>
      <c r="QA639" s="71"/>
      <c r="QB639" s="71"/>
      <c r="QC639" s="71"/>
      <c r="QD639" s="71"/>
      <c r="QE639" s="71"/>
      <c r="QF639" s="71"/>
      <c r="QG639" s="71"/>
      <c r="QH639" s="71"/>
      <c r="QI639" s="71"/>
      <c r="QJ639" s="71"/>
      <c r="QK639" s="71"/>
      <c r="QL639" s="71"/>
      <c r="QM639" s="71"/>
      <c r="QN639" s="71"/>
      <c r="QO639" s="71"/>
      <c r="QP639" s="71"/>
      <c r="QQ639" s="71"/>
      <c r="QR639" s="71"/>
      <c r="QS639" s="71"/>
      <c r="QT639" s="71"/>
      <c r="QU639" s="71"/>
      <c r="QV639" s="71"/>
      <c r="QW639" s="71"/>
      <c r="QX639" s="71"/>
      <c r="QY639" s="71"/>
      <c r="QZ639" s="71"/>
      <c r="RA639" s="71"/>
      <c r="RB639" s="71"/>
      <c r="RC639" s="71"/>
      <c r="RD639" s="71"/>
      <c r="RE639" s="71"/>
      <c r="RF639" s="71"/>
      <c r="RG639" s="71"/>
      <c r="RH639" s="71"/>
      <c r="RI639" s="71"/>
      <c r="RJ639" s="71"/>
      <c r="RK639" s="71"/>
      <c r="RL639" s="71"/>
      <c r="RM639" s="71"/>
      <c r="RN639" s="71"/>
      <c r="RO639" s="71"/>
      <c r="RP639" s="71"/>
      <c r="RQ639" s="71"/>
      <c r="RR639" s="71"/>
      <c r="RS639" s="71"/>
      <c r="RT639" s="71"/>
      <c r="RU639" s="71"/>
      <c r="RV639" s="71"/>
      <c r="RW639" s="71"/>
      <c r="RX639" s="71"/>
      <c r="RY639" s="71"/>
      <c r="RZ639" s="71"/>
      <c r="SA639" s="71"/>
      <c r="SB639" s="71"/>
      <c r="SC639" s="71"/>
      <c r="SD639" s="71"/>
      <c r="SE639" s="71"/>
      <c r="SF639" s="71"/>
      <c r="SG639" s="71"/>
      <c r="SH639" s="71"/>
      <c r="SI639" s="71"/>
      <c r="SJ639" s="71"/>
      <c r="SK639" s="71"/>
      <c r="SL639" s="71"/>
      <c r="SM639" s="71"/>
      <c r="SN639" s="71"/>
      <c r="SO639" s="71"/>
      <c r="SP639" s="71"/>
      <c r="SQ639" s="71"/>
      <c r="SR639" s="71"/>
      <c r="SS639" s="71"/>
      <c r="ST639" s="71"/>
      <c r="SU639" s="71"/>
      <c r="SV639" s="71"/>
      <c r="SW639" s="71"/>
      <c r="SX639" s="71"/>
      <c r="SY639" s="71"/>
      <c r="SZ639" s="71"/>
      <c r="TA639" s="71"/>
      <c r="TB639" s="71"/>
      <c r="TC639" s="71"/>
      <c r="TD639" s="71"/>
      <c r="TE639" s="71"/>
      <c r="TF639" s="71"/>
      <c r="TG639" s="71"/>
      <c r="TH639" s="71"/>
      <c r="TI639" s="71"/>
      <c r="TJ639" s="71"/>
      <c r="TK639" s="71"/>
      <c r="TL639" s="71"/>
      <c r="TM639" s="71"/>
      <c r="TN639" s="71"/>
      <c r="TO639" s="71"/>
      <c r="TP639" s="71"/>
      <c r="TQ639" s="71"/>
      <c r="TR639" s="71"/>
      <c r="TS639" s="71"/>
      <c r="TT639" s="71"/>
      <c r="TU639" s="71"/>
      <c r="TV639" s="71"/>
      <c r="TW639" s="71"/>
      <c r="TX639" s="71"/>
      <c r="TY639" s="71"/>
      <c r="TZ639" s="71"/>
      <c r="UA639" s="71"/>
      <c r="UB639" s="71"/>
      <c r="UC639" s="71"/>
      <c r="UD639" s="71"/>
      <c r="UE639" s="71"/>
      <c r="UF639" s="71"/>
      <c r="UG639" s="71"/>
      <c r="UH639" s="71"/>
      <c r="UI639" s="71"/>
      <c r="UJ639" s="71"/>
      <c r="UK639" s="71"/>
      <c r="UL639" s="71"/>
      <c r="UM639" s="71"/>
      <c r="UN639" s="71"/>
      <c r="UO639" s="71"/>
      <c r="UP639" s="71"/>
      <c r="UQ639" s="71"/>
      <c r="UR639" s="71"/>
      <c r="US639" s="71"/>
      <c r="UT639" s="71"/>
      <c r="UU639" s="71"/>
      <c r="UV639" s="71"/>
      <c r="UW639" s="71"/>
      <c r="UX639" s="71"/>
      <c r="UY639" s="71"/>
      <c r="UZ639" s="71"/>
      <c r="VA639" s="71"/>
      <c r="VB639" s="71"/>
      <c r="VC639" s="71"/>
      <c r="VD639" s="71"/>
      <c r="VE639" s="71"/>
      <c r="VF639" s="71"/>
      <c r="VG639" s="71"/>
      <c r="VH639" s="71"/>
      <c r="VI639" s="71"/>
      <c r="VJ639" s="71"/>
      <c r="VK639" s="71"/>
      <c r="VL639" s="71"/>
      <c r="VM639" s="71"/>
      <c r="VN639" s="71"/>
      <c r="VO639" s="71"/>
      <c r="VP639" s="71"/>
      <c r="VQ639" s="71"/>
      <c r="VR639" s="71"/>
      <c r="VS639" s="71"/>
      <c r="VT639" s="71"/>
      <c r="VU639" s="71"/>
      <c r="VV639" s="71"/>
      <c r="VW639" s="71"/>
      <c r="VX639" s="71"/>
      <c r="VY639" s="71"/>
      <c r="VZ639" s="71"/>
      <c r="WA639" s="71"/>
      <c r="WB639" s="71"/>
      <c r="WC639" s="71"/>
      <c r="WD639" s="71"/>
      <c r="WE639" s="71"/>
      <c r="WF639" s="71"/>
      <c r="WG639" s="71"/>
      <c r="WH639" s="71"/>
      <c r="WI639" s="71"/>
      <c r="WJ639" s="71"/>
      <c r="WK639" s="71"/>
      <c r="WL639" s="71"/>
      <c r="WM639" s="71"/>
      <c r="WN639" s="71"/>
      <c r="WO639" s="71"/>
      <c r="WP639" s="71"/>
      <c r="WQ639" s="71"/>
      <c r="WR639" s="71"/>
      <c r="WS639" s="71"/>
      <c r="WT639" s="71"/>
      <c r="WU639" s="71"/>
      <c r="WV639" s="71"/>
      <c r="WW639" s="71"/>
      <c r="WX639" s="71"/>
      <c r="WY639" s="71"/>
      <c r="WZ639" s="71"/>
      <c r="XA639" s="71"/>
      <c r="XB639" s="71"/>
      <c r="XC639" s="71"/>
      <c r="XD639" s="71"/>
      <c r="XE639" s="71"/>
      <c r="XF639" s="71"/>
      <c r="XG639" s="71"/>
      <c r="XH639" s="71"/>
      <c r="XI639" s="71"/>
      <c r="XJ639" s="71"/>
      <c r="XK639" s="71"/>
      <c r="XL639" s="71"/>
      <c r="XM639" s="71"/>
      <c r="XN639" s="71"/>
      <c r="XO639" s="71"/>
      <c r="XP639" s="71"/>
      <c r="XQ639" s="71"/>
      <c r="XR639" s="71"/>
      <c r="XS639" s="71"/>
      <c r="XT639" s="71"/>
      <c r="XU639" s="71"/>
      <c r="XV639" s="71"/>
      <c r="XW639" s="71"/>
      <c r="XX639" s="71"/>
      <c r="XY639" s="71"/>
      <c r="XZ639" s="71"/>
      <c r="YA639" s="71"/>
      <c r="YB639" s="71"/>
      <c r="YC639" s="71"/>
      <c r="YD639" s="71"/>
      <c r="YE639" s="71"/>
      <c r="YF639" s="71"/>
      <c r="YG639" s="71"/>
      <c r="YH639" s="71"/>
      <c r="YI639" s="71"/>
      <c r="YJ639" s="71"/>
      <c r="YK639" s="71"/>
      <c r="YL639" s="71"/>
      <c r="YM639" s="71"/>
      <c r="YN639" s="71"/>
      <c r="YO639" s="71"/>
      <c r="YP639" s="71"/>
      <c r="YQ639" s="71"/>
      <c r="YR639" s="71"/>
      <c r="YS639" s="71"/>
      <c r="YT639" s="71"/>
      <c r="YU639" s="71"/>
      <c r="YV639" s="71"/>
      <c r="YW639" s="71"/>
      <c r="YX639" s="71"/>
      <c r="YY639" s="71"/>
      <c r="YZ639" s="71"/>
      <c r="ZA639" s="71"/>
      <c r="ZB639" s="71"/>
      <c r="ZC639" s="71"/>
      <c r="ZD639" s="71"/>
      <c r="ZE639" s="71"/>
      <c r="ZF639" s="71"/>
      <c r="ZG639" s="71"/>
      <c r="ZH639" s="71"/>
      <c r="ZI639" s="71"/>
      <c r="ZJ639" s="71"/>
      <c r="ZK639" s="71"/>
      <c r="ZL639" s="71"/>
      <c r="ZM639" s="71"/>
      <c r="ZN639" s="71"/>
      <c r="ZO639" s="71"/>
      <c r="ZP639" s="71"/>
      <c r="ZQ639" s="71"/>
      <c r="ZR639" s="71"/>
      <c r="ZS639" s="71"/>
      <c r="ZT639" s="71"/>
      <c r="ZU639" s="71"/>
      <c r="ZV639" s="71"/>
      <c r="ZW639" s="71"/>
      <c r="ZX639" s="71"/>
      <c r="ZY639" s="71"/>
      <c r="ZZ639" s="71"/>
      <c r="AAA639" s="71"/>
      <c r="AAB639" s="71"/>
      <c r="AAC639" s="71"/>
      <c r="AAD639" s="71"/>
      <c r="AAE639" s="71"/>
      <c r="AAF639" s="71"/>
      <c r="AAG639" s="71"/>
      <c r="AAH639" s="71"/>
      <c r="AAI639" s="71"/>
      <c r="AAJ639" s="71"/>
      <c r="AAK639" s="71"/>
      <c r="AAL639" s="71"/>
      <c r="AAM639" s="71"/>
      <c r="AAN639" s="71"/>
      <c r="AAO639" s="71"/>
      <c r="AAP639" s="71"/>
      <c r="AAQ639" s="71"/>
      <c r="AAR639" s="71"/>
      <c r="AAS639" s="71"/>
      <c r="AAT639" s="71"/>
      <c r="AAU639" s="71"/>
      <c r="AAV639" s="71"/>
      <c r="AAW639" s="71"/>
      <c r="AAX639" s="71"/>
      <c r="AAY639" s="71"/>
      <c r="AAZ639" s="71"/>
      <c r="ABA639" s="71"/>
      <c r="ABB639" s="71"/>
      <c r="ABC639" s="71"/>
      <c r="ABD639" s="71"/>
      <c r="ABE639" s="71"/>
      <c r="ABF639" s="71"/>
      <c r="ABG639" s="71"/>
      <c r="ABH639" s="71"/>
      <c r="ABI639" s="71"/>
      <c r="ABJ639" s="71"/>
      <c r="ABK639" s="71"/>
      <c r="ABL639" s="71"/>
      <c r="ABM639" s="71"/>
      <c r="ABN639" s="71"/>
      <c r="ABO639" s="71"/>
      <c r="ABP639" s="71"/>
      <c r="ABQ639" s="71"/>
      <c r="ABR639" s="71"/>
      <c r="ABS639" s="71"/>
      <c r="ABT639" s="71"/>
      <c r="ABU639" s="71"/>
      <c r="ABV639" s="71"/>
      <c r="ABW639" s="71"/>
      <c r="ABX639" s="71"/>
      <c r="ABY639" s="71"/>
      <c r="ABZ639" s="71"/>
      <c r="ACA639" s="71"/>
      <c r="ACB639" s="71"/>
      <c r="ACC639" s="71"/>
      <c r="ACD639" s="71"/>
      <c r="ACE639" s="71"/>
      <c r="ACF639" s="71"/>
      <c r="ACG639" s="71"/>
      <c r="ACH639" s="71"/>
      <c r="ACI639" s="71"/>
      <c r="ACJ639" s="71"/>
      <c r="ACK639" s="71"/>
      <c r="ACL639" s="71"/>
      <c r="ACM639" s="71"/>
      <c r="ACN639" s="71"/>
      <c r="ACO639" s="71"/>
      <c r="ACP639" s="71"/>
      <c r="ACQ639" s="71"/>
      <c r="ACR639" s="71"/>
      <c r="ACS639" s="71"/>
      <c r="ACT639" s="71"/>
      <c r="ACU639" s="71"/>
      <c r="ACV639" s="71"/>
      <c r="ACW639" s="71"/>
      <c r="ACX639" s="71"/>
      <c r="ACY639" s="71"/>
      <c r="ACZ639" s="71"/>
      <c r="ADA639" s="71"/>
      <c r="ADB639" s="71"/>
      <c r="ADC639" s="71"/>
      <c r="ADD639" s="71"/>
      <c r="ADE639" s="71"/>
      <c r="ADF639" s="71"/>
      <c r="ADG639" s="71"/>
      <c r="ADH639" s="71"/>
      <c r="ADI639" s="71"/>
      <c r="ADJ639" s="71"/>
      <c r="ADK639" s="71"/>
      <c r="ADL639" s="71"/>
      <c r="ADM639" s="71"/>
      <c r="ADN639" s="71"/>
      <c r="ADO639" s="71"/>
      <c r="ADP639" s="71"/>
      <c r="ADQ639" s="71"/>
      <c r="ADR639" s="71"/>
      <c r="ADS639" s="71"/>
      <c r="ADT639" s="71"/>
      <c r="ADU639" s="71"/>
      <c r="ADV639" s="71"/>
      <c r="ADW639" s="71"/>
      <c r="ADX639" s="71"/>
      <c r="ADY639" s="71"/>
      <c r="ADZ639" s="71"/>
      <c r="AEA639" s="71"/>
      <c r="AEB639" s="71"/>
      <c r="AEC639" s="71"/>
      <c r="AED639" s="71"/>
      <c r="AEE639" s="71"/>
      <c r="AEF639" s="71"/>
      <c r="AEG639" s="71"/>
      <c r="AEH639" s="71"/>
      <c r="AEI639" s="71"/>
      <c r="AEJ639" s="71"/>
      <c r="AEK639" s="71"/>
      <c r="AEL639" s="71"/>
      <c r="AEM639" s="71"/>
      <c r="AEN639" s="71"/>
      <c r="AEO639" s="71"/>
      <c r="AEP639" s="71"/>
      <c r="AEQ639" s="71"/>
      <c r="AER639" s="71"/>
      <c r="AES639" s="71"/>
      <c r="AET639" s="71"/>
      <c r="AEU639" s="71"/>
      <c r="AEV639" s="71"/>
      <c r="AEW639" s="71"/>
      <c r="AEX639" s="71"/>
      <c r="AEY639" s="71"/>
      <c r="AEZ639" s="71"/>
      <c r="AFA639" s="71"/>
      <c r="AFB639" s="71"/>
      <c r="AFC639" s="71"/>
      <c r="AFD639" s="71"/>
      <c r="AFE639" s="71"/>
      <c r="AFF639" s="71"/>
      <c r="AFG639" s="71"/>
      <c r="AFH639" s="71"/>
      <c r="AFI639" s="71"/>
      <c r="AFJ639" s="71"/>
      <c r="AFK639" s="71"/>
      <c r="AFL639" s="71"/>
      <c r="AFM639" s="71"/>
      <c r="AFN639" s="71"/>
      <c r="AFO639" s="71"/>
      <c r="AFP639" s="71"/>
      <c r="AFQ639" s="71"/>
      <c r="AFR639" s="71"/>
      <c r="AFS639" s="71"/>
      <c r="AFT639" s="71"/>
      <c r="AFU639" s="71"/>
      <c r="AFV639" s="71"/>
      <c r="AFW639" s="71"/>
      <c r="AFX639" s="71"/>
      <c r="AFY639" s="71"/>
      <c r="AFZ639" s="71"/>
      <c r="AGA639" s="71"/>
      <c r="AGB639" s="71"/>
      <c r="AGC639" s="71"/>
      <c r="AGD639" s="71"/>
      <c r="AGE639" s="71"/>
      <c r="AGF639" s="71"/>
      <c r="AGG639" s="71"/>
      <c r="AGH639" s="71"/>
      <c r="AGI639" s="71"/>
      <c r="AGJ639" s="71"/>
      <c r="AGK639" s="71"/>
      <c r="AGL639" s="71"/>
      <c r="AGM639" s="71"/>
      <c r="AGN639" s="71"/>
      <c r="AGO639" s="71"/>
      <c r="AGP639" s="71"/>
      <c r="AGQ639" s="71"/>
      <c r="AGR639" s="71"/>
      <c r="AGS639" s="71"/>
      <c r="AGT639" s="71"/>
      <c r="AGU639" s="71"/>
      <c r="AGV639" s="71"/>
      <c r="AGW639" s="71"/>
      <c r="AGX639" s="71"/>
      <c r="AGY639" s="71"/>
      <c r="AGZ639" s="71"/>
      <c r="AHA639" s="71"/>
      <c r="AHB639" s="71"/>
      <c r="AHC639" s="71"/>
      <c r="AHD639" s="71"/>
      <c r="AHE639" s="71"/>
      <c r="AHF639" s="71"/>
      <c r="AHG639" s="71"/>
      <c r="AHH639" s="71"/>
      <c r="AHI639" s="71"/>
      <c r="AHJ639" s="71"/>
      <c r="AHK639" s="71"/>
      <c r="AHL639" s="71"/>
      <c r="AHM639" s="71"/>
      <c r="AHN639" s="71"/>
      <c r="AHO639" s="71"/>
      <c r="AHP639" s="71"/>
      <c r="AHQ639" s="71"/>
      <c r="AHR639" s="71"/>
      <c r="AHS639" s="71"/>
      <c r="AHT639" s="71"/>
      <c r="AHU639" s="71"/>
      <c r="AHV639" s="71"/>
      <c r="AHW639" s="71"/>
      <c r="AHX639" s="71"/>
      <c r="AHY639" s="71"/>
      <c r="AHZ639" s="71"/>
      <c r="AIA639" s="71"/>
      <c r="AIB639" s="71"/>
      <c r="AIC639" s="71"/>
      <c r="AID639" s="71"/>
      <c r="AIE639" s="71"/>
      <c r="AIF639" s="71"/>
      <c r="AIG639" s="71"/>
      <c r="AIH639" s="71"/>
      <c r="AII639" s="71"/>
      <c r="AIJ639" s="71"/>
      <c r="AIK639" s="71"/>
      <c r="AIL639" s="71"/>
      <c r="AIM639" s="71"/>
      <c r="AIN639" s="71"/>
      <c r="AIO639" s="71"/>
      <c r="AIP639" s="71"/>
      <c r="AIQ639" s="71"/>
      <c r="AIR639" s="71"/>
      <c r="AIS639" s="71"/>
      <c r="AIT639" s="71"/>
      <c r="AIU639" s="71"/>
      <c r="AIV639" s="71"/>
      <c r="AIW639" s="71"/>
      <c r="AIX639" s="71"/>
      <c r="AIY639" s="71"/>
      <c r="AIZ639" s="71"/>
      <c r="AJA639" s="71"/>
      <c r="AJB639" s="71"/>
      <c r="AJC639" s="71"/>
      <c r="AJD639" s="71"/>
      <c r="AJE639" s="71"/>
      <c r="AJF639" s="71"/>
      <c r="AJG639" s="71"/>
      <c r="AJH639" s="71"/>
      <c r="AJI639" s="71"/>
      <c r="AJJ639" s="71"/>
      <c r="AJK639" s="71"/>
      <c r="AJL639" s="71"/>
      <c r="AJM639" s="71"/>
      <c r="AJN639" s="71"/>
      <c r="AJO639" s="71"/>
      <c r="AJP639" s="71"/>
      <c r="AJQ639" s="71"/>
      <c r="AJR639" s="71"/>
      <c r="AJS639" s="71"/>
      <c r="AJT639" s="71"/>
      <c r="AJU639" s="71"/>
      <c r="AJV639" s="71"/>
      <c r="AJW639" s="71"/>
      <c r="AJX639" s="71"/>
      <c r="AJY639" s="71"/>
      <c r="AJZ639" s="71"/>
      <c r="AKA639" s="71"/>
      <c r="AKB639" s="71"/>
      <c r="AKC639" s="71"/>
      <c r="AKD639" s="71"/>
      <c r="AKE639" s="71"/>
      <c r="AKF639" s="71"/>
      <c r="AKG639" s="71"/>
      <c r="AKH639" s="71"/>
      <c r="AKI639" s="71"/>
      <c r="AKJ639" s="71"/>
      <c r="AKK639" s="71"/>
      <c r="AKL639" s="71"/>
      <c r="AKM639" s="71"/>
      <c r="AKN639" s="71"/>
      <c r="AKO639" s="71"/>
      <c r="AKP639" s="71"/>
      <c r="AKQ639" s="71"/>
      <c r="AKR639" s="71"/>
      <c r="AKS639" s="71"/>
      <c r="AKT639" s="71"/>
      <c r="AKU639" s="71"/>
      <c r="AKV639" s="71"/>
      <c r="AKW639" s="71"/>
      <c r="AKX639" s="71"/>
      <c r="AKY639" s="71"/>
      <c r="AKZ639" s="71"/>
      <c r="ALA639" s="71"/>
      <c r="ALB639" s="71"/>
      <c r="ALC639" s="71"/>
      <c r="ALD639" s="71"/>
      <c r="ALE639" s="71"/>
      <c r="ALF639" s="71"/>
      <c r="ALG639" s="71"/>
      <c r="ALH639" s="71"/>
      <c r="ALI639" s="71"/>
      <c r="ALJ639" s="71"/>
      <c r="ALK639" s="71"/>
      <c r="ALL639" s="71"/>
      <c r="ALM639" s="71"/>
      <c r="ALN639" s="71"/>
      <c r="ALO639" s="71"/>
      <c r="ALP639" s="71"/>
      <c r="ALQ639" s="71"/>
      <c r="ALR639" s="71"/>
      <c r="ALS639" s="71"/>
      <c r="ALT639" s="71"/>
      <c r="ALU639" s="71"/>
      <c r="ALV639" s="71"/>
      <c r="ALW639" s="71"/>
      <c r="ALX639" s="71"/>
      <c r="ALY639" s="71"/>
      <c r="ALZ639" s="71"/>
      <c r="AMA639" s="71"/>
      <c r="AMB639" s="71"/>
      <c r="AMC639" s="71"/>
      <c r="AMD639" s="71"/>
      <c r="AME639" s="71"/>
      <c r="AMF639" s="71"/>
      <c r="AMG639" s="71"/>
      <c r="AMH639" s="71"/>
      <c r="AMI639" s="71"/>
      <c r="AMK639" s="71"/>
    </row>
    <row r="640" customFormat="false" ht="17.35" hidden="false" customHeight="false" outlineLevel="0" collapsed="false">
      <c r="A640" s="43"/>
    </row>
    <row r="641" customFormat="false" ht="17.35" hidden="false" customHeight="false" outlineLevel="0" collapsed="false">
      <c r="A641" s="43"/>
    </row>
    <row r="642" customFormat="false" ht="17.35" hidden="false" customHeight="false" outlineLevel="0" collapsed="false">
      <c r="A642" s="43"/>
    </row>
    <row r="643" customFormat="false" ht="17.35" hidden="false" customHeight="false" outlineLevel="0" collapsed="false">
      <c r="A643" s="43"/>
    </row>
    <row r="644" customFormat="false" ht="17.35" hidden="false" customHeight="false" outlineLevel="0" collapsed="false">
      <c r="A644" s="43"/>
      <c r="F644" s="107" t="e">
        <f aca="false">#REF!+#REF!+#REF!+#REF!+#REF!+#REF!+#REF!</f>
        <v>#REF!</v>
      </c>
    </row>
  </sheetData>
  <mergeCells count="4">
    <mergeCell ref="C2:E2"/>
    <mergeCell ref="C3:E3"/>
    <mergeCell ref="B4:E4"/>
    <mergeCell ref="B421:C421"/>
  </mergeCells>
  <printOptions headings="false" gridLines="false" gridLinesSet="true" horizontalCentered="false" verticalCentered="false"/>
  <pageMargins left="0.7875" right="0.196527777777778" top="0.7875" bottom="0.39375" header="0.511811023622047" footer="0.511811023622047"/>
  <pageSetup paperSize="9" scale="8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M1048576"/>
  <sheetViews>
    <sheetView showFormulas="false" showGridLines="true" showRowColHeaders="true" showZeros="true" rightToLeft="false" tabSelected="true" showOutlineSymbols="true" defaultGridColor="true" view="pageBreakPreview" topLeftCell="A745" colorId="64" zoomScale="75" zoomScaleNormal="60" zoomScalePageLayoutView="75" workbookViewId="0">
      <selection pane="topLeft" activeCell="A586" activeCellId="0" sqref="A586"/>
    </sheetView>
  </sheetViews>
  <sheetFormatPr defaultColWidth="8.6796875" defaultRowHeight="17.35" zeroHeight="false" outlineLevelRow="0" outlineLevelCol="0"/>
  <cols>
    <col collapsed="false" customWidth="true" hidden="true" outlineLevel="0" max="1" min="1" style="108" width="0.4"/>
    <col collapsed="false" customWidth="true" hidden="false" outlineLevel="0" max="2" min="2" style="108" width="4.44"/>
    <col collapsed="false" customWidth="true" hidden="false" outlineLevel="0" max="3" min="3" style="81" width="74.54"/>
    <col collapsed="false" customWidth="true" hidden="false" outlineLevel="0" max="4" min="4" style="109" width="11.49"/>
    <col collapsed="false" customWidth="true" hidden="false" outlineLevel="0" max="5" min="5" style="110" width="4.44"/>
    <col collapsed="false" customWidth="true" hidden="false" outlineLevel="0" max="6" min="6" style="111" width="5.02"/>
    <col collapsed="false" customWidth="true" hidden="false" outlineLevel="0" max="7" min="7" style="112" width="17.81"/>
    <col collapsed="false" customWidth="true" hidden="false" outlineLevel="0" max="8" min="8" style="109" width="7.22"/>
    <col collapsed="false" customWidth="true" hidden="false" outlineLevel="0" max="9" min="9" style="113" width="25.44"/>
    <col collapsed="false" customWidth="true" hidden="true" outlineLevel="0" max="10" min="10" style="47" width="19.48"/>
    <col collapsed="false" customWidth="true" hidden="true" outlineLevel="0" max="11" min="11" style="47" width="20.83"/>
    <col collapsed="false" customWidth="true" hidden="true" outlineLevel="0" max="12" min="12" style="47" width="17.45"/>
    <col collapsed="false" customWidth="true" hidden="true" outlineLevel="0" max="13" min="13" style="47" width="16.75"/>
    <col collapsed="false" customWidth="true" hidden="true" outlineLevel="0" max="14" min="14" style="47" width="20.39"/>
    <col collapsed="false" customWidth="true" hidden="true" outlineLevel="0" max="15" min="15" style="101" width="17.24"/>
    <col collapsed="false" customWidth="true" hidden="true" outlineLevel="0" max="16" min="16" style="47" width="16.24"/>
    <col collapsed="false" customWidth="true" hidden="true" outlineLevel="0" max="17" min="17" style="114" width="13.49"/>
    <col collapsed="false" customWidth="true" hidden="false" outlineLevel="0" max="18" min="18" style="111" width="15.14"/>
    <col collapsed="false" customWidth="true" hidden="false" outlineLevel="0" max="238" min="19" style="111" width="7.22"/>
    <col collapsed="false" customWidth="true" hidden="false" outlineLevel="0" max="1004" min="239" style="101" width="7.22"/>
    <col collapsed="false" customWidth="true" hidden="false" outlineLevel="0" max="1027" min="1005" style="48" width="7.22"/>
    <col collapsed="false" customWidth="false" hidden="false" outlineLevel="0" max="16384" min="1028" style="48" width="8.68"/>
  </cols>
  <sheetData>
    <row r="1" customFormat="false" ht="33.95" hidden="false" customHeight="true" outlineLevel="0" collapsed="false">
      <c r="D1" s="115"/>
      <c r="E1" s="99"/>
      <c r="F1" s="99"/>
      <c r="G1" s="116"/>
      <c r="H1" s="82" t="s">
        <v>357</v>
      </c>
      <c r="I1" s="103"/>
    </row>
    <row r="2" s="121" customFormat="true" ht="163.6" hidden="false" customHeight="true" outlineLevel="0" collapsed="false">
      <c r="A2" s="117"/>
      <c r="B2" s="117"/>
      <c r="C2" s="81"/>
      <c r="D2" s="118"/>
      <c r="E2" s="118"/>
      <c r="F2" s="118"/>
      <c r="G2" s="116"/>
      <c r="H2" s="54" t="s">
        <v>1</v>
      </c>
      <c r="I2" s="54"/>
      <c r="J2" s="119"/>
      <c r="K2" s="119"/>
      <c r="L2" s="119"/>
      <c r="M2" s="119"/>
      <c r="N2" s="119"/>
      <c r="O2" s="120"/>
      <c r="P2" s="119"/>
      <c r="Q2" s="119"/>
      <c r="ALP2" s="101"/>
      <c r="ALQ2" s="48"/>
      <c r="ALR2" s="48"/>
      <c r="ALS2" s="48"/>
      <c r="ALT2" s="48"/>
      <c r="ALU2" s="48"/>
      <c r="ALV2" s="48"/>
      <c r="ALW2" s="48"/>
      <c r="ALX2" s="48"/>
      <c r="ALY2" s="48"/>
      <c r="ALZ2" s="48"/>
      <c r="AMA2" s="48"/>
      <c r="AMB2" s="48"/>
      <c r="AMC2" s="48"/>
      <c r="AMD2" s="48"/>
      <c r="AME2" s="48"/>
      <c r="AMF2" s="48"/>
      <c r="AMG2" s="48"/>
      <c r="AMH2" s="48"/>
      <c r="AMI2" s="48"/>
      <c r="AMJ2" s="48"/>
      <c r="AMK2" s="48"/>
      <c r="AML2" s="48"/>
    </row>
    <row r="3" s="126" customFormat="true" ht="62.4" hidden="false" customHeight="true" outlineLevel="0" collapsed="false">
      <c r="A3" s="122"/>
      <c r="B3" s="122" t="s">
        <v>358</v>
      </c>
      <c r="C3" s="123" t="s">
        <v>359</v>
      </c>
      <c r="D3" s="123"/>
      <c r="E3" s="123"/>
      <c r="F3" s="123"/>
      <c r="G3" s="123"/>
      <c r="H3" s="123"/>
      <c r="I3" s="123"/>
      <c r="J3" s="124"/>
      <c r="K3" s="124"/>
      <c r="L3" s="124"/>
      <c r="M3" s="125"/>
      <c r="N3" s="125"/>
      <c r="O3" s="124"/>
      <c r="P3" s="125"/>
      <c r="Q3" s="124"/>
      <c r="ALP3" s="101"/>
      <c r="ALQ3" s="48"/>
      <c r="ALR3" s="48"/>
      <c r="ALS3" s="48"/>
      <c r="ALT3" s="48"/>
      <c r="ALU3" s="48"/>
      <c r="ALV3" s="48"/>
      <c r="ALW3" s="48"/>
      <c r="ALX3" s="48"/>
      <c r="ALY3" s="48"/>
      <c r="ALZ3" s="48"/>
      <c r="AMA3" s="48"/>
      <c r="AMB3" s="48"/>
      <c r="AMC3" s="48"/>
      <c r="AMD3" s="48"/>
      <c r="AME3" s="48"/>
      <c r="AMF3" s="48"/>
      <c r="AMG3" s="48"/>
      <c r="AMH3" s="48"/>
      <c r="AMI3" s="48"/>
      <c r="AMJ3" s="48"/>
      <c r="AMK3" s="48"/>
      <c r="AML3" s="48"/>
    </row>
    <row r="4" customFormat="false" ht="17.35" hidden="false" customHeight="false" outlineLevel="0" collapsed="false">
      <c r="B4" s="90"/>
      <c r="C4" s="127"/>
      <c r="D4" s="115"/>
      <c r="E4" s="128"/>
      <c r="F4" s="128"/>
      <c r="G4" s="129"/>
      <c r="H4" s="130"/>
      <c r="I4" s="131"/>
    </row>
    <row r="5" customFormat="false" ht="17.1" hidden="false" customHeight="true" outlineLevel="0" collapsed="false">
      <c r="B5" s="132" t="s">
        <v>360</v>
      </c>
      <c r="C5" s="133" t="s">
        <v>4</v>
      </c>
      <c r="D5" s="134" t="s">
        <v>5</v>
      </c>
      <c r="E5" s="134"/>
      <c r="F5" s="134"/>
      <c r="G5" s="134"/>
      <c r="H5" s="134"/>
      <c r="I5" s="135" t="s">
        <v>6</v>
      </c>
      <c r="J5" s="136" t="s">
        <v>361</v>
      </c>
      <c r="K5" s="137" t="s">
        <v>362</v>
      </c>
      <c r="L5" s="137" t="s">
        <v>363</v>
      </c>
      <c r="M5" s="138" t="n">
        <v>46016</v>
      </c>
      <c r="N5" s="138" t="n">
        <v>46050</v>
      </c>
      <c r="O5" s="139" t="n">
        <v>46072</v>
      </c>
      <c r="P5" s="138" t="n">
        <v>46107</v>
      </c>
      <c r="Q5" s="140" t="s">
        <v>364</v>
      </c>
    </row>
    <row r="6" customFormat="false" ht="39.55" hidden="false" customHeight="false" outlineLevel="0" collapsed="false">
      <c r="B6" s="132"/>
      <c r="C6" s="133"/>
      <c r="D6" s="134" t="s">
        <v>365</v>
      </c>
      <c r="E6" s="141" t="s">
        <v>7</v>
      </c>
      <c r="F6" s="141" t="s">
        <v>8</v>
      </c>
      <c r="G6" s="142" t="s">
        <v>9</v>
      </c>
      <c r="H6" s="143" t="s">
        <v>10</v>
      </c>
      <c r="I6" s="135"/>
      <c r="J6" s="136"/>
      <c r="K6" s="137"/>
      <c r="L6" s="137"/>
      <c r="M6" s="138"/>
      <c r="N6" s="138"/>
      <c r="O6" s="139"/>
      <c r="P6" s="138"/>
      <c r="Q6" s="140"/>
    </row>
    <row r="7" customFormat="false" ht="17.35" hidden="false" customHeight="false" outlineLevel="0" collapsed="false">
      <c r="B7" s="144" t="n">
        <v>1</v>
      </c>
      <c r="C7" s="144" t="n">
        <v>2</v>
      </c>
      <c r="D7" s="144" t="n">
        <v>3</v>
      </c>
      <c r="E7" s="144" t="n">
        <v>4</v>
      </c>
      <c r="F7" s="144" t="n">
        <v>5</v>
      </c>
      <c r="G7" s="145" t="s">
        <v>12</v>
      </c>
      <c r="H7" s="146" t="s">
        <v>366</v>
      </c>
      <c r="I7" s="146" t="s">
        <v>367</v>
      </c>
      <c r="J7" s="136"/>
      <c r="K7" s="137"/>
      <c r="L7" s="137"/>
      <c r="M7" s="138"/>
      <c r="N7" s="138"/>
      <c r="O7" s="147"/>
      <c r="P7" s="138"/>
      <c r="Q7" s="140"/>
    </row>
    <row r="8" s="126" customFormat="true" ht="17.35" hidden="false" customHeight="false" outlineLevel="0" collapsed="false">
      <c r="A8" s="122"/>
      <c r="B8" s="148"/>
      <c r="C8" s="88" t="s">
        <v>368</v>
      </c>
      <c r="D8" s="149"/>
      <c r="E8" s="149"/>
      <c r="F8" s="149"/>
      <c r="G8" s="150"/>
      <c r="H8" s="90"/>
      <c r="I8" s="151" t="n">
        <f aca="false">SUM(J8:Q8)</f>
        <v>4996579849.55</v>
      </c>
      <c r="J8" s="151" t="n">
        <f aca="false">J9+J25+J286+J306+J323+J347+J368+J549+J616+J660+J711</f>
        <v>4360965200</v>
      </c>
      <c r="K8" s="73" t="n">
        <f aca="false">K9+K25+K286+K306+K323+K347+K368+K549+K616+K660+K711</f>
        <v>71967000</v>
      </c>
      <c r="L8" s="73" t="n">
        <f aca="false">L9+L25+L286+L306+L323+L347+L368+L549+L616+L660+L711</f>
        <v>185923000</v>
      </c>
      <c r="M8" s="73" t="n">
        <f aca="false">M9+M25+M286+M306+M323+M347+M368+M549+M616+M660+M711</f>
        <v>330900</v>
      </c>
      <c r="N8" s="73" t="n">
        <f aca="false">N9+N25+N286+N306+N323+N347+N368+N549+N616+N660+N711</f>
        <v>212008809.55</v>
      </c>
      <c r="O8" s="151" t="n">
        <f aca="false">O9+O25+O286+O306+O323+O347+O368+O549+O616+O660+O711</f>
        <v>164078110</v>
      </c>
      <c r="P8" s="73" t="n">
        <f aca="false">P9+P25+P286+P306+P323+P347+P368+P549+P616+P660+P711</f>
        <v>1306830</v>
      </c>
      <c r="Q8" s="152" t="n">
        <f aca="false">Q9+Q25+Q286+Q306+Q323+Q347+Q368+Q549+Q616+Q660+Q711</f>
        <v>0</v>
      </c>
      <c r="ALP8" s="101"/>
      <c r="ALQ8" s="48"/>
      <c r="ALR8" s="48"/>
      <c r="ALS8" s="48"/>
      <c r="ALT8" s="48"/>
      <c r="ALU8" s="48"/>
      <c r="ALV8" s="48"/>
      <c r="ALW8" s="48"/>
      <c r="ALX8" s="48"/>
      <c r="ALY8" s="48"/>
      <c r="ALZ8" s="48"/>
      <c r="AMA8" s="48"/>
      <c r="AMB8" s="48"/>
      <c r="AMC8" s="48"/>
      <c r="AMD8" s="48"/>
      <c r="AME8" s="48"/>
      <c r="AMF8" s="48"/>
      <c r="AMG8" s="48"/>
      <c r="AMH8" s="48"/>
      <c r="AMI8" s="48"/>
      <c r="AMJ8" s="48"/>
      <c r="AMK8" s="48"/>
      <c r="AML8" s="48"/>
    </row>
    <row r="9" s="126" customFormat="true" ht="32.8" hidden="false" customHeight="false" outlineLevel="0" collapsed="false">
      <c r="A9" s="122"/>
      <c r="B9" s="153" t="s">
        <v>14</v>
      </c>
      <c r="C9" s="88" t="s">
        <v>369</v>
      </c>
      <c r="D9" s="88" t="n">
        <v>901</v>
      </c>
      <c r="E9" s="88"/>
      <c r="F9" s="88"/>
      <c r="G9" s="150"/>
      <c r="H9" s="90"/>
      <c r="I9" s="151" t="n">
        <f aca="false">SUM(J9:Q9)</f>
        <v>9982600</v>
      </c>
      <c r="J9" s="151" t="n">
        <f aca="false">J10</f>
        <v>7350500</v>
      </c>
      <c r="K9" s="73" t="n">
        <f aca="false">K10</f>
        <v>2632100</v>
      </c>
      <c r="L9" s="73" t="n">
        <f aca="false">L10</f>
        <v>0</v>
      </c>
      <c r="M9" s="73" t="n">
        <f aca="false">M10</f>
        <v>0</v>
      </c>
      <c r="N9" s="73" t="n">
        <f aca="false">N10</f>
        <v>0</v>
      </c>
      <c r="O9" s="151" t="n">
        <f aca="false">O10</f>
        <v>0</v>
      </c>
      <c r="P9" s="73" t="n">
        <f aca="false">P10</f>
        <v>0</v>
      </c>
      <c r="Q9" s="152" t="n">
        <f aca="false">Q10</f>
        <v>0</v>
      </c>
      <c r="ALP9" s="95"/>
      <c r="ALQ9" s="95"/>
      <c r="ALR9" s="95"/>
      <c r="ALS9" s="95"/>
      <c r="ALT9" s="95"/>
      <c r="ALU9" s="95"/>
      <c r="ALV9" s="95"/>
      <c r="ALW9" s="95"/>
      <c r="ALX9" s="95"/>
      <c r="ALY9" s="95"/>
      <c r="ALZ9" s="95"/>
      <c r="AMA9" s="95"/>
      <c r="AMB9" s="95"/>
      <c r="AMC9" s="95"/>
      <c r="AMD9" s="95"/>
      <c r="AME9" s="95"/>
      <c r="AMF9" s="95"/>
      <c r="AMG9" s="95"/>
      <c r="AMH9" s="95"/>
      <c r="AMI9" s="95"/>
      <c r="AMJ9" s="95"/>
      <c r="AMK9" s="95"/>
      <c r="AML9" s="95"/>
    </row>
    <row r="10" customFormat="false" ht="17.6" hidden="false" customHeight="false" outlineLevel="0" collapsed="false">
      <c r="B10" s="148"/>
      <c r="C10" s="81" t="s">
        <v>15</v>
      </c>
      <c r="D10" s="154" t="n">
        <v>901</v>
      </c>
      <c r="E10" s="155" t="s">
        <v>16</v>
      </c>
      <c r="F10" s="155" t="s">
        <v>83</v>
      </c>
      <c r="G10" s="156"/>
      <c r="H10" s="83"/>
      <c r="I10" s="157" t="n">
        <f aca="false">SUM(J10:Q10)</f>
        <v>9982600</v>
      </c>
      <c r="J10" s="157" t="n">
        <f aca="false">J11+J20</f>
        <v>7350500</v>
      </c>
      <c r="K10" s="76" t="n">
        <f aca="false">K11+K20</f>
        <v>2632100</v>
      </c>
      <c r="L10" s="76" t="n">
        <f aca="false">L11+L20</f>
        <v>0</v>
      </c>
      <c r="M10" s="76" t="n">
        <f aca="false">M11+M20</f>
        <v>0</v>
      </c>
      <c r="N10" s="76" t="n">
        <f aca="false">N11+N20</f>
        <v>0</v>
      </c>
      <c r="O10" s="157" t="n">
        <f aca="false">O11+O20</f>
        <v>0</v>
      </c>
      <c r="P10" s="76" t="n">
        <f aca="false">P11+P20</f>
        <v>0</v>
      </c>
      <c r="Q10" s="158" t="n">
        <f aca="false">Q11+Q20</f>
        <v>0</v>
      </c>
    </row>
    <row r="11" customFormat="false" ht="48.5" hidden="false" customHeight="false" outlineLevel="0" collapsed="false">
      <c r="B11" s="90"/>
      <c r="C11" s="81" t="s">
        <v>370</v>
      </c>
      <c r="D11" s="154" t="n">
        <v>901</v>
      </c>
      <c r="E11" s="154" t="s">
        <v>16</v>
      </c>
      <c r="F11" s="154" t="s">
        <v>20</v>
      </c>
      <c r="G11" s="156"/>
      <c r="H11" s="83"/>
      <c r="I11" s="157" t="n">
        <f aca="false">SUM(J11:Q11)</f>
        <v>9212600</v>
      </c>
      <c r="J11" s="157" t="n">
        <f aca="false">J12</f>
        <v>5950500</v>
      </c>
      <c r="K11" s="76" t="n">
        <f aca="false">K12</f>
        <v>3262100</v>
      </c>
      <c r="L11" s="76" t="n">
        <f aca="false">L12</f>
        <v>0</v>
      </c>
      <c r="M11" s="76" t="n">
        <f aca="false">M12</f>
        <v>0</v>
      </c>
      <c r="N11" s="76" t="n">
        <f aca="false">N12</f>
        <v>0</v>
      </c>
      <c r="O11" s="157" t="n">
        <f aca="false">O12</f>
        <v>0</v>
      </c>
      <c r="P11" s="76" t="n">
        <f aca="false">P12</f>
        <v>0</v>
      </c>
      <c r="Q11" s="158" t="n">
        <f aca="false">Q12</f>
        <v>0</v>
      </c>
    </row>
    <row r="12" customFormat="false" ht="32.8" hidden="false" customHeight="false" outlineLevel="0" collapsed="false">
      <c r="B12" s="90"/>
      <c r="C12" s="81" t="s">
        <v>340</v>
      </c>
      <c r="D12" s="154" t="n">
        <v>901</v>
      </c>
      <c r="E12" s="154" t="s">
        <v>16</v>
      </c>
      <c r="F12" s="154" t="s">
        <v>20</v>
      </c>
      <c r="G12" s="82" t="n">
        <v>9900000000</v>
      </c>
      <c r="H12" s="83"/>
      <c r="I12" s="157" t="n">
        <f aca="false">SUM(J12:Q12)</f>
        <v>9212600</v>
      </c>
      <c r="J12" s="157" t="n">
        <f aca="false">J13+J16</f>
        <v>5950500</v>
      </c>
      <c r="K12" s="76" t="n">
        <f aca="false">K13+K16</f>
        <v>3262100</v>
      </c>
      <c r="L12" s="76" t="n">
        <f aca="false">L13+L16</f>
        <v>0</v>
      </c>
      <c r="M12" s="76" t="n">
        <f aca="false">M13+M16</f>
        <v>0</v>
      </c>
      <c r="N12" s="76" t="n">
        <f aca="false">N13+N16</f>
        <v>0</v>
      </c>
      <c r="O12" s="157" t="n">
        <f aca="false">O13+O16</f>
        <v>0</v>
      </c>
      <c r="P12" s="76" t="n">
        <f aca="false">P13+P16</f>
        <v>0</v>
      </c>
      <c r="Q12" s="158" t="n">
        <f aca="false">Q13+Q16</f>
        <v>0</v>
      </c>
    </row>
    <row r="13" customFormat="false" ht="48.5" hidden="false" customHeight="false" outlineLevel="0" collapsed="false">
      <c r="B13" s="90"/>
      <c r="C13" s="81" t="s">
        <v>350</v>
      </c>
      <c r="D13" s="154" t="n">
        <v>901</v>
      </c>
      <c r="E13" s="154" t="s">
        <v>16</v>
      </c>
      <c r="F13" s="154" t="s">
        <v>20</v>
      </c>
      <c r="G13" s="82" t="n">
        <v>9910000000</v>
      </c>
      <c r="H13" s="83"/>
      <c r="I13" s="157" t="n">
        <f aca="false">SUM(J13:Q13)</f>
        <v>3048500</v>
      </c>
      <c r="J13" s="157" t="n">
        <f aca="false">J14</f>
        <v>1974200</v>
      </c>
      <c r="K13" s="76" t="n">
        <f aca="false">K14</f>
        <v>1074300</v>
      </c>
      <c r="L13" s="76" t="n">
        <f aca="false">L14</f>
        <v>0</v>
      </c>
      <c r="M13" s="76" t="n">
        <f aca="false">M14</f>
        <v>0</v>
      </c>
      <c r="N13" s="76" t="n">
        <f aca="false">N14</f>
        <v>0</v>
      </c>
      <c r="O13" s="157" t="n">
        <f aca="false">O14</f>
        <v>0</v>
      </c>
      <c r="P13" s="76" t="n">
        <f aca="false">P14</f>
        <v>0</v>
      </c>
      <c r="Q13" s="158" t="n">
        <f aca="false">Q14</f>
        <v>0</v>
      </c>
    </row>
    <row r="14" customFormat="false" ht="32.8" hidden="false" customHeight="false" outlineLevel="0" collapsed="false">
      <c r="B14" s="90"/>
      <c r="C14" s="81" t="s">
        <v>99</v>
      </c>
      <c r="D14" s="154" t="n">
        <v>901</v>
      </c>
      <c r="E14" s="154" t="s">
        <v>16</v>
      </c>
      <c r="F14" s="154" t="s">
        <v>20</v>
      </c>
      <c r="G14" s="82" t="n">
        <v>9910000190</v>
      </c>
      <c r="H14" s="83"/>
      <c r="I14" s="157" t="n">
        <f aca="false">SUM(J14:Q14)</f>
        <v>3048500</v>
      </c>
      <c r="J14" s="157" t="n">
        <f aca="false">J15</f>
        <v>1974200</v>
      </c>
      <c r="K14" s="76" t="n">
        <f aca="false">K15</f>
        <v>1074300</v>
      </c>
      <c r="L14" s="76" t="n">
        <f aca="false">L15</f>
        <v>0</v>
      </c>
      <c r="M14" s="76" t="n">
        <f aca="false">M15</f>
        <v>0</v>
      </c>
      <c r="N14" s="76" t="n">
        <f aca="false">N15</f>
        <v>0</v>
      </c>
      <c r="O14" s="157" t="n">
        <f aca="false">O15</f>
        <v>0</v>
      </c>
      <c r="P14" s="76" t="n">
        <f aca="false">P15</f>
        <v>0</v>
      </c>
      <c r="Q14" s="158" t="n">
        <f aca="false">Q15</f>
        <v>0</v>
      </c>
    </row>
    <row r="15" customFormat="false" ht="64.15" hidden="false" customHeight="false" outlineLevel="0" collapsed="false">
      <c r="B15" s="90"/>
      <c r="C15" s="81" t="s">
        <v>100</v>
      </c>
      <c r="D15" s="155" t="s">
        <v>371</v>
      </c>
      <c r="E15" s="154" t="s">
        <v>16</v>
      </c>
      <c r="F15" s="154" t="s">
        <v>20</v>
      </c>
      <c r="G15" s="82" t="n">
        <v>9910000190</v>
      </c>
      <c r="H15" s="83" t="s">
        <v>101</v>
      </c>
      <c r="I15" s="157" t="n">
        <f aca="false">SUM(J15:Q15)</f>
        <v>3048500</v>
      </c>
      <c r="J15" s="157" t="n">
        <v>1974200</v>
      </c>
      <c r="K15" s="76" t="n">
        <v>1074300</v>
      </c>
      <c r="L15" s="76"/>
      <c r="M15" s="76"/>
      <c r="N15" s="76"/>
      <c r="O15" s="157"/>
      <c r="P15" s="76"/>
      <c r="Q15" s="158"/>
    </row>
    <row r="16" customFormat="false" ht="55.7" hidden="false" customHeight="true" outlineLevel="0" collapsed="false">
      <c r="B16" s="90"/>
      <c r="C16" s="81" t="s">
        <v>351</v>
      </c>
      <c r="D16" s="155" t="s">
        <v>371</v>
      </c>
      <c r="E16" s="154" t="s">
        <v>16</v>
      </c>
      <c r="F16" s="154" t="s">
        <v>20</v>
      </c>
      <c r="G16" s="82" t="n">
        <v>9920000000</v>
      </c>
      <c r="H16" s="83"/>
      <c r="I16" s="157" t="n">
        <f aca="false">SUM(J16:Q16)</f>
        <v>6164100</v>
      </c>
      <c r="J16" s="157" t="n">
        <f aca="false">J17</f>
        <v>3976300</v>
      </c>
      <c r="K16" s="76" t="n">
        <f aca="false">K17</f>
        <v>2187800</v>
      </c>
      <c r="L16" s="76" t="n">
        <f aca="false">L17</f>
        <v>0</v>
      </c>
      <c r="M16" s="76" t="n">
        <f aca="false">M17</f>
        <v>0</v>
      </c>
      <c r="N16" s="76" t="n">
        <f aca="false">N17</f>
        <v>0</v>
      </c>
      <c r="O16" s="157" t="n">
        <f aca="false">O17</f>
        <v>0</v>
      </c>
      <c r="P16" s="76" t="n">
        <f aca="false">P17</f>
        <v>0</v>
      </c>
      <c r="Q16" s="158" t="n">
        <f aca="false">Q17</f>
        <v>0</v>
      </c>
    </row>
    <row r="17" customFormat="false" ht="32.8" hidden="false" customHeight="false" outlineLevel="0" collapsed="false">
      <c r="B17" s="90"/>
      <c r="C17" s="81" t="s">
        <v>99</v>
      </c>
      <c r="D17" s="155" t="s">
        <v>371</v>
      </c>
      <c r="E17" s="154" t="s">
        <v>372</v>
      </c>
      <c r="F17" s="154" t="s">
        <v>20</v>
      </c>
      <c r="G17" s="82" t="n">
        <v>9920000190</v>
      </c>
      <c r="H17" s="83"/>
      <c r="I17" s="157" t="n">
        <f aca="false">SUM(J17:Q17)</f>
        <v>6164100</v>
      </c>
      <c r="J17" s="157" t="n">
        <f aca="false">J18+J19</f>
        <v>3976300</v>
      </c>
      <c r="K17" s="76" t="n">
        <f aca="false">K18+K19</f>
        <v>2187800</v>
      </c>
      <c r="L17" s="76" t="n">
        <f aca="false">L18+L19</f>
        <v>0</v>
      </c>
      <c r="M17" s="76" t="n">
        <f aca="false">M18+M19</f>
        <v>0</v>
      </c>
      <c r="N17" s="76" t="n">
        <f aca="false">N18+N19</f>
        <v>0</v>
      </c>
      <c r="O17" s="157" t="n">
        <f aca="false">O18+O19</f>
        <v>0</v>
      </c>
      <c r="P17" s="76" t="n">
        <f aca="false">P18+P19</f>
        <v>0</v>
      </c>
      <c r="Q17" s="158" t="n">
        <f aca="false">Q18+Q19</f>
        <v>0</v>
      </c>
    </row>
    <row r="18" customFormat="false" ht="64.15" hidden="false" customHeight="false" outlineLevel="0" collapsed="false">
      <c r="B18" s="90"/>
      <c r="C18" s="81" t="s">
        <v>100</v>
      </c>
      <c r="D18" s="154" t="n">
        <v>901</v>
      </c>
      <c r="E18" s="154" t="s">
        <v>16</v>
      </c>
      <c r="F18" s="154" t="s">
        <v>20</v>
      </c>
      <c r="G18" s="82" t="n">
        <v>9920000190</v>
      </c>
      <c r="H18" s="83" t="s">
        <v>101</v>
      </c>
      <c r="I18" s="157" t="n">
        <f aca="false">SUM(J18:Q18)</f>
        <v>6159100</v>
      </c>
      <c r="J18" s="157" t="n">
        <v>3972500</v>
      </c>
      <c r="K18" s="76" t="n">
        <v>2186600</v>
      </c>
      <c r="L18" s="76"/>
      <c r="M18" s="76"/>
      <c r="N18" s="76"/>
      <c r="O18" s="157"/>
      <c r="P18" s="76"/>
      <c r="Q18" s="158"/>
    </row>
    <row r="19" customFormat="false" ht="17.6" hidden="false" customHeight="false" outlineLevel="0" collapsed="false">
      <c r="B19" s="90"/>
      <c r="C19" s="81" t="s">
        <v>106</v>
      </c>
      <c r="D19" s="155" t="s">
        <v>371</v>
      </c>
      <c r="E19" s="154" t="s">
        <v>16</v>
      </c>
      <c r="F19" s="154" t="s">
        <v>20</v>
      </c>
      <c r="G19" s="82" t="n">
        <v>9920000190</v>
      </c>
      <c r="H19" s="83" t="s">
        <v>107</v>
      </c>
      <c r="I19" s="157" t="n">
        <f aca="false">SUM(J19:Q19)</f>
        <v>5000</v>
      </c>
      <c r="J19" s="157" t="n">
        <v>3800</v>
      </c>
      <c r="K19" s="76" t="n">
        <v>1200</v>
      </c>
      <c r="L19" s="76"/>
      <c r="M19" s="76"/>
      <c r="N19" s="76"/>
      <c r="O19" s="157"/>
      <c r="P19" s="76"/>
      <c r="Q19" s="158"/>
    </row>
    <row r="20" customFormat="false" ht="17.6" hidden="false" customHeight="false" outlineLevel="0" collapsed="false">
      <c r="B20" s="90"/>
      <c r="C20" s="81" t="s">
        <v>31</v>
      </c>
      <c r="D20" s="155" t="s">
        <v>371</v>
      </c>
      <c r="E20" s="154" t="s">
        <v>16</v>
      </c>
      <c r="F20" s="154" t="s">
        <v>32</v>
      </c>
      <c r="G20" s="82"/>
      <c r="H20" s="83"/>
      <c r="I20" s="157" t="n">
        <f aca="false">SUM(J20:Q20)</f>
        <v>770000</v>
      </c>
      <c r="J20" s="157" t="n">
        <f aca="false">J21</f>
        <v>1400000</v>
      </c>
      <c r="K20" s="76" t="n">
        <f aca="false">K21</f>
        <v>-630000</v>
      </c>
      <c r="L20" s="76" t="n">
        <f aca="false">L21</f>
        <v>0</v>
      </c>
      <c r="M20" s="76" t="n">
        <f aca="false">M21</f>
        <v>0</v>
      </c>
      <c r="N20" s="76" t="n">
        <f aca="false">N21</f>
        <v>0</v>
      </c>
      <c r="O20" s="157" t="n">
        <f aca="false">O21</f>
        <v>0</v>
      </c>
      <c r="P20" s="76" t="n">
        <f aca="false">P21</f>
        <v>0</v>
      </c>
      <c r="Q20" s="158" t="n">
        <f aca="false">Q21</f>
        <v>0</v>
      </c>
      <c r="R20" s="159"/>
    </row>
    <row r="21" customFormat="false" ht="32.8" hidden="false" customHeight="false" outlineLevel="0" collapsed="false">
      <c r="B21" s="90"/>
      <c r="C21" s="81" t="s">
        <v>97</v>
      </c>
      <c r="D21" s="155" t="s">
        <v>371</v>
      </c>
      <c r="E21" s="154" t="s">
        <v>16</v>
      </c>
      <c r="F21" s="154" t="s">
        <v>32</v>
      </c>
      <c r="G21" s="82" t="n">
        <v>500000000</v>
      </c>
      <c r="H21" s="83"/>
      <c r="I21" s="157" t="n">
        <f aca="false">SUM(J21:Q21)</f>
        <v>770000</v>
      </c>
      <c r="J21" s="157" t="n">
        <f aca="false">J22</f>
        <v>1400000</v>
      </c>
      <c r="K21" s="76" t="n">
        <f aca="false">K22</f>
        <v>-630000</v>
      </c>
      <c r="L21" s="76" t="n">
        <f aca="false">L22</f>
        <v>0</v>
      </c>
      <c r="M21" s="76" t="n">
        <f aca="false">M22</f>
        <v>0</v>
      </c>
      <c r="N21" s="76" t="n">
        <f aca="false">N22</f>
        <v>0</v>
      </c>
      <c r="O21" s="157" t="n">
        <f aca="false">O22</f>
        <v>0</v>
      </c>
      <c r="P21" s="76" t="n">
        <f aca="false">P22</f>
        <v>0</v>
      </c>
      <c r="Q21" s="158" t="n">
        <f aca="false">Q22</f>
        <v>0</v>
      </c>
    </row>
    <row r="22" customFormat="false" ht="32.8" hidden="false" customHeight="false" outlineLevel="0" collapsed="false">
      <c r="B22" s="90"/>
      <c r="C22" s="81" t="s">
        <v>116</v>
      </c>
      <c r="D22" s="155" t="s">
        <v>371</v>
      </c>
      <c r="E22" s="154" t="s">
        <v>16</v>
      </c>
      <c r="F22" s="154" t="s">
        <v>32</v>
      </c>
      <c r="G22" s="82" t="n">
        <v>5030000000</v>
      </c>
      <c r="H22" s="83"/>
      <c r="I22" s="157" t="n">
        <f aca="false">SUM(J22:Q22)</f>
        <v>770000</v>
      </c>
      <c r="J22" s="157" t="n">
        <f aca="false">J23</f>
        <v>1400000</v>
      </c>
      <c r="K22" s="76" t="n">
        <f aca="false">K23</f>
        <v>-630000</v>
      </c>
      <c r="L22" s="76" t="n">
        <f aca="false">L23</f>
        <v>0</v>
      </c>
      <c r="M22" s="76" t="n">
        <f aca="false">M23</f>
        <v>0</v>
      </c>
      <c r="N22" s="76" t="n">
        <f aca="false">N23</f>
        <v>0</v>
      </c>
      <c r="O22" s="157" t="n">
        <f aca="false">O23</f>
        <v>0</v>
      </c>
      <c r="P22" s="76" t="n">
        <f aca="false">P23</f>
        <v>0</v>
      </c>
      <c r="Q22" s="158" t="n">
        <f aca="false">Q23</f>
        <v>0</v>
      </c>
    </row>
    <row r="23" customFormat="false" ht="32.8" hidden="false" customHeight="false" outlineLevel="0" collapsed="false">
      <c r="B23" s="90"/>
      <c r="C23" s="81" t="s">
        <v>117</v>
      </c>
      <c r="D23" s="155" t="s">
        <v>371</v>
      </c>
      <c r="E23" s="154" t="s">
        <v>16</v>
      </c>
      <c r="F23" s="154" t="s">
        <v>32</v>
      </c>
      <c r="G23" s="82" t="n">
        <v>5030010030</v>
      </c>
      <c r="H23" s="83"/>
      <c r="I23" s="157" t="n">
        <f aca="false">SUM(J23:Q23)</f>
        <v>770000</v>
      </c>
      <c r="J23" s="157" t="n">
        <f aca="false">J24</f>
        <v>1400000</v>
      </c>
      <c r="K23" s="76" t="n">
        <f aca="false">K24</f>
        <v>-630000</v>
      </c>
      <c r="L23" s="76" t="n">
        <f aca="false">L24</f>
        <v>0</v>
      </c>
      <c r="M23" s="76" t="n">
        <f aca="false">M24</f>
        <v>0</v>
      </c>
      <c r="N23" s="76" t="n">
        <f aca="false">N24</f>
        <v>0</v>
      </c>
      <c r="O23" s="157" t="n">
        <f aca="false">O24</f>
        <v>0</v>
      </c>
      <c r="P23" s="76" t="n">
        <f aca="false">P24</f>
        <v>0</v>
      </c>
      <c r="Q23" s="158" t="n">
        <f aca="false">Q24</f>
        <v>0</v>
      </c>
    </row>
    <row r="24" customFormat="false" ht="32.8" hidden="false" customHeight="false" outlineLevel="0" collapsed="false">
      <c r="B24" s="90"/>
      <c r="C24" s="81" t="s">
        <v>103</v>
      </c>
      <c r="D24" s="155" t="s">
        <v>371</v>
      </c>
      <c r="E24" s="154" t="s">
        <v>16</v>
      </c>
      <c r="F24" s="154" t="s">
        <v>32</v>
      </c>
      <c r="G24" s="82" t="n">
        <v>5030010030</v>
      </c>
      <c r="H24" s="83" t="s">
        <v>104</v>
      </c>
      <c r="I24" s="157" t="n">
        <f aca="false">SUM(J24:Q24)</f>
        <v>770000</v>
      </c>
      <c r="J24" s="157" t="n">
        <v>1400000</v>
      </c>
      <c r="K24" s="76" t="n">
        <v>-630000</v>
      </c>
      <c r="L24" s="76"/>
      <c r="M24" s="76"/>
      <c r="N24" s="76"/>
      <c r="O24" s="157"/>
      <c r="P24" s="76"/>
      <c r="Q24" s="158"/>
    </row>
    <row r="25" s="126" customFormat="true" ht="49.75" hidden="false" customHeight="true" outlineLevel="0" collapsed="false">
      <c r="A25" s="122"/>
      <c r="B25" s="160" t="s">
        <v>34</v>
      </c>
      <c r="C25" s="88" t="s">
        <v>373</v>
      </c>
      <c r="D25" s="161" t="s">
        <v>374</v>
      </c>
      <c r="E25" s="162"/>
      <c r="F25" s="162"/>
      <c r="G25" s="89"/>
      <c r="H25" s="90"/>
      <c r="I25" s="151" t="n">
        <f aca="false">SUM(J25:Q25)</f>
        <v>1017673409.55</v>
      </c>
      <c r="J25" s="151" t="n">
        <f aca="false">J26+J102+J148+J179+J217+J259</f>
        <v>522783500</v>
      </c>
      <c r="K25" s="151" t="n">
        <f aca="false">K26+K102+K148+K179+K217+K259</f>
        <v>54130500</v>
      </c>
      <c r="L25" s="73" t="n">
        <f aca="false">L26+L102+L148+L179+L217+L259</f>
        <v>185923000</v>
      </c>
      <c r="M25" s="73" t="n">
        <f aca="false">M26+M102+M148+M179+M217+M259+M248</f>
        <v>7617100</v>
      </c>
      <c r="N25" s="73" t="n">
        <f aca="false">N26+N102+N148+N179+N217+N259</f>
        <v>210490609.55</v>
      </c>
      <c r="O25" s="151" t="n">
        <f aca="false">O26+O102+O148+O179+O217+O259+O280+O248</f>
        <v>35434210</v>
      </c>
      <c r="P25" s="73" t="n">
        <f aca="false">P26+P102+P148+P179+P217+P259</f>
        <v>1294490</v>
      </c>
      <c r="Q25" s="152" t="n">
        <f aca="false">Q26+Q102+Q148+Q179+Q217+Q259</f>
        <v>0</v>
      </c>
      <c r="ALP25" s="95"/>
      <c r="ALQ25" s="95"/>
      <c r="ALR25" s="95"/>
      <c r="ALS25" s="95"/>
      <c r="ALT25" s="95"/>
      <c r="ALU25" s="95"/>
      <c r="ALV25" s="95"/>
      <c r="ALW25" s="95"/>
      <c r="ALX25" s="95"/>
      <c r="ALY25" s="95"/>
      <c r="ALZ25" s="95"/>
      <c r="AMA25" s="95"/>
      <c r="AMB25" s="95"/>
      <c r="AMC25" s="95"/>
      <c r="AMD25" s="95"/>
      <c r="AME25" s="95"/>
      <c r="AMF25" s="95"/>
      <c r="AMG25" s="95"/>
      <c r="AMH25" s="95"/>
      <c r="AMI25" s="95"/>
      <c r="AMJ25" s="95"/>
      <c r="AMK25" s="95"/>
      <c r="AML25" s="95"/>
    </row>
    <row r="26" customFormat="false" ht="17.6" hidden="false" customHeight="false" outlineLevel="0" collapsed="false">
      <c r="B26" s="90"/>
      <c r="C26" s="81" t="s">
        <v>15</v>
      </c>
      <c r="D26" s="155" t="s">
        <v>374</v>
      </c>
      <c r="E26" s="154" t="s">
        <v>16</v>
      </c>
      <c r="F26" s="154" t="s">
        <v>83</v>
      </c>
      <c r="G26" s="82"/>
      <c r="H26" s="83"/>
      <c r="I26" s="157" t="n">
        <f aca="false">SUM(J26:Q26)</f>
        <v>390099273.76</v>
      </c>
      <c r="J26" s="157" t="n">
        <f aca="false">J27+J32+J50+J55+J46</f>
        <v>239923300</v>
      </c>
      <c r="K26" s="76" t="n">
        <f aca="false">K27+K32+K50+K55+K46</f>
        <v>119941800</v>
      </c>
      <c r="L26" s="76" t="n">
        <f aca="false">L27+L32+L50+L55+L46</f>
        <v>0</v>
      </c>
      <c r="M26" s="76" t="n">
        <f aca="false">M27+M32+M50+M55+M46</f>
        <v>-108500</v>
      </c>
      <c r="N26" s="76" t="n">
        <f aca="false">N27+N32+N50+N55+N46</f>
        <v>6102048.76</v>
      </c>
      <c r="O26" s="157" t="n">
        <f aca="false">O27+O32+O50+O55+O46</f>
        <v>24277435</v>
      </c>
      <c r="P26" s="76" t="n">
        <f aca="false">P27+P32+P50+P55+P46</f>
        <v>-36810</v>
      </c>
      <c r="Q26" s="158" t="n">
        <f aca="false">Q27+Q32+Q50+Q55+Q46</f>
        <v>0</v>
      </c>
    </row>
    <row r="27" customFormat="false" ht="32.8" hidden="false" customHeight="false" outlineLevel="0" collapsed="false">
      <c r="B27" s="90"/>
      <c r="C27" s="81" t="s">
        <v>17</v>
      </c>
      <c r="D27" s="155" t="s">
        <v>374</v>
      </c>
      <c r="E27" s="154" t="s">
        <v>16</v>
      </c>
      <c r="F27" s="154" t="s">
        <v>18</v>
      </c>
      <c r="G27" s="82"/>
      <c r="H27" s="83"/>
      <c r="I27" s="157" t="n">
        <f aca="false">SUM(J27:Q27)</f>
        <v>3342000</v>
      </c>
      <c r="J27" s="157" t="n">
        <f aca="false">J28</f>
        <v>2171800</v>
      </c>
      <c r="K27" s="76" t="n">
        <f aca="false">K28</f>
        <v>1170200</v>
      </c>
      <c r="L27" s="76" t="n">
        <f aca="false">L28</f>
        <v>0</v>
      </c>
      <c r="M27" s="76" t="n">
        <f aca="false">M28</f>
        <v>0</v>
      </c>
      <c r="N27" s="76" t="n">
        <f aca="false">N28</f>
        <v>0</v>
      </c>
      <c r="O27" s="157" t="n">
        <f aca="false">O28</f>
        <v>0</v>
      </c>
      <c r="P27" s="76" t="n">
        <f aca="false">P28</f>
        <v>0</v>
      </c>
      <c r="Q27" s="158" t="n">
        <f aca="false">Q28</f>
        <v>0</v>
      </c>
    </row>
    <row r="28" customFormat="false" ht="32.8" hidden="false" customHeight="false" outlineLevel="0" collapsed="false">
      <c r="B28" s="90"/>
      <c r="C28" s="81" t="s">
        <v>97</v>
      </c>
      <c r="D28" s="155" t="s">
        <v>374</v>
      </c>
      <c r="E28" s="154" t="s">
        <v>16</v>
      </c>
      <c r="F28" s="154" t="s">
        <v>18</v>
      </c>
      <c r="G28" s="82" t="n">
        <v>5000000000</v>
      </c>
      <c r="H28" s="83"/>
      <c r="I28" s="157" t="n">
        <f aca="false">SUM(J28:Q28)</f>
        <v>3342000</v>
      </c>
      <c r="J28" s="157" t="n">
        <f aca="false">J29</f>
        <v>2171800</v>
      </c>
      <c r="K28" s="76" t="n">
        <f aca="false">K29</f>
        <v>1170200</v>
      </c>
      <c r="L28" s="76" t="n">
        <f aca="false">L29</f>
        <v>0</v>
      </c>
      <c r="M28" s="76" t="n">
        <f aca="false">M29</f>
        <v>0</v>
      </c>
      <c r="N28" s="76" t="n">
        <f aca="false">N29</f>
        <v>0</v>
      </c>
      <c r="O28" s="157" t="n">
        <f aca="false">O29</f>
        <v>0</v>
      </c>
      <c r="P28" s="76" t="n">
        <f aca="false">P29</f>
        <v>0</v>
      </c>
      <c r="Q28" s="158" t="n">
        <f aca="false">Q29</f>
        <v>0</v>
      </c>
    </row>
    <row r="29" customFormat="false" ht="32.8" hidden="false" customHeight="false" outlineLevel="0" collapsed="false">
      <c r="B29" s="90"/>
      <c r="C29" s="81" t="s">
        <v>98</v>
      </c>
      <c r="D29" s="155" t="s">
        <v>374</v>
      </c>
      <c r="E29" s="154" t="s">
        <v>16</v>
      </c>
      <c r="F29" s="154" t="s">
        <v>18</v>
      </c>
      <c r="G29" s="82" t="n">
        <v>5010000000</v>
      </c>
      <c r="H29" s="83"/>
      <c r="I29" s="157" t="n">
        <f aca="false">SUM(J29:Q29)</f>
        <v>3342000</v>
      </c>
      <c r="J29" s="157" t="n">
        <f aca="false">J30</f>
        <v>2171800</v>
      </c>
      <c r="K29" s="76" t="n">
        <f aca="false">K30</f>
        <v>1170200</v>
      </c>
      <c r="L29" s="76" t="n">
        <f aca="false">L30</f>
        <v>0</v>
      </c>
      <c r="M29" s="76" t="n">
        <f aca="false">M30</f>
        <v>0</v>
      </c>
      <c r="N29" s="76" t="n">
        <f aca="false">N30</f>
        <v>0</v>
      </c>
      <c r="O29" s="157" t="n">
        <f aca="false">O30</f>
        <v>0</v>
      </c>
      <c r="P29" s="76" t="n">
        <f aca="false">P30</f>
        <v>0</v>
      </c>
      <c r="Q29" s="158" t="n">
        <f aca="false">Q30</f>
        <v>0</v>
      </c>
    </row>
    <row r="30" customFormat="false" ht="32.8" hidden="false" customHeight="false" outlineLevel="0" collapsed="false">
      <c r="B30" s="90"/>
      <c r="C30" s="94" t="s">
        <v>99</v>
      </c>
      <c r="D30" s="155" t="s">
        <v>374</v>
      </c>
      <c r="E30" s="154" t="s">
        <v>16</v>
      </c>
      <c r="F30" s="154" t="s">
        <v>18</v>
      </c>
      <c r="G30" s="82" t="n">
        <v>5010000190</v>
      </c>
      <c r="H30" s="83"/>
      <c r="I30" s="157" t="n">
        <f aca="false">SUM(J30:Q30)</f>
        <v>3342000</v>
      </c>
      <c r="J30" s="157" t="n">
        <f aca="false">J31</f>
        <v>2171800</v>
      </c>
      <c r="K30" s="76" t="n">
        <f aca="false">K31</f>
        <v>1170200</v>
      </c>
      <c r="L30" s="76" t="n">
        <f aca="false">L31</f>
        <v>0</v>
      </c>
      <c r="M30" s="76" t="n">
        <f aca="false">M31</f>
        <v>0</v>
      </c>
      <c r="N30" s="76" t="n">
        <f aca="false">N31</f>
        <v>0</v>
      </c>
      <c r="O30" s="157" t="n">
        <f aca="false">O31</f>
        <v>0</v>
      </c>
      <c r="P30" s="76" t="n">
        <f aca="false">P31</f>
        <v>0</v>
      </c>
      <c r="Q30" s="158" t="n">
        <f aca="false">Q31</f>
        <v>0</v>
      </c>
    </row>
    <row r="31" customFormat="false" ht="75.65" hidden="false" customHeight="true" outlineLevel="0" collapsed="false">
      <c r="B31" s="90"/>
      <c r="C31" s="81" t="s">
        <v>100</v>
      </c>
      <c r="D31" s="155" t="s">
        <v>374</v>
      </c>
      <c r="E31" s="154" t="s">
        <v>16</v>
      </c>
      <c r="F31" s="154" t="s">
        <v>18</v>
      </c>
      <c r="G31" s="82" t="n">
        <v>5010000190</v>
      </c>
      <c r="H31" s="83" t="s">
        <v>101</v>
      </c>
      <c r="I31" s="157" t="n">
        <f aca="false">SUM(J31:Q31)</f>
        <v>3342000</v>
      </c>
      <c r="J31" s="157" t="n">
        <v>2171800</v>
      </c>
      <c r="K31" s="76" t="n">
        <v>1170200</v>
      </c>
      <c r="L31" s="76"/>
      <c r="M31" s="76"/>
      <c r="N31" s="76"/>
      <c r="O31" s="157"/>
      <c r="P31" s="76"/>
      <c r="Q31" s="158"/>
    </row>
    <row r="32" customFormat="false" ht="48.5" hidden="false" customHeight="false" outlineLevel="0" collapsed="false">
      <c r="B32" s="90"/>
      <c r="C32" s="81" t="s">
        <v>375</v>
      </c>
      <c r="D32" s="155" t="s">
        <v>374</v>
      </c>
      <c r="E32" s="154" t="s">
        <v>16</v>
      </c>
      <c r="F32" s="154" t="s">
        <v>23</v>
      </c>
      <c r="G32" s="82"/>
      <c r="H32" s="83"/>
      <c r="I32" s="157" t="n">
        <f aca="false">SUM(J32:Q32)</f>
        <v>105591800</v>
      </c>
      <c r="J32" s="157" t="n">
        <f aca="false">J33</f>
        <v>76239500</v>
      </c>
      <c r="K32" s="76" t="n">
        <f aca="false">K33</f>
        <v>29711900</v>
      </c>
      <c r="L32" s="76" t="n">
        <f aca="false">L33</f>
        <v>0</v>
      </c>
      <c r="M32" s="76" t="n">
        <f aca="false">M33</f>
        <v>-829100</v>
      </c>
      <c r="N32" s="76" t="n">
        <f aca="false">N33</f>
        <v>0</v>
      </c>
      <c r="O32" s="157" t="n">
        <f aca="false">O33</f>
        <v>829500</v>
      </c>
      <c r="P32" s="76" t="n">
        <f aca="false">P33</f>
        <v>-360000</v>
      </c>
      <c r="Q32" s="158" t="n">
        <f aca="false">Q33</f>
        <v>0</v>
      </c>
    </row>
    <row r="33" customFormat="false" ht="32.8" hidden="false" customHeight="false" outlineLevel="0" collapsed="false">
      <c r="B33" s="90"/>
      <c r="C33" s="81" t="s">
        <v>97</v>
      </c>
      <c r="D33" s="155" t="s">
        <v>374</v>
      </c>
      <c r="E33" s="154" t="s">
        <v>16</v>
      </c>
      <c r="F33" s="154" t="s">
        <v>23</v>
      </c>
      <c r="G33" s="82" t="n">
        <v>5000000000</v>
      </c>
      <c r="H33" s="83"/>
      <c r="I33" s="157" t="n">
        <f aca="false">SUM(J33:Q33)</f>
        <v>105591800</v>
      </c>
      <c r="J33" s="157" t="n">
        <f aca="false">J34</f>
        <v>76239500</v>
      </c>
      <c r="K33" s="76" t="n">
        <f aca="false">K34</f>
        <v>29711900</v>
      </c>
      <c r="L33" s="76" t="n">
        <f aca="false">L34</f>
        <v>0</v>
      </c>
      <c r="M33" s="76" t="n">
        <f aca="false">M34</f>
        <v>-829100</v>
      </c>
      <c r="N33" s="76" t="n">
        <f aca="false">N34</f>
        <v>0</v>
      </c>
      <c r="O33" s="157" t="n">
        <f aca="false">O34</f>
        <v>829500</v>
      </c>
      <c r="P33" s="76" t="n">
        <f aca="false">P34</f>
        <v>-360000</v>
      </c>
      <c r="Q33" s="158" t="n">
        <f aca="false">Q34</f>
        <v>0</v>
      </c>
    </row>
    <row r="34" customFormat="false" ht="32.8" hidden="false" customHeight="false" outlineLevel="0" collapsed="false">
      <c r="B34" s="90"/>
      <c r="C34" s="81" t="s">
        <v>105</v>
      </c>
      <c r="D34" s="155" t="s">
        <v>374</v>
      </c>
      <c r="E34" s="154" t="s">
        <v>16</v>
      </c>
      <c r="F34" s="154" t="s">
        <v>23</v>
      </c>
      <c r="G34" s="82" t="n">
        <v>5020000000</v>
      </c>
      <c r="H34" s="83"/>
      <c r="I34" s="157" t="n">
        <f aca="false">SUM(J34:Q34)</f>
        <v>105591800</v>
      </c>
      <c r="J34" s="157" t="n">
        <f aca="false">J35+J38+J41+J44</f>
        <v>76239500</v>
      </c>
      <c r="K34" s="76" t="n">
        <f aca="false">K35+K38+K41+K44</f>
        <v>29711900</v>
      </c>
      <c r="L34" s="76" t="n">
        <f aca="false">L35+L38+L41+L44</f>
        <v>0</v>
      </c>
      <c r="M34" s="76" t="n">
        <f aca="false">M35+M38+M41+M44</f>
        <v>-829100</v>
      </c>
      <c r="N34" s="76" t="n">
        <f aca="false">N35+N38+N41+N44</f>
        <v>0</v>
      </c>
      <c r="O34" s="157" t="n">
        <f aca="false">O35+O38+O41+O44</f>
        <v>829500</v>
      </c>
      <c r="P34" s="76" t="n">
        <f aca="false">P35+P38+P41+P44</f>
        <v>-360000</v>
      </c>
      <c r="Q34" s="158" t="n">
        <f aca="false">Q35+Q38+Q41+Q44</f>
        <v>0</v>
      </c>
    </row>
    <row r="35" customFormat="false" ht="32.8" hidden="false" customHeight="false" outlineLevel="0" collapsed="false">
      <c r="B35" s="90"/>
      <c r="C35" s="94" t="s">
        <v>99</v>
      </c>
      <c r="D35" s="155" t="s">
        <v>374</v>
      </c>
      <c r="E35" s="154" t="s">
        <v>16</v>
      </c>
      <c r="F35" s="154" t="s">
        <v>23</v>
      </c>
      <c r="G35" s="82" t="n">
        <v>5020000190</v>
      </c>
      <c r="H35" s="83"/>
      <c r="I35" s="157" t="n">
        <f aca="false">SUM(J35:Q35)</f>
        <v>98255300</v>
      </c>
      <c r="J35" s="157" t="n">
        <f aca="false">J36+J37</f>
        <v>68925700</v>
      </c>
      <c r="K35" s="76" t="n">
        <f aca="false">K36+K37</f>
        <v>29689200</v>
      </c>
      <c r="L35" s="76" t="n">
        <f aca="false">L36+L37</f>
        <v>0</v>
      </c>
      <c r="M35" s="76" t="n">
        <f aca="false">M36+M37</f>
        <v>-829100</v>
      </c>
      <c r="N35" s="76" t="n">
        <f aca="false">N36+N37</f>
        <v>0</v>
      </c>
      <c r="O35" s="157" t="n">
        <f aca="false">O36+O37</f>
        <v>829500</v>
      </c>
      <c r="P35" s="76" t="n">
        <f aca="false">P36+P37</f>
        <v>-360000</v>
      </c>
      <c r="Q35" s="158" t="n">
        <f aca="false">Q36+Q37</f>
        <v>0</v>
      </c>
    </row>
    <row r="36" customFormat="false" ht="64.15" hidden="false" customHeight="false" outlineLevel="0" collapsed="false">
      <c r="B36" s="90"/>
      <c r="C36" s="81" t="s">
        <v>100</v>
      </c>
      <c r="D36" s="155" t="s">
        <v>374</v>
      </c>
      <c r="E36" s="154" t="s">
        <v>16</v>
      </c>
      <c r="F36" s="154" t="s">
        <v>23</v>
      </c>
      <c r="G36" s="82" t="n">
        <v>5020000190</v>
      </c>
      <c r="H36" s="83" t="s">
        <v>101</v>
      </c>
      <c r="I36" s="157" t="n">
        <f aca="false">SUM(J36:Q36)</f>
        <v>98255300</v>
      </c>
      <c r="J36" s="157" t="n">
        <v>68925700</v>
      </c>
      <c r="K36" s="76" t="n">
        <v>29689200</v>
      </c>
      <c r="L36" s="76"/>
      <c r="M36" s="76" t="n">
        <v>-829100</v>
      </c>
      <c r="N36" s="76"/>
      <c r="O36" s="157" t="n">
        <v>829500</v>
      </c>
      <c r="P36" s="76" t="n">
        <v>-360000</v>
      </c>
      <c r="Q36" s="158"/>
    </row>
    <row r="37" s="2" customFormat="true" ht="17.6" hidden="true" customHeight="false" outlineLevel="0" collapsed="false">
      <c r="A37" s="163"/>
      <c r="B37" s="164"/>
      <c r="C37" s="29" t="s">
        <v>106</v>
      </c>
      <c r="D37" s="165" t="s">
        <v>374</v>
      </c>
      <c r="E37" s="166" t="s">
        <v>16</v>
      </c>
      <c r="F37" s="166" t="s">
        <v>23</v>
      </c>
      <c r="G37" s="167" t="n">
        <v>5020000190</v>
      </c>
      <c r="H37" s="168" t="s">
        <v>107</v>
      </c>
      <c r="I37" s="169" t="n">
        <f aca="false">SUM(J37:Q37)</f>
        <v>0</v>
      </c>
      <c r="J37" s="169" t="n">
        <v>0</v>
      </c>
      <c r="K37" s="170"/>
      <c r="L37" s="170"/>
      <c r="M37" s="170"/>
      <c r="N37" s="170"/>
      <c r="O37" s="170"/>
      <c r="P37" s="170"/>
      <c r="Q37" s="171"/>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172"/>
      <c r="BJ37" s="172"/>
      <c r="BK37" s="172"/>
      <c r="BL37" s="172"/>
      <c r="BM37" s="172"/>
      <c r="BN37" s="172"/>
      <c r="BO37" s="172"/>
      <c r="BP37" s="172"/>
      <c r="BQ37" s="172"/>
      <c r="BR37" s="172"/>
      <c r="BS37" s="172"/>
      <c r="BT37" s="172"/>
      <c r="BU37" s="172"/>
      <c r="BV37" s="172"/>
      <c r="BW37" s="172"/>
      <c r="BX37" s="172"/>
      <c r="BY37" s="172"/>
      <c r="BZ37" s="172"/>
      <c r="CA37" s="172"/>
      <c r="CB37" s="172"/>
      <c r="CC37" s="172"/>
      <c r="CD37" s="172"/>
      <c r="CE37" s="172"/>
      <c r="CF37" s="172"/>
      <c r="CG37" s="172"/>
      <c r="CH37" s="172"/>
      <c r="CI37" s="172"/>
      <c r="CJ37" s="172"/>
      <c r="CK37" s="172"/>
      <c r="CL37" s="172"/>
      <c r="CM37" s="172"/>
      <c r="CN37" s="172"/>
      <c r="CO37" s="172"/>
      <c r="CP37" s="172"/>
      <c r="CQ37" s="172"/>
      <c r="CR37" s="172"/>
      <c r="CS37" s="172"/>
      <c r="CT37" s="172"/>
      <c r="CU37" s="172"/>
      <c r="CV37" s="172"/>
      <c r="CW37" s="172"/>
      <c r="CX37" s="172"/>
      <c r="CY37" s="172"/>
      <c r="CZ37" s="172"/>
      <c r="DA37" s="172"/>
      <c r="DB37" s="172"/>
      <c r="DC37" s="172"/>
      <c r="DD37" s="172"/>
      <c r="DE37" s="172"/>
      <c r="DF37" s="172"/>
      <c r="DG37" s="172"/>
      <c r="DH37" s="172"/>
      <c r="DI37" s="172"/>
      <c r="DJ37" s="172"/>
      <c r="DK37" s="172"/>
      <c r="DL37" s="172"/>
      <c r="DM37" s="172"/>
      <c r="DN37" s="172"/>
      <c r="DO37" s="172"/>
      <c r="DP37" s="172"/>
      <c r="DQ37" s="172"/>
      <c r="DR37" s="172"/>
      <c r="DS37" s="172"/>
      <c r="DT37" s="172"/>
      <c r="DU37" s="172"/>
      <c r="DV37" s="172"/>
      <c r="DW37" s="172"/>
      <c r="DX37" s="172"/>
      <c r="DY37" s="172"/>
      <c r="DZ37" s="172"/>
      <c r="EA37" s="172"/>
      <c r="EB37" s="172"/>
      <c r="EC37" s="172"/>
      <c r="ED37" s="172"/>
      <c r="EE37" s="172"/>
      <c r="EF37" s="172"/>
      <c r="EG37" s="172"/>
      <c r="EH37" s="172"/>
      <c r="EI37" s="172"/>
      <c r="EJ37" s="172"/>
      <c r="EK37" s="172"/>
      <c r="EL37" s="172"/>
      <c r="EM37" s="172"/>
      <c r="EN37" s="172"/>
      <c r="EO37" s="172"/>
      <c r="EP37" s="172"/>
      <c r="EQ37" s="172"/>
      <c r="ER37" s="172"/>
      <c r="ES37" s="172"/>
      <c r="ET37" s="172"/>
      <c r="EU37" s="172"/>
      <c r="EV37" s="172"/>
      <c r="EW37" s="172"/>
      <c r="EX37" s="172"/>
      <c r="EY37" s="172"/>
      <c r="EZ37" s="172"/>
      <c r="FA37" s="172"/>
      <c r="FB37" s="172"/>
      <c r="FC37" s="172"/>
      <c r="FD37" s="172"/>
      <c r="FE37" s="172"/>
      <c r="FF37" s="172"/>
      <c r="FG37" s="172"/>
      <c r="FH37" s="172"/>
      <c r="FI37" s="172"/>
      <c r="FJ37" s="172"/>
      <c r="FK37" s="172"/>
      <c r="FL37" s="172"/>
      <c r="FM37" s="172"/>
      <c r="FN37" s="172"/>
      <c r="FO37" s="172"/>
      <c r="FP37" s="172"/>
      <c r="FQ37" s="172"/>
      <c r="FR37" s="172"/>
      <c r="FS37" s="172"/>
      <c r="FT37" s="172"/>
      <c r="FU37" s="172"/>
      <c r="FV37" s="172"/>
      <c r="FW37" s="172"/>
      <c r="FX37" s="172"/>
      <c r="FY37" s="172"/>
      <c r="FZ37" s="172"/>
      <c r="GA37" s="172"/>
      <c r="GB37" s="172"/>
      <c r="GC37" s="172"/>
      <c r="GD37" s="172"/>
      <c r="GE37" s="172"/>
      <c r="GF37" s="172"/>
      <c r="GG37" s="172"/>
      <c r="GH37" s="172"/>
      <c r="GI37" s="172"/>
      <c r="GJ37" s="172"/>
      <c r="GK37" s="172"/>
      <c r="GL37" s="172"/>
      <c r="GM37" s="172"/>
      <c r="GN37" s="172"/>
      <c r="GO37" s="172"/>
      <c r="GP37" s="172"/>
      <c r="GQ37" s="172"/>
      <c r="GR37" s="172"/>
      <c r="GS37" s="172"/>
      <c r="GT37" s="172"/>
      <c r="GU37" s="172"/>
      <c r="GV37" s="172"/>
      <c r="GW37" s="172"/>
      <c r="GX37" s="172"/>
      <c r="GY37" s="172"/>
      <c r="GZ37" s="172"/>
      <c r="HA37" s="172"/>
      <c r="HB37" s="172"/>
      <c r="HC37" s="172"/>
      <c r="HD37" s="172"/>
      <c r="HE37" s="172"/>
      <c r="HF37" s="172"/>
      <c r="HG37" s="172"/>
      <c r="HH37" s="172"/>
      <c r="HI37" s="172"/>
      <c r="HJ37" s="172"/>
      <c r="HK37" s="172"/>
      <c r="HL37" s="172"/>
      <c r="HM37" s="172"/>
      <c r="HN37" s="172"/>
      <c r="HO37" s="172"/>
      <c r="HP37" s="172"/>
      <c r="HQ37" s="172"/>
      <c r="HR37" s="172"/>
      <c r="HS37" s="172"/>
      <c r="HT37" s="172"/>
      <c r="HU37" s="172"/>
      <c r="HV37" s="172"/>
      <c r="HW37" s="172"/>
      <c r="HX37" s="172"/>
      <c r="HY37" s="172"/>
      <c r="HZ37" s="172"/>
      <c r="IA37" s="172"/>
      <c r="IB37" s="172"/>
      <c r="IC37" s="172"/>
      <c r="ID37" s="172"/>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row>
    <row r="38" customFormat="false" ht="139.05" hidden="false" customHeight="true" outlineLevel="0" collapsed="false">
      <c r="B38" s="90"/>
      <c r="C38" s="81" t="s">
        <v>108</v>
      </c>
      <c r="D38" s="155" t="s">
        <v>374</v>
      </c>
      <c r="E38" s="154" t="s">
        <v>16</v>
      </c>
      <c r="F38" s="154" t="s">
        <v>23</v>
      </c>
      <c r="G38" s="82" t="n">
        <v>5020060870</v>
      </c>
      <c r="H38" s="83"/>
      <c r="I38" s="157" t="n">
        <f aca="false">SUM(J38:Q38)</f>
        <v>982600</v>
      </c>
      <c r="J38" s="157" t="n">
        <f aca="false">J39+J40</f>
        <v>979700</v>
      </c>
      <c r="K38" s="76" t="n">
        <f aca="false">K39+K40</f>
        <v>2900</v>
      </c>
      <c r="L38" s="76" t="n">
        <f aca="false">L39+L40</f>
        <v>0</v>
      </c>
      <c r="M38" s="76" t="n">
        <f aca="false">M39+M40</f>
        <v>0</v>
      </c>
      <c r="N38" s="76" t="n">
        <f aca="false">N39+N40</f>
        <v>0</v>
      </c>
      <c r="O38" s="157" t="n">
        <f aca="false">O39+O40</f>
        <v>0</v>
      </c>
      <c r="P38" s="76" t="n">
        <f aca="false">P39+P40</f>
        <v>0</v>
      </c>
      <c r="Q38" s="158" t="n">
        <f aca="false">Q39+Q40</f>
        <v>0</v>
      </c>
    </row>
    <row r="39" customFormat="false" ht="64.15" hidden="false" customHeight="false" outlineLevel="0" collapsed="false">
      <c r="B39" s="90"/>
      <c r="C39" s="81" t="s">
        <v>100</v>
      </c>
      <c r="D39" s="155" t="s">
        <v>374</v>
      </c>
      <c r="E39" s="154" t="s">
        <v>16</v>
      </c>
      <c r="F39" s="154" t="s">
        <v>23</v>
      </c>
      <c r="G39" s="82" t="n">
        <v>5020060870</v>
      </c>
      <c r="H39" s="83" t="s">
        <v>101</v>
      </c>
      <c r="I39" s="157" t="n">
        <f aca="false">SUM(J39:Q39)</f>
        <v>982600</v>
      </c>
      <c r="J39" s="157" t="n">
        <v>979700</v>
      </c>
      <c r="K39" s="76" t="n">
        <v>2900</v>
      </c>
      <c r="L39" s="76"/>
      <c r="M39" s="76"/>
      <c r="N39" s="76"/>
      <c r="O39" s="157"/>
      <c r="P39" s="76"/>
      <c r="Q39" s="158"/>
    </row>
    <row r="40" s="2" customFormat="true" ht="32.8" hidden="true" customHeight="false" outlineLevel="0" collapsed="false">
      <c r="A40" s="163"/>
      <c r="B40" s="164"/>
      <c r="C40" s="29" t="s">
        <v>103</v>
      </c>
      <c r="D40" s="165" t="s">
        <v>374</v>
      </c>
      <c r="E40" s="166" t="s">
        <v>16</v>
      </c>
      <c r="F40" s="166" t="s">
        <v>23</v>
      </c>
      <c r="G40" s="167" t="n">
        <v>5020060870</v>
      </c>
      <c r="H40" s="168" t="s">
        <v>104</v>
      </c>
      <c r="I40" s="169" t="n">
        <f aca="false">SUM(J40:Q40)</f>
        <v>0</v>
      </c>
      <c r="J40" s="169" t="n">
        <v>0</v>
      </c>
      <c r="K40" s="170"/>
      <c r="L40" s="170"/>
      <c r="M40" s="170"/>
      <c r="N40" s="170"/>
      <c r="O40" s="170"/>
      <c r="P40" s="170"/>
      <c r="Q40" s="171"/>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172"/>
      <c r="BJ40" s="172"/>
      <c r="BK40" s="172"/>
      <c r="BL40" s="172"/>
      <c r="BM40" s="172"/>
      <c r="BN40" s="172"/>
      <c r="BO40" s="172"/>
      <c r="BP40" s="172"/>
      <c r="BQ40" s="172"/>
      <c r="BR40" s="172"/>
      <c r="BS40" s="172"/>
      <c r="BT40" s="172"/>
      <c r="BU40" s="172"/>
      <c r="BV40" s="172"/>
      <c r="BW40" s="172"/>
      <c r="BX40" s="172"/>
      <c r="BY40" s="172"/>
      <c r="BZ40" s="172"/>
      <c r="CA40" s="172"/>
      <c r="CB40" s="172"/>
      <c r="CC40" s="172"/>
      <c r="CD40" s="172"/>
      <c r="CE40" s="172"/>
      <c r="CF40" s="172"/>
      <c r="CG40" s="172"/>
      <c r="CH40" s="172"/>
      <c r="CI40" s="172"/>
      <c r="CJ40" s="172"/>
      <c r="CK40" s="172"/>
      <c r="CL40" s="172"/>
      <c r="CM40" s="172"/>
      <c r="CN40" s="172"/>
      <c r="CO40" s="172"/>
      <c r="CP40" s="172"/>
      <c r="CQ40" s="172"/>
      <c r="CR40" s="172"/>
      <c r="CS40" s="172"/>
      <c r="CT40" s="172"/>
      <c r="CU40" s="172"/>
      <c r="CV40" s="172"/>
      <c r="CW40" s="172"/>
      <c r="CX40" s="172"/>
      <c r="CY40" s="172"/>
      <c r="CZ40" s="172"/>
      <c r="DA40" s="172"/>
      <c r="DB40" s="172"/>
      <c r="DC40" s="172"/>
      <c r="DD40" s="172"/>
      <c r="DE40" s="172"/>
      <c r="DF40" s="172"/>
      <c r="DG40" s="172"/>
      <c r="DH40" s="172"/>
      <c r="DI40" s="172"/>
      <c r="DJ40" s="172"/>
      <c r="DK40" s="172"/>
      <c r="DL40" s="172"/>
      <c r="DM40" s="172"/>
      <c r="DN40" s="172"/>
      <c r="DO40" s="172"/>
      <c r="DP40" s="172"/>
      <c r="DQ40" s="172"/>
      <c r="DR40" s="172"/>
      <c r="DS40" s="172"/>
      <c r="DT40" s="172"/>
      <c r="DU40" s="172"/>
      <c r="DV40" s="172"/>
      <c r="DW40" s="172"/>
      <c r="DX40" s="172"/>
      <c r="DY40" s="172"/>
      <c r="DZ40" s="172"/>
      <c r="EA40" s="172"/>
      <c r="EB40" s="172"/>
      <c r="EC40" s="172"/>
      <c r="ED40" s="172"/>
      <c r="EE40" s="172"/>
      <c r="EF40" s="172"/>
      <c r="EG40" s="172"/>
      <c r="EH40" s="172"/>
      <c r="EI40" s="172"/>
      <c r="EJ40" s="172"/>
      <c r="EK40" s="172"/>
      <c r="EL40" s="172"/>
      <c r="EM40" s="172"/>
      <c r="EN40" s="172"/>
      <c r="EO40" s="172"/>
      <c r="EP40" s="172"/>
      <c r="EQ40" s="172"/>
      <c r="ER40" s="172"/>
      <c r="ES40" s="172"/>
      <c r="ET40" s="172"/>
      <c r="EU40" s="172"/>
      <c r="EV40" s="172"/>
      <c r="EW40" s="172"/>
      <c r="EX40" s="172"/>
      <c r="EY40" s="172"/>
      <c r="EZ40" s="172"/>
      <c r="FA40" s="172"/>
      <c r="FB40" s="172"/>
      <c r="FC40" s="172"/>
      <c r="FD40" s="172"/>
      <c r="FE40" s="172"/>
      <c r="FF40" s="172"/>
      <c r="FG40" s="172"/>
      <c r="FH40" s="172"/>
      <c r="FI40" s="172"/>
      <c r="FJ40" s="172"/>
      <c r="FK40" s="172"/>
      <c r="FL40" s="172"/>
      <c r="FM40" s="172"/>
      <c r="FN40" s="172"/>
      <c r="FO40" s="172"/>
      <c r="FP40" s="172"/>
      <c r="FQ40" s="172"/>
      <c r="FR40" s="172"/>
      <c r="FS40" s="172"/>
      <c r="FT40" s="172"/>
      <c r="FU40" s="172"/>
      <c r="FV40" s="172"/>
      <c r="FW40" s="172"/>
      <c r="FX40" s="172"/>
      <c r="FY40" s="172"/>
      <c r="FZ40" s="172"/>
      <c r="GA40" s="172"/>
      <c r="GB40" s="172"/>
      <c r="GC40" s="172"/>
      <c r="GD40" s="172"/>
      <c r="GE40" s="172"/>
      <c r="GF40" s="172"/>
      <c r="GG40" s="172"/>
      <c r="GH40" s="172"/>
      <c r="GI40" s="172"/>
      <c r="GJ40" s="172"/>
      <c r="GK40" s="172"/>
      <c r="GL40" s="172"/>
      <c r="GM40" s="172"/>
      <c r="GN40" s="172"/>
      <c r="GO40" s="172"/>
      <c r="GP40" s="172"/>
      <c r="GQ40" s="172"/>
      <c r="GR40" s="172"/>
      <c r="GS40" s="172"/>
      <c r="GT40" s="172"/>
      <c r="GU40" s="172"/>
      <c r="GV40" s="172"/>
      <c r="GW40" s="172"/>
      <c r="GX40" s="172"/>
      <c r="GY40" s="172"/>
      <c r="GZ40" s="172"/>
      <c r="HA40" s="172"/>
      <c r="HB40" s="172"/>
      <c r="HC40" s="172"/>
      <c r="HD40" s="172"/>
      <c r="HE40" s="172"/>
      <c r="HF40" s="172"/>
      <c r="HG40" s="172"/>
      <c r="HH40" s="172"/>
      <c r="HI40" s="172"/>
      <c r="HJ40" s="172"/>
      <c r="HK40" s="172"/>
      <c r="HL40" s="172"/>
      <c r="HM40" s="172"/>
      <c r="HN40" s="172"/>
      <c r="HO40" s="172"/>
      <c r="HP40" s="172"/>
      <c r="HQ40" s="172"/>
      <c r="HR40" s="172"/>
      <c r="HS40" s="172"/>
      <c r="HT40" s="172"/>
      <c r="HU40" s="172"/>
      <c r="HV40" s="172"/>
      <c r="HW40" s="172"/>
      <c r="HX40" s="172"/>
      <c r="HY40" s="172"/>
      <c r="HZ40" s="172"/>
      <c r="IA40" s="172"/>
      <c r="IB40" s="172"/>
      <c r="IC40" s="172"/>
      <c r="ID40" s="172"/>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row>
    <row r="41" customFormat="false" ht="48" hidden="false" customHeight="true" outlineLevel="0" collapsed="false">
      <c r="B41" s="90"/>
      <c r="C41" s="81" t="s">
        <v>114</v>
      </c>
      <c r="D41" s="155" t="s">
        <v>374</v>
      </c>
      <c r="E41" s="154" t="s">
        <v>16</v>
      </c>
      <c r="F41" s="154" t="s">
        <v>23</v>
      </c>
      <c r="G41" s="82" t="n">
        <v>5020069200</v>
      </c>
      <c r="H41" s="83"/>
      <c r="I41" s="157" t="n">
        <f aca="false">SUM(J41:Q41)</f>
        <v>5371200</v>
      </c>
      <c r="J41" s="157" t="n">
        <f aca="false">J42+J43</f>
        <v>5354400</v>
      </c>
      <c r="K41" s="76" t="n">
        <f aca="false">K42+K43</f>
        <v>16800</v>
      </c>
      <c r="L41" s="76" t="n">
        <f aca="false">L42+L43</f>
        <v>0</v>
      </c>
      <c r="M41" s="76" t="n">
        <f aca="false">M42+M43</f>
        <v>0</v>
      </c>
      <c r="N41" s="76" t="n">
        <f aca="false">N42+N43</f>
        <v>0</v>
      </c>
      <c r="O41" s="157" t="n">
        <f aca="false">O42+O43</f>
        <v>0</v>
      </c>
      <c r="P41" s="76" t="n">
        <f aca="false">P42+P43</f>
        <v>0</v>
      </c>
      <c r="Q41" s="158" t="n">
        <f aca="false">Q42+Q43</f>
        <v>0</v>
      </c>
    </row>
    <row r="42" customFormat="false" ht="64.15" hidden="false" customHeight="false" outlineLevel="0" collapsed="false">
      <c r="B42" s="90"/>
      <c r="C42" s="81" t="s">
        <v>100</v>
      </c>
      <c r="D42" s="155" t="s">
        <v>374</v>
      </c>
      <c r="E42" s="154" t="s">
        <v>16</v>
      </c>
      <c r="F42" s="154" t="s">
        <v>23</v>
      </c>
      <c r="G42" s="82" t="n">
        <v>5020069200</v>
      </c>
      <c r="H42" s="83" t="s">
        <v>101</v>
      </c>
      <c r="I42" s="157" t="n">
        <f aca="false">SUM(J42:Q42)</f>
        <v>5271200</v>
      </c>
      <c r="J42" s="157" t="n">
        <v>5254400</v>
      </c>
      <c r="K42" s="76" t="n">
        <v>16800</v>
      </c>
      <c r="L42" s="76"/>
      <c r="M42" s="76"/>
      <c r="N42" s="76"/>
      <c r="O42" s="157"/>
      <c r="P42" s="76"/>
      <c r="Q42" s="158"/>
    </row>
    <row r="43" customFormat="false" ht="32.8" hidden="false" customHeight="false" outlineLevel="0" collapsed="false">
      <c r="B43" s="90"/>
      <c r="C43" s="81" t="s">
        <v>103</v>
      </c>
      <c r="D43" s="155" t="s">
        <v>374</v>
      </c>
      <c r="E43" s="154" t="s">
        <v>16</v>
      </c>
      <c r="F43" s="154" t="s">
        <v>23</v>
      </c>
      <c r="G43" s="82" t="n">
        <v>5020069200</v>
      </c>
      <c r="H43" s="83" t="s">
        <v>104</v>
      </c>
      <c r="I43" s="157" t="n">
        <f aca="false">SUM(J43:Q43)</f>
        <v>100000</v>
      </c>
      <c r="J43" s="157" t="n">
        <v>100000</v>
      </c>
      <c r="K43" s="76" t="n">
        <v>0</v>
      </c>
      <c r="L43" s="76"/>
      <c r="M43" s="76"/>
      <c r="N43" s="76"/>
      <c r="O43" s="157"/>
      <c r="P43" s="76"/>
      <c r="Q43" s="158"/>
    </row>
    <row r="44" customFormat="false" ht="154.15" hidden="false" customHeight="true" outlineLevel="0" collapsed="false">
      <c r="B44" s="90"/>
      <c r="C44" s="81" t="s">
        <v>115</v>
      </c>
      <c r="D44" s="155" t="s">
        <v>374</v>
      </c>
      <c r="E44" s="154" t="s">
        <v>16</v>
      </c>
      <c r="F44" s="154" t="s">
        <v>23</v>
      </c>
      <c r="G44" s="82" t="n">
        <v>5020069210</v>
      </c>
      <c r="H44" s="83"/>
      <c r="I44" s="157" t="n">
        <f aca="false">SUM(J44:Q44)</f>
        <v>982700</v>
      </c>
      <c r="J44" s="157" t="n">
        <f aca="false">J45</f>
        <v>979700</v>
      </c>
      <c r="K44" s="76" t="n">
        <f aca="false">K45</f>
        <v>3000</v>
      </c>
      <c r="L44" s="76" t="n">
        <f aca="false">L45</f>
        <v>0</v>
      </c>
      <c r="M44" s="76" t="n">
        <f aca="false">M45</f>
        <v>0</v>
      </c>
      <c r="N44" s="76" t="n">
        <f aca="false">N45</f>
        <v>0</v>
      </c>
      <c r="O44" s="157" t="n">
        <f aca="false">O45</f>
        <v>0</v>
      </c>
      <c r="P44" s="76" t="n">
        <f aca="false">P45</f>
        <v>0</v>
      </c>
      <c r="Q44" s="158" t="n">
        <f aca="false">Q45</f>
        <v>0</v>
      </c>
    </row>
    <row r="45" customFormat="false" ht="64.15" hidden="false" customHeight="false" outlineLevel="0" collapsed="false">
      <c r="B45" s="90"/>
      <c r="C45" s="81" t="s">
        <v>100</v>
      </c>
      <c r="D45" s="155" t="s">
        <v>374</v>
      </c>
      <c r="E45" s="154" t="s">
        <v>16</v>
      </c>
      <c r="F45" s="154" t="s">
        <v>23</v>
      </c>
      <c r="G45" s="82" t="n">
        <v>5020069210</v>
      </c>
      <c r="H45" s="83" t="s">
        <v>101</v>
      </c>
      <c r="I45" s="157" t="n">
        <f aca="false">SUM(J45:Q45)</f>
        <v>982700</v>
      </c>
      <c r="J45" s="157" t="n">
        <v>979700</v>
      </c>
      <c r="K45" s="76" t="n">
        <v>3000</v>
      </c>
      <c r="L45" s="76"/>
      <c r="M45" s="76"/>
      <c r="N45" s="76"/>
      <c r="O45" s="157"/>
      <c r="P45" s="76"/>
      <c r="Q45" s="158"/>
    </row>
    <row r="46" customFormat="false" ht="17.6" hidden="false" customHeight="false" outlineLevel="0" collapsed="false">
      <c r="B46" s="90"/>
      <c r="C46" s="81" t="s">
        <v>24</v>
      </c>
      <c r="D46" s="155" t="s">
        <v>374</v>
      </c>
      <c r="E46" s="154" t="s">
        <v>16</v>
      </c>
      <c r="F46" s="154" t="s">
        <v>25</v>
      </c>
      <c r="G46" s="82"/>
      <c r="H46" s="83"/>
      <c r="I46" s="157" t="n">
        <f aca="false">SUM(J46:Q46)</f>
        <v>85000</v>
      </c>
      <c r="J46" s="157" t="n">
        <f aca="false">J47</f>
        <v>83300</v>
      </c>
      <c r="K46" s="76" t="n">
        <f aca="false">K47</f>
        <v>0</v>
      </c>
      <c r="L46" s="76" t="n">
        <f aca="false">L47</f>
        <v>0</v>
      </c>
      <c r="M46" s="76" t="n">
        <f aca="false">M47</f>
        <v>1700</v>
      </c>
      <c r="N46" s="76" t="n">
        <f aca="false">N47</f>
        <v>0</v>
      </c>
      <c r="O46" s="157" t="n">
        <f aca="false">O47</f>
        <v>0</v>
      </c>
      <c r="P46" s="76" t="n">
        <f aca="false">P47</f>
        <v>0</v>
      </c>
      <c r="Q46" s="158" t="n">
        <f aca="false">Q47</f>
        <v>0</v>
      </c>
    </row>
    <row r="47" customFormat="false" ht="32.8" hidden="false" customHeight="false" outlineLevel="0" collapsed="false">
      <c r="B47" s="90"/>
      <c r="C47" s="81" t="s">
        <v>340</v>
      </c>
      <c r="D47" s="155" t="s">
        <v>374</v>
      </c>
      <c r="E47" s="154" t="s">
        <v>16</v>
      </c>
      <c r="F47" s="154" t="s">
        <v>25</v>
      </c>
      <c r="G47" s="82" t="n">
        <v>9900000000</v>
      </c>
      <c r="H47" s="83"/>
      <c r="I47" s="157" t="n">
        <f aca="false">SUM(J47:Q47)</f>
        <v>85000</v>
      </c>
      <c r="J47" s="157" t="n">
        <f aca="false">J48</f>
        <v>83300</v>
      </c>
      <c r="K47" s="76" t="n">
        <f aca="false">K48</f>
        <v>0</v>
      </c>
      <c r="L47" s="76" t="n">
        <f aca="false">L48</f>
        <v>0</v>
      </c>
      <c r="M47" s="76" t="n">
        <f aca="false">M48</f>
        <v>1700</v>
      </c>
      <c r="N47" s="76" t="n">
        <f aca="false">N48</f>
        <v>0</v>
      </c>
      <c r="O47" s="157" t="n">
        <f aca="false">O48</f>
        <v>0</v>
      </c>
      <c r="P47" s="76" t="n">
        <f aca="false">P48</f>
        <v>0</v>
      </c>
      <c r="Q47" s="158" t="n">
        <f aca="false">Q48</f>
        <v>0</v>
      </c>
    </row>
    <row r="48" customFormat="false" ht="57.85" hidden="false" customHeight="true" outlineLevel="0" collapsed="false">
      <c r="B48" s="90"/>
      <c r="C48" s="81" t="s">
        <v>346</v>
      </c>
      <c r="D48" s="155" t="s">
        <v>374</v>
      </c>
      <c r="E48" s="154" t="s">
        <v>16</v>
      </c>
      <c r="F48" s="154" t="s">
        <v>25</v>
      </c>
      <c r="G48" s="82" t="n">
        <v>9900051200</v>
      </c>
      <c r="H48" s="83"/>
      <c r="I48" s="157" t="n">
        <f aca="false">SUM(J48:Q48)</f>
        <v>85000</v>
      </c>
      <c r="J48" s="157" t="n">
        <f aca="false">J49</f>
        <v>83300</v>
      </c>
      <c r="K48" s="76" t="n">
        <f aca="false">K49</f>
        <v>0</v>
      </c>
      <c r="L48" s="76" t="n">
        <f aca="false">L49</f>
        <v>0</v>
      </c>
      <c r="M48" s="76" t="n">
        <f aca="false">M49</f>
        <v>1700</v>
      </c>
      <c r="N48" s="76" t="n">
        <f aca="false">N49</f>
        <v>0</v>
      </c>
      <c r="O48" s="157" t="n">
        <f aca="false">O49</f>
        <v>0</v>
      </c>
      <c r="P48" s="76" t="n">
        <f aca="false">P49</f>
        <v>0</v>
      </c>
      <c r="Q48" s="158" t="n">
        <f aca="false">Q49</f>
        <v>0</v>
      </c>
    </row>
    <row r="49" customFormat="false" ht="32.8" hidden="false" customHeight="false" outlineLevel="0" collapsed="false">
      <c r="B49" s="90"/>
      <c r="C49" s="81" t="s">
        <v>103</v>
      </c>
      <c r="D49" s="155" t="s">
        <v>374</v>
      </c>
      <c r="E49" s="154" t="s">
        <v>16</v>
      </c>
      <c r="F49" s="154" t="s">
        <v>25</v>
      </c>
      <c r="G49" s="82" t="n">
        <v>9900051200</v>
      </c>
      <c r="H49" s="83" t="s">
        <v>104</v>
      </c>
      <c r="I49" s="157" t="n">
        <f aca="false">SUM(J49:Q49)</f>
        <v>85000</v>
      </c>
      <c r="J49" s="157" t="n">
        <v>83300</v>
      </c>
      <c r="K49" s="76" t="n">
        <v>0</v>
      </c>
      <c r="L49" s="76" t="n">
        <v>0</v>
      </c>
      <c r="M49" s="76" t="n">
        <v>1700</v>
      </c>
      <c r="N49" s="76" t="n">
        <v>0</v>
      </c>
      <c r="O49" s="157" t="n">
        <v>0</v>
      </c>
      <c r="P49" s="76" t="n">
        <v>0</v>
      </c>
      <c r="Q49" s="158" t="n">
        <v>0</v>
      </c>
    </row>
    <row r="50" customFormat="false" ht="17.6" hidden="false" customHeight="false" outlineLevel="0" collapsed="false">
      <c r="B50" s="90"/>
      <c r="C50" s="81" t="s">
        <v>28</v>
      </c>
      <c r="D50" s="155" t="s">
        <v>374</v>
      </c>
      <c r="E50" s="154" t="s">
        <v>16</v>
      </c>
      <c r="F50" s="154" t="s">
        <v>29</v>
      </c>
      <c r="G50" s="82"/>
      <c r="H50" s="83"/>
      <c r="I50" s="157" t="n">
        <f aca="false">SUM(J50:Q50)</f>
        <v>3222273.76</v>
      </c>
      <c r="J50" s="157" t="n">
        <f aca="false">J51</f>
        <v>5000000</v>
      </c>
      <c r="K50" s="76" t="n">
        <f aca="false">K51</f>
        <v>-2000000</v>
      </c>
      <c r="L50" s="76" t="n">
        <f aca="false">L51</f>
        <v>0</v>
      </c>
      <c r="M50" s="76" t="n">
        <f aca="false">M51</f>
        <v>0</v>
      </c>
      <c r="N50" s="76" t="n">
        <f aca="false">N51</f>
        <v>2838048.76</v>
      </c>
      <c r="O50" s="157" t="n">
        <f aca="false">O51</f>
        <v>-454575</v>
      </c>
      <c r="P50" s="76" t="n">
        <f aca="false">P51</f>
        <v>-2161200</v>
      </c>
      <c r="Q50" s="158" t="n">
        <f aca="false">Q51</f>
        <v>0</v>
      </c>
    </row>
    <row r="51" customFormat="false" ht="32.8" hidden="false" customHeight="false" outlineLevel="0" collapsed="false">
      <c r="B51" s="90"/>
      <c r="C51" s="81" t="s">
        <v>340</v>
      </c>
      <c r="D51" s="155" t="s">
        <v>374</v>
      </c>
      <c r="E51" s="154" t="s">
        <v>16</v>
      </c>
      <c r="F51" s="154" t="s">
        <v>29</v>
      </c>
      <c r="G51" s="82" t="n">
        <v>9900000000</v>
      </c>
      <c r="H51" s="83"/>
      <c r="I51" s="157" t="n">
        <f aca="false">SUM(J51:Q51)</f>
        <v>3222273.76</v>
      </c>
      <c r="J51" s="157" t="n">
        <f aca="false">J52</f>
        <v>5000000</v>
      </c>
      <c r="K51" s="76" t="n">
        <f aca="false">K52</f>
        <v>-2000000</v>
      </c>
      <c r="L51" s="76" t="n">
        <f aca="false">L52</f>
        <v>0</v>
      </c>
      <c r="M51" s="76" t="n">
        <f aca="false">M52</f>
        <v>0</v>
      </c>
      <c r="N51" s="76" t="n">
        <f aca="false">N52</f>
        <v>2838048.76</v>
      </c>
      <c r="O51" s="157" t="n">
        <f aca="false">O52</f>
        <v>-454575</v>
      </c>
      <c r="P51" s="76" t="n">
        <f aca="false">P52</f>
        <v>-2161200</v>
      </c>
      <c r="Q51" s="158" t="n">
        <f aca="false">Q52</f>
        <v>0</v>
      </c>
    </row>
    <row r="52" customFormat="false" ht="17.6" hidden="false" customHeight="false" outlineLevel="0" collapsed="false">
      <c r="B52" s="90"/>
      <c r="C52" s="94" t="s">
        <v>376</v>
      </c>
      <c r="D52" s="155" t="s">
        <v>374</v>
      </c>
      <c r="E52" s="154" t="s">
        <v>16</v>
      </c>
      <c r="F52" s="154" t="s">
        <v>29</v>
      </c>
      <c r="G52" s="82" t="n">
        <v>9930000000</v>
      </c>
      <c r="H52" s="83"/>
      <c r="I52" s="157" t="n">
        <f aca="false">SUM(J52:Q52)</f>
        <v>3222273.76</v>
      </c>
      <c r="J52" s="157" t="n">
        <f aca="false">J53</f>
        <v>5000000</v>
      </c>
      <c r="K52" s="76" t="n">
        <f aca="false">K53</f>
        <v>-2000000</v>
      </c>
      <c r="L52" s="76" t="n">
        <f aca="false">L53</f>
        <v>0</v>
      </c>
      <c r="M52" s="76" t="n">
        <f aca="false">M53</f>
        <v>0</v>
      </c>
      <c r="N52" s="76" t="n">
        <f aca="false">N53</f>
        <v>2838048.76</v>
      </c>
      <c r="O52" s="157" t="n">
        <f aca="false">O53</f>
        <v>-454575</v>
      </c>
      <c r="P52" s="76" t="n">
        <f aca="false">P53</f>
        <v>-2161200</v>
      </c>
      <c r="Q52" s="158" t="n">
        <f aca="false">Q53</f>
        <v>0</v>
      </c>
    </row>
    <row r="53" customFormat="false" ht="17.6" hidden="false" customHeight="false" outlineLevel="0" collapsed="false">
      <c r="B53" s="90"/>
      <c r="C53" s="94" t="s">
        <v>353</v>
      </c>
      <c r="D53" s="155" t="s">
        <v>374</v>
      </c>
      <c r="E53" s="154" t="s">
        <v>16</v>
      </c>
      <c r="F53" s="154" t="s">
        <v>29</v>
      </c>
      <c r="G53" s="82" t="n">
        <v>9930020590</v>
      </c>
      <c r="H53" s="83"/>
      <c r="I53" s="157" t="n">
        <f aca="false">SUM(J53:Q53)</f>
        <v>3222273.76</v>
      </c>
      <c r="J53" s="157" t="n">
        <f aca="false">J54</f>
        <v>5000000</v>
      </c>
      <c r="K53" s="76" t="n">
        <f aca="false">K54</f>
        <v>-2000000</v>
      </c>
      <c r="L53" s="76" t="n">
        <f aca="false">L54</f>
        <v>0</v>
      </c>
      <c r="M53" s="76" t="n">
        <f aca="false">M54</f>
        <v>0</v>
      </c>
      <c r="N53" s="76" t="n">
        <f aca="false">N54</f>
        <v>2838048.76</v>
      </c>
      <c r="O53" s="157" t="n">
        <f aca="false">O54</f>
        <v>-454575</v>
      </c>
      <c r="P53" s="76" t="n">
        <f aca="false">P54</f>
        <v>-2161200</v>
      </c>
      <c r="Q53" s="158" t="n">
        <f aca="false">Q54</f>
        <v>0</v>
      </c>
    </row>
    <row r="54" customFormat="false" ht="17.6" hidden="false" customHeight="false" outlineLevel="0" collapsed="false">
      <c r="B54" s="90"/>
      <c r="C54" s="81" t="s">
        <v>106</v>
      </c>
      <c r="D54" s="155" t="s">
        <v>374</v>
      </c>
      <c r="E54" s="154" t="s">
        <v>16</v>
      </c>
      <c r="F54" s="154" t="s">
        <v>29</v>
      </c>
      <c r="G54" s="82" t="n">
        <v>9930020590</v>
      </c>
      <c r="H54" s="83" t="s">
        <v>107</v>
      </c>
      <c r="I54" s="157" t="n">
        <f aca="false">SUM(J54:Q54)</f>
        <v>3222273.76</v>
      </c>
      <c r="J54" s="157" t="n">
        <v>5000000</v>
      </c>
      <c r="K54" s="76" t="n">
        <v>-2000000</v>
      </c>
      <c r="L54" s="76" t="n">
        <v>0</v>
      </c>
      <c r="M54" s="76" t="n">
        <v>0</v>
      </c>
      <c r="N54" s="76" t="n">
        <f aca="false">5000000-286200-450000-614198.7-711552.54-100000</f>
        <v>2838048.76</v>
      </c>
      <c r="O54" s="157" t="n">
        <v>-454575</v>
      </c>
      <c r="P54" s="76" t="n">
        <f aca="false">-1934500-226700</f>
        <v>-2161200</v>
      </c>
      <c r="Q54" s="158" t="n">
        <v>0</v>
      </c>
    </row>
    <row r="55" customFormat="false" ht="17.6" hidden="false" customHeight="false" outlineLevel="0" collapsed="false">
      <c r="B55" s="90"/>
      <c r="C55" s="81" t="s">
        <v>31</v>
      </c>
      <c r="D55" s="155" t="s">
        <v>374</v>
      </c>
      <c r="E55" s="154" t="s">
        <v>16</v>
      </c>
      <c r="F55" s="154" t="s">
        <v>32</v>
      </c>
      <c r="G55" s="82"/>
      <c r="H55" s="83"/>
      <c r="I55" s="157" t="n">
        <f aca="false">SUM(J55:Q55)</f>
        <v>277858200</v>
      </c>
      <c r="J55" s="157" t="n">
        <f aca="false">J67+J93+J56+J89</f>
        <v>156428700</v>
      </c>
      <c r="K55" s="76" t="n">
        <f aca="false">K67+K93+K56+K89</f>
        <v>91059700</v>
      </c>
      <c r="L55" s="76" t="n">
        <f aca="false">L67+L93+L56+L89</f>
        <v>0</v>
      </c>
      <c r="M55" s="76" t="n">
        <f aca="false">M67+M93+M56+M89</f>
        <v>718900</v>
      </c>
      <c r="N55" s="76" t="n">
        <f aca="false">N67+N93+N56+N89</f>
        <v>3264000</v>
      </c>
      <c r="O55" s="157" t="n">
        <f aca="false">O67+O93+O56+O89</f>
        <v>23902510</v>
      </c>
      <c r="P55" s="76" t="n">
        <f aca="false">P67+P93+P56+P89</f>
        <v>2484390</v>
      </c>
      <c r="Q55" s="158" t="n">
        <f aca="false">Q67+Q93+Q56+Q89</f>
        <v>0</v>
      </c>
    </row>
    <row r="56" customFormat="false" ht="32.8" hidden="false" customHeight="false" outlineLevel="0" collapsed="false">
      <c r="B56" s="90"/>
      <c r="C56" s="81" t="s">
        <v>97</v>
      </c>
      <c r="D56" s="155" t="s">
        <v>374</v>
      </c>
      <c r="E56" s="154" t="s">
        <v>16</v>
      </c>
      <c r="F56" s="154" t="s">
        <v>32</v>
      </c>
      <c r="G56" s="82" t="n">
        <v>5000000000</v>
      </c>
      <c r="H56" s="83"/>
      <c r="I56" s="157" t="n">
        <f aca="false">SUM(J56:Q56)</f>
        <v>6167000</v>
      </c>
      <c r="J56" s="157" t="n">
        <f aca="false">J57+J61+J64</f>
        <v>11500000</v>
      </c>
      <c r="K56" s="76" t="n">
        <f aca="false">K57+K61+K64</f>
        <v>-6473000</v>
      </c>
      <c r="L56" s="76" t="n">
        <f aca="false">L57+L61+L64</f>
        <v>0</v>
      </c>
      <c r="M56" s="76" t="n">
        <f aca="false">M57+M61+M64</f>
        <v>0</v>
      </c>
      <c r="N56" s="76" t="n">
        <f aca="false">N57+N61+N64</f>
        <v>0</v>
      </c>
      <c r="O56" s="157" t="n">
        <f aca="false">O57+O61+O64</f>
        <v>0</v>
      </c>
      <c r="P56" s="76" t="n">
        <f aca="false">P57+P61+P64</f>
        <v>1140000</v>
      </c>
      <c r="Q56" s="158" t="n">
        <f aca="false">Q57+Q61+Q64</f>
        <v>0</v>
      </c>
    </row>
    <row r="57" customFormat="false" ht="32.8" hidden="false" customHeight="false" outlineLevel="0" collapsed="false">
      <c r="B57" s="90"/>
      <c r="C57" s="81" t="s">
        <v>116</v>
      </c>
      <c r="D57" s="155" t="s">
        <v>374</v>
      </c>
      <c r="E57" s="154" t="s">
        <v>16</v>
      </c>
      <c r="F57" s="154" t="s">
        <v>32</v>
      </c>
      <c r="G57" s="82" t="n">
        <v>5030000000</v>
      </c>
      <c r="H57" s="83"/>
      <c r="I57" s="157" t="n">
        <f aca="false">SUM(J57:Q57)</f>
        <v>3190000</v>
      </c>
      <c r="J57" s="157" t="n">
        <f aca="false">J58</f>
        <v>5000000</v>
      </c>
      <c r="K57" s="76" t="n">
        <f aca="false">K58</f>
        <v>-2250000</v>
      </c>
      <c r="L57" s="76" t="n">
        <f aca="false">L58</f>
        <v>0</v>
      </c>
      <c r="M57" s="76" t="n">
        <f aca="false">M58</f>
        <v>0</v>
      </c>
      <c r="N57" s="76" t="n">
        <f aca="false">N58</f>
        <v>0</v>
      </c>
      <c r="O57" s="157" t="n">
        <f aca="false">O58</f>
        <v>0</v>
      </c>
      <c r="P57" s="76" t="n">
        <f aca="false">P58</f>
        <v>440000</v>
      </c>
      <c r="Q57" s="158" t="n">
        <f aca="false">Q58</f>
        <v>0</v>
      </c>
    </row>
    <row r="58" customFormat="false" ht="32.8" hidden="false" customHeight="false" outlineLevel="0" collapsed="false">
      <c r="B58" s="90"/>
      <c r="C58" s="81" t="s">
        <v>117</v>
      </c>
      <c r="D58" s="155" t="s">
        <v>374</v>
      </c>
      <c r="E58" s="154" t="s">
        <v>16</v>
      </c>
      <c r="F58" s="154" t="s">
        <v>32</v>
      </c>
      <c r="G58" s="82" t="n">
        <v>5030010030</v>
      </c>
      <c r="H58" s="83"/>
      <c r="I58" s="157" t="n">
        <f aca="false">SUM(J58:Q58)</f>
        <v>3190000</v>
      </c>
      <c r="J58" s="157" t="n">
        <f aca="false">J59</f>
        <v>5000000</v>
      </c>
      <c r="K58" s="76" t="n">
        <f aca="false">K59+K60</f>
        <v>-2250000</v>
      </c>
      <c r="L58" s="76" t="n">
        <f aca="false">L59+L60</f>
        <v>0</v>
      </c>
      <c r="M58" s="76" t="n">
        <f aca="false">M59+M60</f>
        <v>0</v>
      </c>
      <c r="N58" s="76" t="n">
        <f aca="false">N59+N60</f>
        <v>0</v>
      </c>
      <c r="O58" s="157" t="n">
        <f aca="false">O59+O60</f>
        <v>0</v>
      </c>
      <c r="P58" s="76" t="n">
        <f aca="false">P59+P60</f>
        <v>440000</v>
      </c>
      <c r="Q58" s="158" t="n">
        <f aca="false">Q59+Q60</f>
        <v>0</v>
      </c>
      <c r="R58" s="173"/>
    </row>
    <row r="59" customFormat="false" ht="32.8" hidden="false" customHeight="false" outlineLevel="0" collapsed="false">
      <c r="B59" s="90"/>
      <c r="C59" s="81" t="s">
        <v>103</v>
      </c>
      <c r="D59" s="155" t="s">
        <v>374</v>
      </c>
      <c r="E59" s="154" t="s">
        <v>16</v>
      </c>
      <c r="F59" s="154" t="s">
        <v>32</v>
      </c>
      <c r="G59" s="82" t="n">
        <v>5030010030</v>
      </c>
      <c r="H59" s="83" t="s">
        <v>104</v>
      </c>
      <c r="I59" s="157" t="n">
        <f aca="false">SUM(J59:Q59)</f>
        <v>1190000</v>
      </c>
      <c r="J59" s="157" t="n">
        <v>5000000</v>
      </c>
      <c r="K59" s="76" t="n">
        <v>-4250000</v>
      </c>
      <c r="L59" s="76"/>
      <c r="M59" s="76"/>
      <c r="N59" s="76"/>
      <c r="O59" s="157"/>
      <c r="P59" s="174" t="n">
        <v>440000</v>
      </c>
      <c r="Q59" s="158"/>
    </row>
    <row r="60" customFormat="false" ht="17.6" hidden="false" customHeight="false" outlineLevel="0" collapsed="false">
      <c r="B60" s="90"/>
      <c r="C60" s="81" t="s">
        <v>106</v>
      </c>
      <c r="D60" s="155" t="s">
        <v>374</v>
      </c>
      <c r="E60" s="154" t="s">
        <v>16</v>
      </c>
      <c r="F60" s="154" t="s">
        <v>32</v>
      </c>
      <c r="G60" s="82" t="n">
        <v>5030010030</v>
      </c>
      <c r="H60" s="83" t="s">
        <v>107</v>
      </c>
      <c r="I60" s="157" t="n">
        <f aca="false">SUM(J60:Q60)</f>
        <v>2000000</v>
      </c>
      <c r="J60" s="157" t="n">
        <v>0</v>
      </c>
      <c r="K60" s="76" t="n">
        <v>2000000</v>
      </c>
      <c r="L60" s="76"/>
      <c r="M60" s="76"/>
      <c r="N60" s="76"/>
      <c r="O60" s="157"/>
      <c r="P60" s="76"/>
      <c r="Q60" s="158"/>
    </row>
    <row r="61" customFormat="false" ht="32.8" hidden="false" customHeight="false" outlineLevel="0" collapsed="false">
      <c r="B61" s="90"/>
      <c r="C61" s="81" t="s">
        <v>118</v>
      </c>
      <c r="D61" s="155" t="s">
        <v>374</v>
      </c>
      <c r="E61" s="154" t="s">
        <v>16</v>
      </c>
      <c r="F61" s="154" t="s">
        <v>32</v>
      </c>
      <c r="G61" s="82" t="n">
        <v>5040000000</v>
      </c>
      <c r="H61" s="83"/>
      <c r="I61" s="157" t="n">
        <f aca="false">SUM(J61:Q61)</f>
        <v>1250000</v>
      </c>
      <c r="J61" s="157" t="n">
        <f aca="false">J62</f>
        <v>1500000</v>
      </c>
      <c r="K61" s="76" t="n">
        <f aca="false">K62</f>
        <v>-950000</v>
      </c>
      <c r="L61" s="76" t="n">
        <f aca="false">L62</f>
        <v>0</v>
      </c>
      <c r="M61" s="76" t="n">
        <f aca="false">M62</f>
        <v>0</v>
      </c>
      <c r="N61" s="76" t="n">
        <f aca="false">N62</f>
        <v>0</v>
      </c>
      <c r="O61" s="157" t="n">
        <f aca="false">O62</f>
        <v>0</v>
      </c>
      <c r="P61" s="76" t="n">
        <f aca="false">P62</f>
        <v>700000</v>
      </c>
      <c r="Q61" s="158" t="n">
        <f aca="false">Q62</f>
        <v>0</v>
      </c>
    </row>
    <row r="62" customFormat="false" ht="17.6" hidden="false" customHeight="false" outlineLevel="0" collapsed="false">
      <c r="B62" s="90"/>
      <c r="C62" s="81" t="s">
        <v>119</v>
      </c>
      <c r="D62" s="155" t="s">
        <v>374</v>
      </c>
      <c r="E62" s="154" t="s">
        <v>16</v>
      </c>
      <c r="F62" s="154" t="s">
        <v>32</v>
      </c>
      <c r="G62" s="82" t="n">
        <v>5040010560</v>
      </c>
      <c r="H62" s="83"/>
      <c r="I62" s="157" t="n">
        <f aca="false">SUM(J62:Q62)</f>
        <v>1250000</v>
      </c>
      <c r="J62" s="157" t="n">
        <f aca="false">J63</f>
        <v>1500000</v>
      </c>
      <c r="K62" s="76" t="n">
        <f aca="false">K63</f>
        <v>-950000</v>
      </c>
      <c r="L62" s="76" t="n">
        <f aca="false">L63</f>
        <v>0</v>
      </c>
      <c r="M62" s="76" t="n">
        <f aca="false">M63</f>
        <v>0</v>
      </c>
      <c r="N62" s="76" t="n">
        <f aca="false">N63</f>
        <v>0</v>
      </c>
      <c r="O62" s="157" t="n">
        <f aca="false">O63</f>
        <v>0</v>
      </c>
      <c r="P62" s="76" t="n">
        <f aca="false">P63</f>
        <v>700000</v>
      </c>
      <c r="Q62" s="158" t="n">
        <f aca="false">Q63</f>
        <v>0</v>
      </c>
    </row>
    <row r="63" customFormat="false" ht="32.8" hidden="false" customHeight="false" outlineLevel="0" collapsed="false">
      <c r="B63" s="90"/>
      <c r="C63" s="81" t="s">
        <v>103</v>
      </c>
      <c r="D63" s="155" t="s">
        <v>374</v>
      </c>
      <c r="E63" s="154" t="s">
        <v>16</v>
      </c>
      <c r="F63" s="154" t="s">
        <v>32</v>
      </c>
      <c r="G63" s="82" t="n">
        <v>5040010560</v>
      </c>
      <c r="H63" s="83" t="s">
        <v>104</v>
      </c>
      <c r="I63" s="157" t="n">
        <f aca="false">SUM(J63:Q63)</f>
        <v>1250000</v>
      </c>
      <c r="J63" s="157" t="n">
        <v>1500000</v>
      </c>
      <c r="K63" s="76" t="n">
        <v>-950000</v>
      </c>
      <c r="L63" s="76"/>
      <c r="M63" s="76"/>
      <c r="N63" s="76"/>
      <c r="O63" s="157"/>
      <c r="P63" s="76" t="n">
        <v>700000</v>
      </c>
      <c r="Q63" s="158"/>
    </row>
    <row r="64" customFormat="false" ht="32.8" hidden="false" customHeight="false" outlineLevel="0" collapsed="false">
      <c r="B64" s="90"/>
      <c r="C64" s="81" t="s">
        <v>120</v>
      </c>
      <c r="D64" s="155" t="s">
        <v>374</v>
      </c>
      <c r="E64" s="154" t="s">
        <v>16</v>
      </c>
      <c r="F64" s="154" t="s">
        <v>32</v>
      </c>
      <c r="G64" s="82" t="n">
        <v>5050000000</v>
      </c>
      <c r="H64" s="83"/>
      <c r="I64" s="157" t="n">
        <f aca="false">SUM(J64:Q64)</f>
        <v>1727000</v>
      </c>
      <c r="J64" s="157" t="n">
        <f aca="false">J65</f>
        <v>5000000</v>
      </c>
      <c r="K64" s="76" t="n">
        <f aca="false">K65</f>
        <v>-3273000</v>
      </c>
      <c r="L64" s="76" t="n">
        <f aca="false">L65</f>
        <v>0</v>
      </c>
      <c r="M64" s="76" t="n">
        <f aca="false">M65</f>
        <v>0</v>
      </c>
      <c r="N64" s="76" t="n">
        <f aca="false">N65</f>
        <v>0</v>
      </c>
      <c r="O64" s="157" t="n">
        <f aca="false">O65</f>
        <v>0</v>
      </c>
      <c r="P64" s="76" t="n">
        <f aca="false">P65</f>
        <v>0</v>
      </c>
      <c r="Q64" s="158" t="n">
        <f aca="false">Q65</f>
        <v>0</v>
      </c>
    </row>
    <row r="65" customFormat="false" ht="17.6" hidden="false" customHeight="false" outlineLevel="0" collapsed="false">
      <c r="B65" s="90"/>
      <c r="C65" s="81" t="s">
        <v>121</v>
      </c>
      <c r="D65" s="155" t="s">
        <v>374</v>
      </c>
      <c r="E65" s="154" t="s">
        <v>16</v>
      </c>
      <c r="F65" s="154" t="s">
        <v>32</v>
      </c>
      <c r="G65" s="82" t="n">
        <v>5050010780</v>
      </c>
      <c r="H65" s="83"/>
      <c r="I65" s="157" t="n">
        <f aca="false">SUM(J65:Q65)</f>
        <v>1727000</v>
      </c>
      <c r="J65" s="157" t="n">
        <f aca="false">J66</f>
        <v>5000000</v>
      </c>
      <c r="K65" s="76" t="n">
        <f aca="false">K66</f>
        <v>-3273000</v>
      </c>
      <c r="L65" s="76" t="n">
        <f aca="false">L66</f>
        <v>0</v>
      </c>
      <c r="M65" s="76" t="n">
        <f aca="false">M66</f>
        <v>0</v>
      </c>
      <c r="N65" s="76" t="n">
        <f aca="false">N66</f>
        <v>0</v>
      </c>
      <c r="O65" s="157" t="n">
        <f aca="false">O66</f>
        <v>0</v>
      </c>
      <c r="P65" s="76" t="n">
        <f aca="false">P66</f>
        <v>0</v>
      </c>
      <c r="Q65" s="158" t="n">
        <f aca="false">Q66</f>
        <v>0</v>
      </c>
    </row>
    <row r="66" customFormat="false" ht="32.8" hidden="false" customHeight="false" outlineLevel="0" collapsed="false">
      <c r="B66" s="90"/>
      <c r="C66" s="81" t="s">
        <v>103</v>
      </c>
      <c r="D66" s="155" t="s">
        <v>374</v>
      </c>
      <c r="E66" s="154" t="s">
        <v>16</v>
      </c>
      <c r="F66" s="154" t="s">
        <v>32</v>
      </c>
      <c r="G66" s="82" t="n">
        <v>5050010780</v>
      </c>
      <c r="H66" s="83" t="s">
        <v>104</v>
      </c>
      <c r="I66" s="157" t="n">
        <f aca="false">SUM(J66:Q66)</f>
        <v>1727000</v>
      </c>
      <c r="J66" s="157" t="n">
        <v>5000000</v>
      </c>
      <c r="K66" s="76" t="n">
        <v>-3273000</v>
      </c>
      <c r="L66" s="76"/>
      <c r="M66" s="76"/>
      <c r="N66" s="76"/>
      <c r="O66" s="157"/>
      <c r="P66" s="76"/>
      <c r="Q66" s="158"/>
    </row>
    <row r="67" customFormat="false" ht="32.8" hidden="false" customHeight="false" outlineLevel="0" collapsed="false">
      <c r="B67" s="90"/>
      <c r="C67" s="81" t="s">
        <v>128</v>
      </c>
      <c r="D67" s="155" t="s">
        <v>374</v>
      </c>
      <c r="E67" s="154" t="s">
        <v>16</v>
      </c>
      <c r="F67" s="154" t="s">
        <v>32</v>
      </c>
      <c r="G67" s="82" t="n">
        <v>5200000000</v>
      </c>
      <c r="H67" s="83"/>
      <c r="I67" s="157" t="n">
        <f aca="false">SUM(J67:Q67)</f>
        <v>266148300</v>
      </c>
      <c r="J67" s="157" t="n">
        <f aca="false">J68+J73+J83+J78</f>
        <v>130582300</v>
      </c>
      <c r="K67" s="76" t="n">
        <f aca="false">K68+K73+K83+K78</f>
        <v>99277100</v>
      </c>
      <c r="L67" s="76" t="n">
        <f aca="false">L68+L73+L83+L78</f>
        <v>0</v>
      </c>
      <c r="M67" s="76" t="n">
        <f aca="false">M68+M73+M83+M78</f>
        <v>0</v>
      </c>
      <c r="N67" s="76" t="n">
        <f aca="false">N68+N73+N83+N78</f>
        <v>1092000</v>
      </c>
      <c r="O67" s="157" t="n">
        <f aca="false">O68+O73+O83+O78</f>
        <v>33902510</v>
      </c>
      <c r="P67" s="76" t="n">
        <f aca="false">P68+P73+P83+P78</f>
        <v>1294390</v>
      </c>
      <c r="Q67" s="158" t="n">
        <f aca="false">Q68+Q73+Q83+Q78</f>
        <v>0</v>
      </c>
    </row>
    <row r="68" customFormat="false" ht="17.6" hidden="false" customHeight="false" outlineLevel="0" collapsed="false">
      <c r="B68" s="90"/>
      <c r="C68" s="81" t="s">
        <v>129</v>
      </c>
      <c r="D68" s="155" t="s">
        <v>374</v>
      </c>
      <c r="E68" s="154" t="s">
        <v>16</v>
      </c>
      <c r="F68" s="154" t="s">
        <v>32</v>
      </c>
      <c r="G68" s="82" t="n">
        <v>5210000000</v>
      </c>
      <c r="H68" s="83"/>
      <c r="I68" s="157" t="n">
        <f aca="false">SUM(J68:Q68)</f>
        <v>157317800</v>
      </c>
      <c r="J68" s="157" t="n">
        <f aca="false">J69</f>
        <v>84761100</v>
      </c>
      <c r="K68" s="76" t="n">
        <f aca="false">K69</f>
        <v>50955100</v>
      </c>
      <c r="L68" s="76" t="n">
        <f aca="false">L69</f>
        <v>0</v>
      </c>
      <c r="M68" s="76" t="n">
        <f aca="false">M69</f>
        <v>0</v>
      </c>
      <c r="N68" s="76" t="n">
        <f aca="false">N69</f>
        <v>1092000</v>
      </c>
      <c r="O68" s="157" t="n">
        <f aca="false">O69</f>
        <v>19215110</v>
      </c>
      <c r="P68" s="76" t="n">
        <f aca="false">P69</f>
        <v>1294490</v>
      </c>
      <c r="Q68" s="158" t="n">
        <f aca="false">Q69</f>
        <v>0</v>
      </c>
    </row>
    <row r="69" customFormat="false" ht="32.8" hidden="false" customHeight="false" outlineLevel="0" collapsed="false">
      <c r="B69" s="90"/>
      <c r="C69" s="94" t="s">
        <v>130</v>
      </c>
      <c r="D69" s="155" t="s">
        <v>374</v>
      </c>
      <c r="E69" s="154" t="s">
        <v>16</v>
      </c>
      <c r="F69" s="154" t="s">
        <v>32</v>
      </c>
      <c r="G69" s="82" t="n">
        <v>5210000590</v>
      </c>
      <c r="H69" s="83"/>
      <c r="I69" s="157" t="n">
        <f aca="false">SUM(J69:Q69)</f>
        <v>157317800</v>
      </c>
      <c r="J69" s="157" t="n">
        <f aca="false">J70+J71+J72</f>
        <v>84761100</v>
      </c>
      <c r="K69" s="76" t="n">
        <f aca="false">K70+K71+K72</f>
        <v>50955100</v>
      </c>
      <c r="L69" s="76" t="n">
        <f aca="false">L70+L71+L72</f>
        <v>0</v>
      </c>
      <c r="M69" s="76" t="n">
        <f aca="false">M70+M71+M72</f>
        <v>0</v>
      </c>
      <c r="N69" s="76" t="n">
        <f aca="false">N70+N71+N72</f>
        <v>1092000</v>
      </c>
      <c r="O69" s="157" t="n">
        <f aca="false">O70+O71+O72</f>
        <v>19215110</v>
      </c>
      <c r="P69" s="76" t="n">
        <f aca="false">P70+P71+P72</f>
        <v>1294490</v>
      </c>
      <c r="Q69" s="158" t="n">
        <f aca="false">Q70+Q71+Q72</f>
        <v>0</v>
      </c>
    </row>
    <row r="70" customFormat="false" ht="64.15" hidden="false" customHeight="false" outlineLevel="0" collapsed="false">
      <c r="B70" s="90"/>
      <c r="C70" s="81" t="s">
        <v>100</v>
      </c>
      <c r="D70" s="155" t="s">
        <v>374</v>
      </c>
      <c r="E70" s="154" t="s">
        <v>16</v>
      </c>
      <c r="F70" s="154" t="s">
        <v>32</v>
      </c>
      <c r="G70" s="82" t="n">
        <v>5210000590</v>
      </c>
      <c r="H70" s="83" t="s">
        <v>101</v>
      </c>
      <c r="I70" s="157" t="n">
        <f aca="false">SUM(J70:Q70)</f>
        <v>137523545.04</v>
      </c>
      <c r="J70" s="157" t="n">
        <v>77302800</v>
      </c>
      <c r="K70" s="76" t="n">
        <f aca="false">18493700+35014300</f>
        <v>53508000</v>
      </c>
      <c r="L70" s="76"/>
      <c r="M70" s="76" t="n">
        <v>-7431936.96</v>
      </c>
      <c r="N70" s="76"/>
      <c r="O70" s="157" t="n">
        <f aca="false">5197400+8947282</f>
        <v>14144682</v>
      </c>
      <c r="P70" s="76"/>
      <c r="Q70" s="158"/>
      <c r="R70" s="99"/>
    </row>
    <row r="71" customFormat="false" ht="32.8" hidden="false" customHeight="false" outlineLevel="0" collapsed="false">
      <c r="B71" s="90"/>
      <c r="C71" s="81" t="s">
        <v>103</v>
      </c>
      <c r="D71" s="155" t="s">
        <v>374</v>
      </c>
      <c r="E71" s="154" t="s">
        <v>16</v>
      </c>
      <c r="F71" s="154" t="s">
        <v>32</v>
      </c>
      <c r="G71" s="82" t="n">
        <v>5210000590</v>
      </c>
      <c r="H71" s="83" t="s">
        <v>104</v>
      </c>
      <c r="I71" s="157" t="n">
        <f aca="false">SUM(J71:Q71)</f>
        <v>19630254.96</v>
      </c>
      <c r="J71" s="157" t="n">
        <v>7333500</v>
      </c>
      <c r="K71" s="76" t="n">
        <f aca="false">-1091800-1500300</f>
        <v>-2592100</v>
      </c>
      <c r="L71" s="76"/>
      <c r="M71" s="76" t="n">
        <v>7431936.96</v>
      </c>
      <c r="N71" s="76" t="n">
        <v>1092000</v>
      </c>
      <c r="O71" s="157" t="n">
        <f aca="false">-1285782+6356210</f>
        <v>5070428</v>
      </c>
      <c r="P71" s="76" t="n">
        <f aca="false">1294490</f>
        <v>1294490</v>
      </c>
      <c r="Q71" s="158"/>
      <c r="R71" s="99"/>
    </row>
    <row r="72" customFormat="false" ht="17.6" hidden="false" customHeight="false" outlineLevel="0" collapsed="false">
      <c r="B72" s="90"/>
      <c r="C72" s="81" t="s">
        <v>106</v>
      </c>
      <c r="D72" s="155" t="s">
        <v>374</v>
      </c>
      <c r="E72" s="154" t="s">
        <v>16</v>
      </c>
      <c r="F72" s="154" t="s">
        <v>32</v>
      </c>
      <c r="G72" s="82" t="n">
        <v>5210000590</v>
      </c>
      <c r="H72" s="83" t="s">
        <v>107</v>
      </c>
      <c r="I72" s="157" t="n">
        <f aca="false">SUM(J72:Q72)</f>
        <v>164000</v>
      </c>
      <c r="J72" s="157" t="n">
        <v>124800</v>
      </c>
      <c r="K72" s="76" t="n">
        <f aca="false">25600+13600</f>
        <v>39200</v>
      </c>
      <c r="L72" s="76"/>
      <c r="M72" s="76"/>
      <c r="N72" s="76"/>
      <c r="O72" s="157"/>
      <c r="P72" s="76"/>
      <c r="Q72" s="158"/>
    </row>
    <row r="73" customFormat="false" ht="17.6" hidden="false" customHeight="false" outlineLevel="0" collapsed="false">
      <c r="B73" s="90"/>
      <c r="C73" s="175" t="s">
        <v>131</v>
      </c>
      <c r="D73" s="155" t="s">
        <v>374</v>
      </c>
      <c r="E73" s="154" t="s">
        <v>16</v>
      </c>
      <c r="F73" s="154" t="s">
        <v>32</v>
      </c>
      <c r="G73" s="82" t="n">
        <v>5220000000</v>
      </c>
      <c r="H73" s="83"/>
      <c r="I73" s="157" t="n">
        <f aca="false">SUM(J73:Q73)</f>
        <v>58036000</v>
      </c>
      <c r="J73" s="157" t="n">
        <f aca="false">J74</f>
        <v>25470700</v>
      </c>
      <c r="K73" s="76" t="n">
        <f aca="false">K74</f>
        <v>22639800</v>
      </c>
      <c r="L73" s="76" t="n">
        <f aca="false">L74</f>
        <v>0</v>
      </c>
      <c r="M73" s="76" t="n">
        <f aca="false">M74</f>
        <v>0</v>
      </c>
      <c r="N73" s="76" t="n">
        <f aca="false">N74</f>
        <v>0</v>
      </c>
      <c r="O73" s="157" t="n">
        <f aca="false">O74</f>
        <v>9925500</v>
      </c>
      <c r="P73" s="76" t="n">
        <f aca="false">P74</f>
        <v>0</v>
      </c>
      <c r="Q73" s="158" t="n">
        <f aca="false">Q74</f>
        <v>0</v>
      </c>
    </row>
    <row r="74" customFormat="false" ht="32.8" hidden="false" customHeight="false" outlineLevel="0" collapsed="false">
      <c r="B74" s="90"/>
      <c r="C74" s="94" t="s">
        <v>130</v>
      </c>
      <c r="D74" s="155" t="s">
        <v>374</v>
      </c>
      <c r="E74" s="154" t="s">
        <v>16</v>
      </c>
      <c r="F74" s="154" t="s">
        <v>32</v>
      </c>
      <c r="G74" s="82" t="n">
        <v>5220000590</v>
      </c>
      <c r="H74" s="83"/>
      <c r="I74" s="157" t="n">
        <f aca="false">SUM(J74:Q74)</f>
        <v>58036000</v>
      </c>
      <c r="J74" s="157" t="n">
        <f aca="false">J75+J76+J77</f>
        <v>25470700</v>
      </c>
      <c r="K74" s="76" t="n">
        <f aca="false">K75+K76+K77</f>
        <v>22639800</v>
      </c>
      <c r="L74" s="76" t="n">
        <f aca="false">L75+L76+L77</f>
        <v>0</v>
      </c>
      <c r="M74" s="76" t="n">
        <f aca="false">M75+M76+M77</f>
        <v>0</v>
      </c>
      <c r="N74" s="76" t="n">
        <f aca="false">N75+N76+N77</f>
        <v>0</v>
      </c>
      <c r="O74" s="157" t="n">
        <f aca="false">O75+O76+O77</f>
        <v>9925500</v>
      </c>
      <c r="P74" s="76" t="n">
        <f aca="false">P75+P76+P77</f>
        <v>0</v>
      </c>
      <c r="Q74" s="158" t="n">
        <f aca="false">Q75+Q76+Q77</f>
        <v>0</v>
      </c>
    </row>
    <row r="75" customFormat="false" ht="71.25" hidden="false" customHeight="true" outlineLevel="0" collapsed="false">
      <c r="B75" s="90"/>
      <c r="C75" s="81" t="s">
        <v>100</v>
      </c>
      <c r="D75" s="155" t="s">
        <v>374</v>
      </c>
      <c r="E75" s="154" t="s">
        <v>16</v>
      </c>
      <c r="F75" s="154" t="s">
        <v>32</v>
      </c>
      <c r="G75" s="82" t="n">
        <v>5220000590</v>
      </c>
      <c r="H75" s="83" t="s">
        <v>101</v>
      </c>
      <c r="I75" s="157" t="n">
        <f aca="false">SUM(J75:Q75)</f>
        <v>44862800</v>
      </c>
      <c r="J75" s="157" t="n">
        <v>14029500</v>
      </c>
      <c r="K75" s="76" t="n">
        <v>23090500</v>
      </c>
      <c r="L75" s="76"/>
      <c r="M75" s="76"/>
      <c r="N75" s="76"/>
      <c r="O75" s="157" t="n">
        <v>7742800</v>
      </c>
      <c r="P75" s="76"/>
      <c r="Q75" s="158"/>
    </row>
    <row r="76" customFormat="false" ht="32.8" hidden="false" customHeight="false" outlineLevel="0" collapsed="false">
      <c r="B76" s="90"/>
      <c r="C76" s="81" t="s">
        <v>103</v>
      </c>
      <c r="D76" s="155" t="s">
        <v>374</v>
      </c>
      <c r="E76" s="154" t="s">
        <v>16</v>
      </c>
      <c r="F76" s="154" t="s">
        <v>32</v>
      </c>
      <c r="G76" s="82" t="n">
        <v>5220000590</v>
      </c>
      <c r="H76" s="83" t="s">
        <v>104</v>
      </c>
      <c r="I76" s="157" t="n">
        <f aca="false">SUM(J76:Q76)</f>
        <v>13008200</v>
      </c>
      <c r="J76" s="157" t="n">
        <v>11315700</v>
      </c>
      <c r="K76" s="76" t="n">
        <v>-490200</v>
      </c>
      <c r="L76" s="76"/>
      <c r="M76" s="76"/>
      <c r="N76" s="76"/>
      <c r="O76" s="157" t="n">
        <v>2182700</v>
      </c>
      <c r="P76" s="76"/>
      <c r="Q76" s="158"/>
    </row>
    <row r="77" customFormat="false" ht="17.6" hidden="false" customHeight="false" outlineLevel="0" collapsed="false">
      <c r="B77" s="90"/>
      <c r="C77" s="81" t="s">
        <v>106</v>
      </c>
      <c r="D77" s="155" t="s">
        <v>374</v>
      </c>
      <c r="E77" s="154" t="s">
        <v>16</v>
      </c>
      <c r="F77" s="154" t="s">
        <v>32</v>
      </c>
      <c r="G77" s="82" t="n">
        <v>5220000590</v>
      </c>
      <c r="H77" s="83" t="s">
        <v>107</v>
      </c>
      <c r="I77" s="157" t="n">
        <f aca="false">SUM(J77:Q77)</f>
        <v>165000</v>
      </c>
      <c r="J77" s="157" t="n">
        <v>125500</v>
      </c>
      <c r="K77" s="76" t="n">
        <v>39500</v>
      </c>
      <c r="L77" s="76"/>
      <c r="M77" s="76"/>
      <c r="N77" s="76"/>
      <c r="O77" s="157"/>
      <c r="P77" s="76"/>
      <c r="Q77" s="158"/>
    </row>
    <row r="78" customFormat="false" ht="17.6" hidden="false" customHeight="false" outlineLevel="0" collapsed="false">
      <c r="B78" s="90"/>
      <c r="C78" s="81" t="s">
        <v>132</v>
      </c>
      <c r="D78" s="155" t="s">
        <v>374</v>
      </c>
      <c r="E78" s="154" t="s">
        <v>16</v>
      </c>
      <c r="F78" s="154" t="s">
        <v>32</v>
      </c>
      <c r="G78" s="82" t="n">
        <v>5230000000</v>
      </c>
      <c r="H78" s="83"/>
      <c r="I78" s="157" t="n">
        <f aca="false">SUM(J78:Q78)</f>
        <v>27227600</v>
      </c>
      <c r="J78" s="157" t="n">
        <f aca="false">J79</f>
        <v>5876800</v>
      </c>
      <c r="K78" s="76" t="n">
        <f aca="false">K79</f>
        <v>18755700</v>
      </c>
      <c r="L78" s="76" t="n">
        <f aca="false">L79</f>
        <v>0</v>
      </c>
      <c r="M78" s="76" t="n">
        <f aca="false">M79</f>
        <v>0</v>
      </c>
      <c r="N78" s="76" t="n">
        <f aca="false">N79</f>
        <v>0</v>
      </c>
      <c r="O78" s="157" t="n">
        <f aca="false">O79</f>
        <v>2595100</v>
      </c>
      <c r="P78" s="76" t="n">
        <f aca="false">P79</f>
        <v>0</v>
      </c>
      <c r="Q78" s="158" t="n">
        <f aca="false">Q79</f>
        <v>0</v>
      </c>
    </row>
    <row r="79" customFormat="false" ht="32.8" hidden="false" customHeight="false" outlineLevel="0" collapsed="false">
      <c r="B79" s="90"/>
      <c r="C79" s="81" t="s">
        <v>130</v>
      </c>
      <c r="D79" s="155" t="s">
        <v>374</v>
      </c>
      <c r="E79" s="154" t="s">
        <v>16</v>
      </c>
      <c r="F79" s="154" t="s">
        <v>32</v>
      </c>
      <c r="G79" s="82" t="n">
        <v>5230000590</v>
      </c>
      <c r="H79" s="83"/>
      <c r="I79" s="157" t="n">
        <f aca="false">SUM(J79:Q79)</f>
        <v>27227600</v>
      </c>
      <c r="J79" s="157" t="n">
        <f aca="false">J80+J81+J82</f>
        <v>5876800</v>
      </c>
      <c r="K79" s="76" t="n">
        <f aca="false">K80+K81+K82</f>
        <v>18755700</v>
      </c>
      <c r="L79" s="76" t="n">
        <f aca="false">L80+L81+L82</f>
        <v>0</v>
      </c>
      <c r="M79" s="76" t="n">
        <f aca="false">M80+M81+M82</f>
        <v>0</v>
      </c>
      <c r="N79" s="76" t="n">
        <f aca="false">N80+N81+N82</f>
        <v>0</v>
      </c>
      <c r="O79" s="157" t="n">
        <f aca="false">O80+O81+O82</f>
        <v>2595100</v>
      </c>
      <c r="P79" s="76" t="n">
        <f aca="false">P80+P81+P82</f>
        <v>0</v>
      </c>
      <c r="Q79" s="158" t="n">
        <f aca="false">Q80+Q81+Q82</f>
        <v>0</v>
      </c>
    </row>
    <row r="80" customFormat="false" ht="69.15" hidden="false" customHeight="true" outlineLevel="0" collapsed="false">
      <c r="B80" s="90"/>
      <c r="C80" s="81" t="s">
        <v>100</v>
      </c>
      <c r="D80" s="155" t="s">
        <v>374</v>
      </c>
      <c r="E80" s="154" t="s">
        <v>16</v>
      </c>
      <c r="F80" s="154" t="s">
        <v>32</v>
      </c>
      <c r="G80" s="82" t="n">
        <v>5230000590</v>
      </c>
      <c r="H80" s="83" t="s">
        <v>101</v>
      </c>
      <c r="I80" s="157" t="n">
        <f aca="false">SUM(J80:Q80)</f>
        <v>26131500</v>
      </c>
      <c r="J80" s="157" t="n">
        <v>5311900</v>
      </c>
      <c r="K80" s="76" t="n">
        <v>18224500</v>
      </c>
      <c r="L80" s="76"/>
      <c r="M80" s="76"/>
      <c r="N80" s="76"/>
      <c r="O80" s="157" t="n">
        <v>2595100</v>
      </c>
      <c r="P80" s="76"/>
      <c r="Q80" s="158"/>
    </row>
    <row r="81" customFormat="false" ht="32.8" hidden="false" customHeight="false" outlineLevel="0" collapsed="false">
      <c r="B81" s="90"/>
      <c r="C81" s="81" t="s">
        <v>103</v>
      </c>
      <c r="D81" s="155" t="s">
        <v>374</v>
      </c>
      <c r="E81" s="154" t="s">
        <v>16</v>
      </c>
      <c r="F81" s="154" t="s">
        <v>32</v>
      </c>
      <c r="G81" s="82" t="n">
        <v>5230000590</v>
      </c>
      <c r="H81" s="83" t="s">
        <v>104</v>
      </c>
      <c r="I81" s="157" t="n">
        <f aca="false">SUM(J81:Q81)</f>
        <v>741400</v>
      </c>
      <c r="J81" s="157" t="n">
        <v>370900</v>
      </c>
      <c r="K81" s="76" t="n">
        <v>410500</v>
      </c>
      <c r="L81" s="76"/>
      <c r="M81" s="76"/>
      <c r="N81" s="76"/>
      <c r="O81" s="157"/>
      <c r="P81" s="76" t="n">
        <v>-40000</v>
      </c>
      <c r="Q81" s="158"/>
    </row>
    <row r="82" customFormat="false" ht="17.6" hidden="false" customHeight="false" outlineLevel="0" collapsed="false">
      <c r="B82" s="90"/>
      <c r="C82" s="81" t="s">
        <v>106</v>
      </c>
      <c r="D82" s="155" t="s">
        <v>374</v>
      </c>
      <c r="E82" s="154" t="s">
        <v>16</v>
      </c>
      <c r="F82" s="154" t="s">
        <v>32</v>
      </c>
      <c r="G82" s="82" t="n">
        <v>5230000590</v>
      </c>
      <c r="H82" s="83" t="s">
        <v>107</v>
      </c>
      <c r="I82" s="157" t="n">
        <f aca="false">SUM(J82:Q82)</f>
        <v>354700</v>
      </c>
      <c r="J82" s="157" t="n">
        <v>194000</v>
      </c>
      <c r="K82" s="76" t="n">
        <v>120700</v>
      </c>
      <c r="L82" s="76"/>
      <c r="M82" s="76"/>
      <c r="N82" s="76"/>
      <c r="O82" s="157"/>
      <c r="P82" s="76" t="n">
        <v>40000</v>
      </c>
      <c r="Q82" s="158"/>
    </row>
    <row r="83" customFormat="false" ht="17.6" hidden="false" customHeight="false" outlineLevel="0" collapsed="false">
      <c r="B83" s="90"/>
      <c r="C83" s="81" t="s">
        <v>135</v>
      </c>
      <c r="D83" s="155" t="s">
        <v>374</v>
      </c>
      <c r="E83" s="154" t="s">
        <v>16</v>
      </c>
      <c r="F83" s="154" t="s">
        <v>32</v>
      </c>
      <c r="G83" s="82" t="n">
        <v>5260000000</v>
      </c>
      <c r="H83" s="83"/>
      <c r="I83" s="157" t="n">
        <f aca="false">SUM(J83:Q83)</f>
        <v>23566900</v>
      </c>
      <c r="J83" s="157" t="n">
        <f aca="false">+J84</f>
        <v>14473700</v>
      </c>
      <c r="K83" s="76" t="n">
        <f aca="false">+K84</f>
        <v>6926500</v>
      </c>
      <c r="L83" s="76" t="n">
        <f aca="false">+L84</f>
        <v>0</v>
      </c>
      <c r="M83" s="76" t="n">
        <f aca="false">+M84</f>
        <v>0</v>
      </c>
      <c r="N83" s="76" t="n">
        <f aca="false">+N84</f>
        <v>0</v>
      </c>
      <c r="O83" s="157" t="n">
        <f aca="false">+O84</f>
        <v>2166800</v>
      </c>
      <c r="P83" s="76" t="n">
        <f aca="false">+P84</f>
        <v>-100</v>
      </c>
      <c r="Q83" s="158" t="n">
        <f aca="false">+Q84</f>
        <v>0</v>
      </c>
    </row>
    <row r="84" customFormat="false" ht="32.8" hidden="false" customHeight="false" outlineLevel="0" collapsed="false">
      <c r="B84" s="90"/>
      <c r="C84" s="81" t="s">
        <v>130</v>
      </c>
      <c r="D84" s="155" t="s">
        <v>374</v>
      </c>
      <c r="E84" s="154" t="s">
        <v>16</v>
      </c>
      <c r="F84" s="154" t="s">
        <v>32</v>
      </c>
      <c r="G84" s="82" t="n">
        <v>5260000590</v>
      </c>
      <c r="H84" s="83"/>
      <c r="I84" s="157" t="n">
        <f aca="false">SUM(J84:Q84)</f>
        <v>23566900</v>
      </c>
      <c r="J84" s="157" t="n">
        <f aca="false">J85+J86+J88</f>
        <v>14473700</v>
      </c>
      <c r="K84" s="76" t="n">
        <f aca="false">K85+K86+K88</f>
        <v>6926500</v>
      </c>
      <c r="L84" s="76" t="n">
        <f aca="false">L85+L86+L88</f>
        <v>0</v>
      </c>
      <c r="M84" s="76" t="n">
        <f aca="false">M85+M86+M88</f>
        <v>0</v>
      </c>
      <c r="N84" s="76" t="n">
        <f aca="false">N85+N86+N88</f>
        <v>0</v>
      </c>
      <c r="O84" s="157" t="n">
        <f aca="false">O85+O86+O88</f>
        <v>2166800</v>
      </c>
      <c r="P84" s="76" t="n">
        <f aca="false">P85+P86+P88+P87</f>
        <v>-100</v>
      </c>
      <c r="Q84" s="158" t="n">
        <f aca="false">Q85+Q86+Q88</f>
        <v>0</v>
      </c>
    </row>
    <row r="85" customFormat="false" ht="64.15" hidden="false" customHeight="false" outlineLevel="0" collapsed="false">
      <c r="B85" s="90"/>
      <c r="C85" s="81" t="s">
        <v>100</v>
      </c>
      <c r="D85" s="155" t="s">
        <v>374</v>
      </c>
      <c r="E85" s="154" t="s">
        <v>16</v>
      </c>
      <c r="F85" s="154" t="s">
        <v>32</v>
      </c>
      <c r="G85" s="82" t="n">
        <v>5260000590</v>
      </c>
      <c r="H85" s="83" t="s">
        <v>101</v>
      </c>
      <c r="I85" s="157" t="n">
        <f aca="false">SUM(J85:Q85)</f>
        <v>21589636</v>
      </c>
      <c r="J85" s="157" t="n">
        <v>12609300</v>
      </c>
      <c r="K85" s="76" t="n">
        <v>6891500</v>
      </c>
      <c r="L85" s="76"/>
      <c r="M85" s="76"/>
      <c r="N85" s="76"/>
      <c r="O85" s="157" t="n">
        <v>2166800</v>
      </c>
      <c r="P85" s="76" t="n">
        <v>-77964</v>
      </c>
      <c r="Q85" s="158"/>
    </row>
    <row r="86" customFormat="false" ht="32.8" hidden="false" customHeight="false" outlineLevel="0" collapsed="false">
      <c r="B86" s="90"/>
      <c r="C86" s="81" t="s">
        <v>103</v>
      </c>
      <c r="D86" s="155" t="s">
        <v>374</v>
      </c>
      <c r="E86" s="154" t="s">
        <v>16</v>
      </c>
      <c r="F86" s="154" t="s">
        <v>32</v>
      </c>
      <c r="G86" s="82" t="n">
        <v>5260000590</v>
      </c>
      <c r="H86" s="83" t="s">
        <v>104</v>
      </c>
      <c r="I86" s="157" t="n">
        <f aca="false">SUM(J86:Q86)</f>
        <v>1319300</v>
      </c>
      <c r="J86" s="157" t="n">
        <v>1420400</v>
      </c>
      <c r="K86" s="76" t="n">
        <v>-101000</v>
      </c>
      <c r="L86" s="76"/>
      <c r="M86" s="76"/>
      <c r="N86" s="76"/>
      <c r="O86" s="157"/>
      <c r="P86" s="76" t="n">
        <v>-100</v>
      </c>
      <c r="Q86" s="158"/>
    </row>
    <row r="87" customFormat="false" ht="17.35" hidden="false" customHeight="false" outlineLevel="0" collapsed="false">
      <c r="B87" s="90"/>
      <c r="C87" s="81" t="s">
        <v>136</v>
      </c>
      <c r="D87" s="155" t="s">
        <v>374</v>
      </c>
      <c r="E87" s="154" t="s">
        <v>16</v>
      </c>
      <c r="F87" s="154" t="s">
        <v>32</v>
      </c>
      <c r="G87" s="82" t="n">
        <v>5260000590</v>
      </c>
      <c r="H87" s="83" t="s">
        <v>137</v>
      </c>
      <c r="I87" s="157" t="n">
        <f aca="false">SUM(J87:Q87)</f>
        <v>77964</v>
      </c>
      <c r="J87" s="157"/>
      <c r="K87" s="76"/>
      <c r="L87" s="76"/>
      <c r="M87" s="76"/>
      <c r="N87" s="76"/>
      <c r="O87" s="157"/>
      <c r="P87" s="76" t="n">
        <v>77964</v>
      </c>
      <c r="Q87" s="158"/>
    </row>
    <row r="88" customFormat="false" ht="17.6" hidden="false" customHeight="false" outlineLevel="0" collapsed="false">
      <c r="B88" s="90"/>
      <c r="C88" s="81" t="s">
        <v>106</v>
      </c>
      <c r="D88" s="155" t="s">
        <v>374</v>
      </c>
      <c r="E88" s="154" t="s">
        <v>16</v>
      </c>
      <c r="F88" s="154" t="s">
        <v>32</v>
      </c>
      <c r="G88" s="82" t="n">
        <v>5260000590</v>
      </c>
      <c r="H88" s="83" t="s">
        <v>107</v>
      </c>
      <c r="I88" s="157" t="n">
        <f aca="false">SUM(J88:Q88)</f>
        <v>580000</v>
      </c>
      <c r="J88" s="157" t="n">
        <v>444000</v>
      </c>
      <c r="K88" s="76" t="n">
        <v>136000</v>
      </c>
      <c r="L88" s="76"/>
      <c r="M88" s="76"/>
      <c r="N88" s="76"/>
      <c r="O88" s="157"/>
      <c r="P88" s="76"/>
      <c r="Q88" s="158"/>
    </row>
    <row r="89" customFormat="false" ht="32.8" hidden="false" customHeight="false" outlineLevel="0" collapsed="false">
      <c r="B89" s="90"/>
      <c r="C89" s="81" t="s">
        <v>237</v>
      </c>
      <c r="D89" s="155" t="s">
        <v>374</v>
      </c>
      <c r="E89" s="154" t="s">
        <v>16</v>
      </c>
      <c r="F89" s="154" t="s">
        <v>32</v>
      </c>
      <c r="G89" s="82" t="n">
        <v>6300000000</v>
      </c>
      <c r="H89" s="83"/>
      <c r="I89" s="157" t="n">
        <f aca="false">SUM(J89:Q89)</f>
        <v>3932000</v>
      </c>
      <c r="J89" s="157" t="n">
        <f aca="false">J90</f>
        <v>2050000</v>
      </c>
      <c r="K89" s="76" t="n">
        <f aca="false">K90</f>
        <v>-290000</v>
      </c>
      <c r="L89" s="76" t="n">
        <f aca="false">L90</f>
        <v>0</v>
      </c>
      <c r="M89" s="76" t="n">
        <f aca="false">M90</f>
        <v>0</v>
      </c>
      <c r="N89" s="76" t="n">
        <f aca="false">N90</f>
        <v>2172000</v>
      </c>
      <c r="O89" s="157" t="n">
        <f aca="false">O90</f>
        <v>0</v>
      </c>
      <c r="P89" s="76" t="n">
        <f aca="false">P90</f>
        <v>0</v>
      </c>
      <c r="Q89" s="158" t="n">
        <f aca="false">Q90</f>
        <v>0</v>
      </c>
    </row>
    <row r="90" customFormat="false" ht="48.5" hidden="false" customHeight="false" outlineLevel="0" collapsed="false">
      <c r="B90" s="90"/>
      <c r="C90" s="81" t="s">
        <v>238</v>
      </c>
      <c r="D90" s="155" t="s">
        <v>374</v>
      </c>
      <c r="E90" s="154" t="s">
        <v>16</v>
      </c>
      <c r="F90" s="154" t="s">
        <v>32</v>
      </c>
      <c r="G90" s="82" t="n">
        <v>6310000000</v>
      </c>
      <c r="H90" s="83"/>
      <c r="I90" s="157" t="n">
        <f aca="false">SUM(J90:Q90)</f>
        <v>3932000</v>
      </c>
      <c r="J90" s="157" t="n">
        <f aca="false">J91</f>
        <v>2050000</v>
      </c>
      <c r="K90" s="76" t="n">
        <f aca="false">K91</f>
        <v>-290000</v>
      </c>
      <c r="L90" s="76" t="n">
        <f aca="false">L91</f>
        <v>0</v>
      </c>
      <c r="M90" s="76" t="n">
        <f aca="false">M91</f>
        <v>0</v>
      </c>
      <c r="N90" s="76" t="n">
        <f aca="false">N91</f>
        <v>2172000</v>
      </c>
      <c r="O90" s="157" t="n">
        <f aca="false">O91</f>
        <v>0</v>
      </c>
      <c r="P90" s="76" t="n">
        <f aca="false">P91</f>
        <v>0</v>
      </c>
      <c r="Q90" s="158" t="n">
        <f aca="false">Q91</f>
        <v>0</v>
      </c>
    </row>
    <row r="91" customFormat="false" ht="32.8" hidden="false" customHeight="false" outlineLevel="0" collapsed="false">
      <c r="B91" s="90"/>
      <c r="C91" s="81" t="s">
        <v>239</v>
      </c>
      <c r="D91" s="155" t="s">
        <v>374</v>
      </c>
      <c r="E91" s="154" t="s">
        <v>16</v>
      </c>
      <c r="F91" s="154" t="s">
        <v>32</v>
      </c>
      <c r="G91" s="82" t="n">
        <v>6310010050</v>
      </c>
      <c r="H91" s="83"/>
      <c r="I91" s="157" t="n">
        <f aca="false">SUM(J91:Q91)</f>
        <v>3932000</v>
      </c>
      <c r="J91" s="157" t="n">
        <f aca="false">J92</f>
        <v>2050000</v>
      </c>
      <c r="K91" s="76" t="n">
        <f aca="false">K92</f>
        <v>-290000</v>
      </c>
      <c r="L91" s="76" t="n">
        <f aca="false">L92</f>
        <v>0</v>
      </c>
      <c r="M91" s="76" t="n">
        <f aca="false">M92</f>
        <v>0</v>
      </c>
      <c r="N91" s="76" t="n">
        <f aca="false">N92</f>
        <v>2172000</v>
      </c>
      <c r="O91" s="157" t="n">
        <f aca="false">O92</f>
        <v>0</v>
      </c>
      <c r="P91" s="76" t="n">
        <f aca="false">P92</f>
        <v>0</v>
      </c>
      <c r="Q91" s="158" t="n">
        <f aca="false">Q92</f>
        <v>0</v>
      </c>
    </row>
    <row r="92" customFormat="false" ht="32.8" hidden="false" customHeight="false" outlineLevel="0" collapsed="false">
      <c r="B92" s="90"/>
      <c r="C92" s="81" t="s">
        <v>146</v>
      </c>
      <c r="D92" s="155" t="s">
        <v>374</v>
      </c>
      <c r="E92" s="154" t="s">
        <v>16</v>
      </c>
      <c r="F92" s="154" t="s">
        <v>32</v>
      </c>
      <c r="G92" s="82" t="n">
        <v>6310010050</v>
      </c>
      <c r="H92" s="83" t="s">
        <v>203</v>
      </c>
      <c r="I92" s="157" t="n">
        <f aca="false">SUM(J92:Q92)</f>
        <v>3932000</v>
      </c>
      <c r="J92" s="157" t="n">
        <v>2050000</v>
      </c>
      <c r="K92" s="76" t="n">
        <v>-290000</v>
      </c>
      <c r="L92" s="76"/>
      <c r="M92" s="76"/>
      <c r="N92" s="76" t="n">
        <v>2172000</v>
      </c>
      <c r="O92" s="157"/>
      <c r="P92" s="76"/>
      <c r="Q92" s="158"/>
    </row>
    <row r="93" customFormat="false" ht="32.8" hidden="false" customHeight="false" outlineLevel="0" collapsed="false">
      <c r="B93" s="90"/>
      <c r="C93" s="81" t="s">
        <v>340</v>
      </c>
      <c r="D93" s="155" t="s">
        <v>374</v>
      </c>
      <c r="E93" s="154" t="s">
        <v>16</v>
      </c>
      <c r="F93" s="154" t="s">
        <v>32</v>
      </c>
      <c r="G93" s="82" t="n">
        <v>9900000000</v>
      </c>
      <c r="H93" s="83"/>
      <c r="I93" s="157" t="n">
        <f aca="false">SUM(J93:Q93)</f>
        <v>1610900</v>
      </c>
      <c r="J93" s="157" t="n">
        <f aca="false">J96+J94+J99</f>
        <v>12296400</v>
      </c>
      <c r="K93" s="76" t="n">
        <f aca="false">K96+K94+K99</f>
        <v>-1454400</v>
      </c>
      <c r="L93" s="76" t="n">
        <f aca="false">L96+L94+L99</f>
        <v>0</v>
      </c>
      <c r="M93" s="76" t="n">
        <f aca="false">M96+M94+M99</f>
        <v>718900</v>
      </c>
      <c r="N93" s="76" t="n">
        <f aca="false">N96+N94+N99</f>
        <v>0</v>
      </c>
      <c r="O93" s="157" t="n">
        <f aca="false">O96+O94+O99</f>
        <v>-10000000</v>
      </c>
      <c r="P93" s="76" t="n">
        <f aca="false">P96+P94+P99</f>
        <v>50000</v>
      </c>
      <c r="Q93" s="158" t="n">
        <f aca="false">Q96+Q94+Q99</f>
        <v>0</v>
      </c>
    </row>
    <row r="94" s="2" customFormat="true" ht="32.8" hidden="true" customHeight="false" outlineLevel="0" collapsed="false">
      <c r="A94" s="163"/>
      <c r="B94" s="164"/>
      <c r="C94" s="29" t="s">
        <v>342</v>
      </c>
      <c r="D94" s="165" t="s">
        <v>374</v>
      </c>
      <c r="E94" s="166" t="s">
        <v>16</v>
      </c>
      <c r="F94" s="166" t="s">
        <v>32</v>
      </c>
      <c r="G94" s="167" t="n">
        <v>9900010150</v>
      </c>
      <c r="H94" s="168"/>
      <c r="I94" s="169" t="n">
        <f aca="false">SUM(J94:Q94)</f>
        <v>0</v>
      </c>
      <c r="J94" s="169" t="n">
        <f aca="false">J95</f>
        <v>10000000</v>
      </c>
      <c r="K94" s="170" t="n">
        <f aca="false">K95</f>
        <v>0</v>
      </c>
      <c r="L94" s="170" t="n">
        <f aca="false">L95</f>
        <v>0</v>
      </c>
      <c r="M94" s="170" t="n">
        <f aca="false">M95</f>
        <v>0</v>
      </c>
      <c r="N94" s="170" t="n">
        <f aca="false">N95</f>
        <v>0</v>
      </c>
      <c r="O94" s="169" t="n">
        <f aca="false">O95</f>
        <v>-10000000</v>
      </c>
      <c r="P94" s="169"/>
      <c r="Q94" s="171" t="n">
        <f aca="false">Q95</f>
        <v>0</v>
      </c>
      <c r="R94" s="172"/>
      <c r="S94" s="172"/>
      <c r="T94" s="172"/>
      <c r="U94" s="172"/>
      <c r="V94" s="172"/>
      <c r="W94" s="172"/>
      <c r="X94" s="172"/>
      <c r="Y94" s="172"/>
      <c r="Z94" s="172"/>
      <c r="AA94" s="172"/>
      <c r="AB94" s="172"/>
      <c r="AC94" s="172"/>
      <c r="AD94" s="172"/>
      <c r="AE94" s="172"/>
      <c r="AF94" s="172"/>
      <c r="AG94" s="172"/>
      <c r="AH94" s="172"/>
      <c r="AI94" s="172"/>
      <c r="AJ94" s="172"/>
      <c r="AK94" s="172"/>
      <c r="AL94" s="172"/>
      <c r="AM94" s="172"/>
      <c r="AN94" s="172"/>
      <c r="AO94" s="172"/>
      <c r="AP94" s="172"/>
      <c r="AQ94" s="172"/>
      <c r="AR94" s="172"/>
      <c r="AS94" s="172"/>
      <c r="AT94" s="172"/>
      <c r="AU94" s="172"/>
      <c r="AV94" s="172"/>
      <c r="AW94" s="172"/>
      <c r="AX94" s="172"/>
      <c r="AY94" s="172"/>
      <c r="AZ94" s="172"/>
      <c r="BA94" s="172"/>
      <c r="BB94" s="172"/>
      <c r="BC94" s="172"/>
      <c r="BD94" s="172"/>
      <c r="BE94" s="172"/>
      <c r="BF94" s="172"/>
      <c r="BG94" s="172"/>
      <c r="BH94" s="172"/>
      <c r="BI94" s="172"/>
      <c r="BJ94" s="172"/>
      <c r="BK94" s="172"/>
      <c r="BL94" s="172"/>
      <c r="BM94" s="172"/>
      <c r="BN94" s="172"/>
      <c r="BO94" s="172"/>
      <c r="BP94" s="172"/>
      <c r="BQ94" s="172"/>
      <c r="BR94" s="172"/>
      <c r="BS94" s="172"/>
      <c r="BT94" s="172"/>
      <c r="BU94" s="172"/>
      <c r="BV94" s="172"/>
      <c r="BW94" s="172"/>
      <c r="BX94" s="172"/>
      <c r="BY94" s="172"/>
      <c r="BZ94" s="172"/>
      <c r="CA94" s="172"/>
      <c r="CB94" s="172"/>
      <c r="CC94" s="172"/>
      <c r="CD94" s="172"/>
      <c r="CE94" s="172"/>
      <c r="CF94" s="172"/>
      <c r="CG94" s="172"/>
      <c r="CH94" s="172"/>
      <c r="CI94" s="172"/>
      <c r="CJ94" s="172"/>
      <c r="CK94" s="172"/>
      <c r="CL94" s="172"/>
      <c r="CM94" s="172"/>
      <c r="CN94" s="172"/>
      <c r="CO94" s="172"/>
      <c r="CP94" s="172"/>
      <c r="CQ94" s="172"/>
      <c r="CR94" s="172"/>
      <c r="CS94" s="172"/>
      <c r="CT94" s="172"/>
      <c r="CU94" s="172"/>
      <c r="CV94" s="172"/>
      <c r="CW94" s="172"/>
      <c r="CX94" s="172"/>
      <c r="CY94" s="172"/>
      <c r="CZ94" s="172"/>
      <c r="DA94" s="172"/>
      <c r="DB94" s="172"/>
      <c r="DC94" s="172"/>
      <c r="DD94" s="172"/>
      <c r="DE94" s="172"/>
      <c r="DF94" s="172"/>
      <c r="DG94" s="172"/>
      <c r="DH94" s="172"/>
      <c r="DI94" s="172"/>
      <c r="DJ94" s="172"/>
      <c r="DK94" s="172"/>
      <c r="DL94" s="172"/>
      <c r="DM94" s="172"/>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c r="HO94" s="172"/>
      <c r="HP94" s="172"/>
      <c r="HQ94" s="172"/>
      <c r="HR94" s="172"/>
      <c r="HS94" s="172"/>
      <c r="HT94" s="172"/>
      <c r="HU94" s="172"/>
      <c r="HV94" s="172"/>
      <c r="HW94" s="172"/>
      <c r="HX94" s="172"/>
      <c r="HY94" s="172"/>
      <c r="HZ94" s="172"/>
      <c r="IA94" s="172"/>
      <c r="IB94" s="172"/>
      <c r="IC94" s="172"/>
      <c r="ID94" s="172"/>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c r="YU94" s="1"/>
      <c r="YV94" s="1"/>
      <c r="YW94" s="1"/>
      <c r="YX94" s="1"/>
      <c r="YY94" s="1"/>
      <c r="YZ94" s="1"/>
      <c r="ZA94" s="1"/>
      <c r="ZB94" s="1"/>
      <c r="ZC94" s="1"/>
      <c r="ZD94" s="1"/>
      <c r="ZE94" s="1"/>
      <c r="ZF94" s="1"/>
      <c r="ZG94" s="1"/>
      <c r="ZH94" s="1"/>
      <c r="ZI94" s="1"/>
      <c r="ZJ94" s="1"/>
      <c r="ZK94" s="1"/>
      <c r="ZL94" s="1"/>
      <c r="ZM94" s="1"/>
      <c r="ZN94" s="1"/>
      <c r="ZO94" s="1"/>
      <c r="ZP94" s="1"/>
      <c r="ZQ94" s="1"/>
      <c r="ZR94" s="1"/>
      <c r="ZS94" s="1"/>
      <c r="ZT94" s="1"/>
      <c r="ZU94" s="1"/>
      <c r="ZV94" s="1"/>
      <c r="ZW94" s="1"/>
      <c r="ZX94" s="1"/>
      <c r="ZY94" s="1"/>
      <c r="ZZ94" s="1"/>
      <c r="AAA94" s="1"/>
      <c r="AAB94" s="1"/>
      <c r="AAC94" s="1"/>
      <c r="AAD94" s="1"/>
      <c r="AAE94" s="1"/>
      <c r="AAF94" s="1"/>
      <c r="AAG94" s="1"/>
      <c r="AAH94" s="1"/>
      <c r="AAI94" s="1"/>
      <c r="AAJ94" s="1"/>
      <c r="AAK94" s="1"/>
      <c r="AAL94" s="1"/>
      <c r="AAM94" s="1"/>
      <c r="AAN94" s="1"/>
      <c r="AAO94" s="1"/>
      <c r="AAP94" s="1"/>
      <c r="AAQ94" s="1"/>
      <c r="AAR94" s="1"/>
      <c r="AAS94" s="1"/>
      <c r="AAT94" s="1"/>
      <c r="AAU94" s="1"/>
      <c r="AAV94" s="1"/>
      <c r="AAW94" s="1"/>
      <c r="AAX94" s="1"/>
      <c r="AAY94" s="1"/>
      <c r="AAZ94" s="1"/>
      <c r="ABA94" s="1"/>
      <c r="ABB94" s="1"/>
      <c r="ABC94" s="1"/>
      <c r="ABD94" s="1"/>
      <c r="ABE94" s="1"/>
      <c r="ABF94" s="1"/>
      <c r="ABG94" s="1"/>
      <c r="ABH94" s="1"/>
      <c r="ABI94" s="1"/>
      <c r="ABJ94" s="1"/>
      <c r="ABK94" s="1"/>
      <c r="ABL94" s="1"/>
      <c r="ABM94" s="1"/>
      <c r="ABN94" s="1"/>
      <c r="ABO94" s="1"/>
      <c r="ABP94" s="1"/>
      <c r="ABQ94" s="1"/>
      <c r="ABR94" s="1"/>
      <c r="ABS94" s="1"/>
      <c r="ABT94" s="1"/>
      <c r="ABU94" s="1"/>
      <c r="ABV94" s="1"/>
      <c r="ABW94" s="1"/>
      <c r="ABX94" s="1"/>
      <c r="ABY94" s="1"/>
      <c r="ABZ94" s="1"/>
      <c r="ACA94" s="1"/>
      <c r="ACB94" s="1"/>
      <c r="ACC94" s="1"/>
      <c r="ACD94" s="1"/>
      <c r="ACE94" s="1"/>
      <c r="ACF94" s="1"/>
      <c r="ACG94" s="1"/>
      <c r="ACH94" s="1"/>
      <c r="ACI94" s="1"/>
      <c r="ACJ94" s="1"/>
      <c r="ACK94" s="1"/>
      <c r="ACL94" s="1"/>
      <c r="ACM94" s="1"/>
      <c r="ACN94" s="1"/>
      <c r="ACO94" s="1"/>
      <c r="ACP94" s="1"/>
      <c r="ACQ94" s="1"/>
      <c r="ACR94" s="1"/>
      <c r="ACS94" s="1"/>
      <c r="ACT94" s="1"/>
      <c r="ACU94" s="1"/>
      <c r="ACV94" s="1"/>
      <c r="ACW94" s="1"/>
      <c r="ACX94" s="1"/>
      <c r="ACY94" s="1"/>
      <c r="ACZ94" s="1"/>
      <c r="ADA94" s="1"/>
      <c r="ADB94" s="1"/>
      <c r="ADC94" s="1"/>
      <c r="ADD94" s="1"/>
      <c r="ADE94" s="1"/>
      <c r="ADF94" s="1"/>
      <c r="ADG94" s="1"/>
      <c r="ADH94" s="1"/>
      <c r="ADI94" s="1"/>
      <c r="ADJ94" s="1"/>
      <c r="ADK94" s="1"/>
      <c r="ADL94" s="1"/>
      <c r="ADM94" s="1"/>
      <c r="ADN94" s="1"/>
      <c r="ADO94" s="1"/>
      <c r="ADP94" s="1"/>
      <c r="ADQ94" s="1"/>
      <c r="ADR94" s="1"/>
      <c r="ADS94" s="1"/>
      <c r="ADT94" s="1"/>
      <c r="ADU94" s="1"/>
      <c r="ADV94" s="1"/>
      <c r="ADW94" s="1"/>
      <c r="ADX94" s="1"/>
      <c r="ADY94" s="1"/>
      <c r="ADZ94" s="1"/>
      <c r="AEA94" s="1"/>
      <c r="AEB94" s="1"/>
      <c r="AEC94" s="1"/>
      <c r="AED94" s="1"/>
      <c r="AEE94" s="1"/>
      <c r="AEF94" s="1"/>
      <c r="AEG94" s="1"/>
      <c r="AEH94" s="1"/>
      <c r="AEI94" s="1"/>
      <c r="AEJ94" s="1"/>
      <c r="AEK94" s="1"/>
      <c r="AEL94" s="1"/>
      <c r="AEM94" s="1"/>
      <c r="AEN94" s="1"/>
      <c r="AEO94" s="1"/>
      <c r="AEP94" s="1"/>
      <c r="AEQ94" s="1"/>
      <c r="AER94" s="1"/>
      <c r="AES94" s="1"/>
      <c r="AET94" s="1"/>
      <c r="AEU94" s="1"/>
      <c r="AEV94" s="1"/>
      <c r="AEW94" s="1"/>
      <c r="AEX94" s="1"/>
      <c r="AEY94" s="1"/>
      <c r="AEZ94" s="1"/>
      <c r="AFA94" s="1"/>
      <c r="AFB94" s="1"/>
      <c r="AFC94" s="1"/>
      <c r="AFD94" s="1"/>
      <c r="AFE94" s="1"/>
      <c r="AFF94" s="1"/>
      <c r="AFG94" s="1"/>
      <c r="AFH94" s="1"/>
      <c r="AFI94" s="1"/>
      <c r="AFJ94" s="1"/>
      <c r="AFK94" s="1"/>
      <c r="AFL94" s="1"/>
      <c r="AFM94" s="1"/>
      <c r="AFN94" s="1"/>
      <c r="AFO94" s="1"/>
      <c r="AFP94" s="1"/>
      <c r="AFQ94" s="1"/>
      <c r="AFR94" s="1"/>
      <c r="AFS94" s="1"/>
      <c r="AFT94" s="1"/>
      <c r="AFU94" s="1"/>
      <c r="AFV94" s="1"/>
      <c r="AFW94" s="1"/>
      <c r="AFX94" s="1"/>
      <c r="AFY94" s="1"/>
      <c r="AFZ94" s="1"/>
      <c r="AGA94" s="1"/>
      <c r="AGB94" s="1"/>
      <c r="AGC94" s="1"/>
      <c r="AGD94" s="1"/>
      <c r="AGE94" s="1"/>
      <c r="AGF94" s="1"/>
      <c r="AGG94" s="1"/>
      <c r="AGH94" s="1"/>
      <c r="AGI94" s="1"/>
      <c r="AGJ94" s="1"/>
      <c r="AGK94" s="1"/>
      <c r="AGL94" s="1"/>
      <c r="AGM94" s="1"/>
      <c r="AGN94" s="1"/>
      <c r="AGO94" s="1"/>
      <c r="AGP94" s="1"/>
      <c r="AGQ94" s="1"/>
      <c r="AGR94" s="1"/>
      <c r="AGS94" s="1"/>
      <c r="AGT94" s="1"/>
      <c r="AGU94" s="1"/>
      <c r="AGV94" s="1"/>
      <c r="AGW94" s="1"/>
      <c r="AGX94" s="1"/>
      <c r="AGY94" s="1"/>
      <c r="AGZ94" s="1"/>
      <c r="AHA94" s="1"/>
      <c r="AHB94" s="1"/>
      <c r="AHC94" s="1"/>
      <c r="AHD94" s="1"/>
      <c r="AHE94" s="1"/>
      <c r="AHF94" s="1"/>
      <c r="AHG94" s="1"/>
      <c r="AHH94" s="1"/>
      <c r="AHI94" s="1"/>
      <c r="AHJ94" s="1"/>
      <c r="AHK94" s="1"/>
      <c r="AHL94" s="1"/>
      <c r="AHM94" s="1"/>
      <c r="AHN94" s="1"/>
      <c r="AHO94" s="1"/>
      <c r="AHP94" s="1"/>
      <c r="AHQ94" s="1"/>
      <c r="AHR94" s="1"/>
      <c r="AHS94" s="1"/>
      <c r="AHT94" s="1"/>
      <c r="AHU94" s="1"/>
      <c r="AHV94" s="1"/>
      <c r="AHW94" s="1"/>
      <c r="AHX94" s="1"/>
      <c r="AHY94" s="1"/>
      <c r="AHZ94" s="1"/>
      <c r="AIA94" s="1"/>
      <c r="AIB94" s="1"/>
      <c r="AIC94" s="1"/>
      <c r="AID94" s="1"/>
      <c r="AIE94" s="1"/>
      <c r="AIF94" s="1"/>
      <c r="AIG94" s="1"/>
      <c r="AIH94" s="1"/>
      <c r="AII94" s="1"/>
      <c r="AIJ94" s="1"/>
      <c r="AIK94" s="1"/>
      <c r="AIL94" s="1"/>
      <c r="AIM94" s="1"/>
      <c r="AIN94" s="1"/>
      <c r="AIO94" s="1"/>
      <c r="AIP94" s="1"/>
      <c r="AIQ94" s="1"/>
      <c r="AIR94" s="1"/>
      <c r="AIS94" s="1"/>
      <c r="AIT94" s="1"/>
      <c r="AIU94" s="1"/>
      <c r="AIV94" s="1"/>
      <c r="AIW94" s="1"/>
      <c r="AIX94" s="1"/>
      <c r="AIY94" s="1"/>
      <c r="AIZ94" s="1"/>
      <c r="AJA94" s="1"/>
      <c r="AJB94" s="1"/>
      <c r="AJC94" s="1"/>
      <c r="AJD94" s="1"/>
      <c r="AJE94" s="1"/>
      <c r="AJF94" s="1"/>
      <c r="AJG94" s="1"/>
      <c r="AJH94" s="1"/>
      <c r="AJI94" s="1"/>
      <c r="AJJ94" s="1"/>
      <c r="AJK94" s="1"/>
      <c r="AJL94" s="1"/>
      <c r="AJM94" s="1"/>
      <c r="AJN94" s="1"/>
      <c r="AJO94" s="1"/>
      <c r="AJP94" s="1"/>
      <c r="AJQ94" s="1"/>
      <c r="AJR94" s="1"/>
      <c r="AJS94" s="1"/>
      <c r="AJT94" s="1"/>
      <c r="AJU94" s="1"/>
      <c r="AJV94" s="1"/>
      <c r="AJW94" s="1"/>
      <c r="AJX94" s="1"/>
      <c r="AJY94" s="1"/>
      <c r="AJZ94" s="1"/>
      <c r="AKA94" s="1"/>
      <c r="AKB94" s="1"/>
      <c r="AKC94" s="1"/>
      <c r="AKD94" s="1"/>
      <c r="AKE94" s="1"/>
      <c r="AKF94" s="1"/>
      <c r="AKG94" s="1"/>
      <c r="AKH94" s="1"/>
      <c r="AKI94" s="1"/>
      <c r="AKJ94" s="1"/>
      <c r="AKK94" s="1"/>
      <c r="AKL94" s="1"/>
      <c r="AKM94" s="1"/>
      <c r="AKN94" s="1"/>
      <c r="AKO94" s="1"/>
      <c r="AKP94" s="1"/>
      <c r="AKQ94" s="1"/>
      <c r="AKR94" s="1"/>
      <c r="AKS94" s="1"/>
      <c r="AKT94" s="1"/>
      <c r="AKU94" s="1"/>
      <c r="AKV94" s="1"/>
      <c r="AKW94" s="1"/>
      <c r="AKX94" s="1"/>
      <c r="AKY94" s="1"/>
      <c r="AKZ94" s="1"/>
      <c r="ALA94" s="1"/>
      <c r="ALB94" s="1"/>
      <c r="ALC94" s="1"/>
      <c r="ALD94" s="1"/>
      <c r="ALE94" s="1"/>
      <c r="ALF94" s="1"/>
      <c r="ALG94" s="1"/>
      <c r="ALH94" s="1"/>
      <c r="ALI94" s="1"/>
      <c r="ALJ94" s="1"/>
      <c r="ALK94" s="1"/>
      <c r="ALL94" s="1"/>
      <c r="ALM94" s="1"/>
      <c r="ALN94" s="1"/>
      <c r="ALO94" s="1"/>
      <c r="ALP94" s="1"/>
    </row>
    <row r="95" s="2" customFormat="true" ht="32.8" hidden="true" customHeight="false" outlineLevel="0" collapsed="false">
      <c r="A95" s="163"/>
      <c r="B95" s="164"/>
      <c r="C95" s="29" t="s">
        <v>103</v>
      </c>
      <c r="D95" s="165" t="s">
        <v>374</v>
      </c>
      <c r="E95" s="166" t="s">
        <v>16</v>
      </c>
      <c r="F95" s="166" t="s">
        <v>32</v>
      </c>
      <c r="G95" s="167" t="n">
        <v>9900010150</v>
      </c>
      <c r="H95" s="168" t="s">
        <v>104</v>
      </c>
      <c r="I95" s="169" t="n">
        <f aca="false">SUM(J95:Q95)</f>
        <v>0</v>
      </c>
      <c r="J95" s="169" t="n">
        <v>10000000</v>
      </c>
      <c r="K95" s="170" t="n">
        <v>0</v>
      </c>
      <c r="L95" s="170"/>
      <c r="M95" s="170"/>
      <c r="N95" s="170"/>
      <c r="O95" s="169" t="n">
        <v>-10000000</v>
      </c>
      <c r="P95" s="169"/>
      <c r="Q95" s="171"/>
      <c r="R95" s="172"/>
      <c r="S95" s="172"/>
      <c r="T95" s="172"/>
      <c r="U95" s="172"/>
      <c r="V95" s="172"/>
      <c r="W95" s="172"/>
      <c r="X95" s="172"/>
      <c r="Y95" s="172"/>
      <c r="Z95" s="172"/>
      <c r="AA95" s="172"/>
      <c r="AB95" s="172"/>
      <c r="AC95" s="172"/>
      <c r="AD95" s="172"/>
      <c r="AE95" s="172"/>
      <c r="AF95" s="172"/>
      <c r="AG95" s="172"/>
      <c r="AH95" s="172"/>
      <c r="AI95" s="172"/>
      <c r="AJ95" s="172"/>
      <c r="AK95" s="172"/>
      <c r="AL95" s="172"/>
      <c r="AM95" s="172"/>
      <c r="AN95" s="172"/>
      <c r="AO95" s="172"/>
      <c r="AP95" s="172"/>
      <c r="AQ95" s="172"/>
      <c r="AR95" s="172"/>
      <c r="AS95" s="172"/>
      <c r="AT95" s="172"/>
      <c r="AU95" s="172"/>
      <c r="AV95" s="172"/>
      <c r="AW95" s="172"/>
      <c r="AX95" s="172"/>
      <c r="AY95" s="172"/>
      <c r="AZ95" s="172"/>
      <c r="BA95" s="172"/>
      <c r="BB95" s="172"/>
      <c r="BC95" s="172"/>
      <c r="BD95" s="172"/>
      <c r="BE95" s="172"/>
      <c r="BF95" s="172"/>
      <c r="BG95" s="172"/>
      <c r="BH95" s="172"/>
      <c r="BI95" s="172"/>
      <c r="BJ95" s="172"/>
      <c r="BK95" s="172"/>
      <c r="BL95" s="172"/>
      <c r="BM95" s="172"/>
      <c r="BN95" s="172"/>
      <c r="BO95" s="172"/>
      <c r="BP95" s="172"/>
      <c r="BQ95" s="172"/>
      <c r="BR95" s="172"/>
      <c r="BS95" s="172"/>
      <c r="BT95" s="172"/>
      <c r="BU95" s="172"/>
      <c r="BV95" s="172"/>
      <c r="BW95" s="172"/>
      <c r="BX95" s="172"/>
      <c r="BY95" s="172"/>
      <c r="BZ95" s="172"/>
      <c r="CA95" s="172"/>
      <c r="CB95" s="172"/>
      <c r="CC95" s="172"/>
      <c r="CD95" s="172"/>
      <c r="CE95" s="172"/>
      <c r="CF95" s="172"/>
      <c r="CG95" s="172"/>
      <c r="CH95" s="172"/>
      <c r="CI95" s="172"/>
      <c r="CJ95" s="172"/>
      <c r="CK95" s="172"/>
      <c r="CL95" s="172"/>
      <c r="CM95" s="172"/>
      <c r="CN95" s="172"/>
      <c r="CO95" s="172"/>
      <c r="CP95" s="172"/>
      <c r="CQ95" s="172"/>
      <c r="CR95" s="172"/>
      <c r="CS95" s="172"/>
      <c r="CT95" s="172"/>
      <c r="CU95" s="172"/>
      <c r="CV95" s="172"/>
      <c r="CW95" s="172"/>
      <c r="CX95" s="172"/>
      <c r="CY95" s="172"/>
      <c r="CZ95" s="172"/>
      <c r="DA95" s="172"/>
      <c r="DB95" s="172"/>
      <c r="DC95" s="172"/>
      <c r="DD95" s="172"/>
      <c r="DE95" s="172"/>
      <c r="DF95" s="172"/>
      <c r="DG95" s="172"/>
      <c r="DH95" s="172"/>
      <c r="DI95" s="172"/>
      <c r="DJ95" s="172"/>
      <c r="DK95" s="172"/>
      <c r="DL95" s="172"/>
      <c r="DM95" s="172"/>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c r="HO95" s="172"/>
      <c r="HP95" s="172"/>
      <c r="HQ95" s="172"/>
      <c r="HR95" s="172"/>
      <c r="HS95" s="172"/>
      <c r="HT95" s="172"/>
      <c r="HU95" s="172"/>
      <c r="HV95" s="172"/>
      <c r="HW95" s="172"/>
      <c r="HX95" s="172"/>
      <c r="HY95" s="172"/>
      <c r="HZ95" s="172"/>
      <c r="IA95" s="172"/>
      <c r="IB95" s="172"/>
      <c r="IC95" s="172"/>
      <c r="ID95" s="172"/>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c r="AAB95" s="1"/>
      <c r="AAC95" s="1"/>
      <c r="AAD95" s="1"/>
      <c r="AAE95" s="1"/>
      <c r="AAF95" s="1"/>
      <c r="AAG95" s="1"/>
      <c r="AAH95" s="1"/>
      <c r="AAI95" s="1"/>
      <c r="AAJ95" s="1"/>
      <c r="AAK95" s="1"/>
      <c r="AAL95" s="1"/>
      <c r="AAM95" s="1"/>
      <c r="AAN95" s="1"/>
      <c r="AAO95" s="1"/>
      <c r="AAP95" s="1"/>
      <c r="AAQ95" s="1"/>
      <c r="AAR95" s="1"/>
      <c r="AAS95" s="1"/>
      <c r="AAT95" s="1"/>
      <c r="AAU95" s="1"/>
      <c r="AAV95" s="1"/>
      <c r="AAW95" s="1"/>
      <c r="AAX95" s="1"/>
      <c r="AAY95" s="1"/>
      <c r="AAZ95" s="1"/>
      <c r="ABA95" s="1"/>
      <c r="ABB95" s="1"/>
      <c r="ABC95" s="1"/>
      <c r="ABD95" s="1"/>
      <c r="ABE95" s="1"/>
      <c r="ABF95" s="1"/>
      <c r="ABG95" s="1"/>
      <c r="ABH95" s="1"/>
      <c r="ABI95" s="1"/>
      <c r="ABJ95" s="1"/>
      <c r="ABK95" s="1"/>
      <c r="ABL95" s="1"/>
      <c r="ABM95" s="1"/>
      <c r="ABN95" s="1"/>
      <c r="ABO95" s="1"/>
      <c r="ABP95" s="1"/>
      <c r="ABQ95" s="1"/>
      <c r="ABR95" s="1"/>
      <c r="ABS95" s="1"/>
      <c r="ABT95" s="1"/>
      <c r="ABU95" s="1"/>
      <c r="ABV95" s="1"/>
      <c r="ABW95" s="1"/>
      <c r="ABX95" s="1"/>
      <c r="ABY95" s="1"/>
      <c r="ABZ95" s="1"/>
      <c r="ACA95" s="1"/>
      <c r="ACB95" s="1"/>
      <c r="ACC95" s="1"/>
      <c r="ACD95" s="1"/>
      <c r="ACE95" s="1"/>
      <c r="ACF95" s="1"/>
      <c r="ACG95" s="1"/>
      <c r="ACH95" s="1"/>
      <c r="ACI95" s="1"/>
      <c r="ACJ95" s="1"/>
      <c r="ACK95" s="1"/>
      <c r="ACL95" s="1"/>
      <c r="ACM95" s="1"/>
      <c r="ACN95" s="1"/>
      <c r="ACO95" s="1"/>
      <c r="ACP95" s="1"/>
      <c r="ACQ95" s="1"/>
      <c r="ACR95" s="1"/>
      <c r="ACS95" s="1"/>
      <c r="ACT95" s="1"/>
      <c r="ACU95" s="1"/>
      <c r="ACV95" s="1"/>
      <c r="ACW95" s="1"/>
      <c r="ACX95" s="1"/>
      <c r="ACY95" s="1"/>
      <c r="ACZ95" s="1"/>
      <c r="ADA95" s="1"/>
      <c r="ADB95" s="1"/>
      <c r="ADC95" s="1"/>
      <c r="ADD95" s="1"/>
      <c r="ADE95" s="1"/>
      <c r="ADF95" s="1"/>
      <c r="ADG95" s="1"/>
      <c r="ADH95" s="1"/>
      <c r="ADI95" s="1"/>
      <c r="ADJ95" s="1"/>
      <c r="ADK95" s="1"/>
      <c r="ADL95" s="1"/>
      <c r="ADM95" s="1"/>
      <c r="ADN95" s="1"/>
      <c r="ADO95" s="1"/>
      <c r="ADP95" s="1"/>
      <c r="ADQ95" s="1"/>
      <c r="ADR95" s="1"/>
      <c r="ADS95" s="1"/>
      <c r="ADT95" s="1"/>
      <c r="ADU95" s="1"/>
      <c r="ADV95" s="1"/>
      <c r="ADW95" s="1"/>
      <c r="ADX95" s="1"/>
      <c r="ADY95" s="1"/>
      <c r="ADZ95" s="1"/>
      <c r="AEA95" s="1"/>
      <c r="AEB95" s="1"/>
      <c r="AEC95" s="1"/>
      <c r="AED95" s="1"/>
      <c r="AEE95" s="1"/>
      <c r="AEF95" s="1"/>
      <c r="AEG95" s="1"/>
      <c r="AEH95" s="1"/>
      <c r="AEI95" s="1"/>
      <c r="AEJ95" s="1"/>
      <c r="AEK95" s="1"/>
      <c r="AEL95" s="1"/>
      <c r="AEM95" s="1"/>
      <c r="AEN95" s="1"/>
      <c r="AEO95" s="1"/>
      <c r="AEP95" s="1"/>
      <c r="AEQ95" s="1"/>
      <c r="AER95" s="1"/>
      <c r="AES95" s="1"/>
      <c r="AET95" s="1"/>
      <c r="AEU95" s="1"/>
      <c r="AEV95" s="1"/>
      <c r="AEW95" s="1"/>
      <c r="AEX95" s="1"/>
      <c r="AEY95" s="1"/>
      <c r="AEZ95" s="1"/>
      <c r="AFA95" s="1"/>
      <c r="AFB95" s="1"/>
      <c r="AFC95" s="1"/>
      <c r="AFD95" s="1"/>
      <c r="AFE95" s="1"/>
      <c r="AFF95" s="1"/>
      <c r="AFG95" s="1"/>
      <c r="AFH95" s="1"/>
      <c r="AFI95" s="1"/>
      <c r="AFJ95" s="1"/>
      <c r="AFK95" s="1"/>
      <c r="AFL95" s="1"/>
      <c r="AFM95" s="1"/>
      <c r="AFN95" s="1"/>
      <c r="AFO95" s="1"/>
      <c r="AFP95" s="1"/>
      <c r="AFQ95" s="1"/>
      <c r="AFR95" s="1"/>
      <c r="AFS95" s="1"/>
      <c r="AFT95" s="1"/>
      <c r="AFU95" s="1"/>
      <c r="AFV95" s="1"/>
      <c r="AFW95" s="1"/>
      <c r="AFX95" s="1"/>
      <c r="AFY95" s="1"/>
      <c r="AFZ95" s="1"/>
      <c r="AGA95" s="1"/>
      <c r="AGB95" s="1"/>
      <c r="AGC95" s="1"/>
      <c r="AGD95" s="1"/>
      <c r="AGE95" s="1"/>
      <c r="AGF95" s="1"/>
      <c r="AGG95" s="1"/>
      <c r="AGH95" s="1"/>
      <c r="AGI95" s="1"/>
      <c r="AGJ95" s="1"/>
      <c r="AGK95" s="1"/>
      <c r="AGL95" s="1"/>
      <c r="AGM95" s="1"/>
      <c r="AGN95" s="1"/>
      <c r="AGO95" s="1"/>
      <c r="AGP95" s="1"/>
      <c r="AGQ95" s="1"/>
      <c r="AGR95" s="1"/>
      <c r="AGS95" s="1"/>
      <c r="AGT95" s="1"/>
      <c r="AGU95" s="1"/>
      <c r="AGV95" s="1"/>
      <c r="AGW95" s="1"/>
      <c r="AGX95" s="1"/>
      <c r="AGY95" s="1"/>
      <c r="AGZ95" s="1"/>
      <c r="AHA95" s="1"/>
      <c r="AHB95" s="1"/>
      <c r="AHC95" s="1"/>
      <c r="AHD95" s="1"/>
      <c r="AHE95" s="1"/>
      <c r="AHF95" s="1"/>
      <c r="AHG95" s="1"/>
      <c r="AHH95" s="1"/>
      <c r="AHI95" s="1"/>
      <c r="AHJ95" s="1"/>
      <c r="AHK95" s="1"/>
      <c r="AHL95" s="1"/>
      <c r="AHM95" s="1"/>
      <c r="AHN95" s="1"/>
      <c r="AHO95" s="1"/>
      <c r="AHP95" s="1"/>
      <c r="AHQ95" s="1"/>
      <c r="AHR95" s="1"/>
      <c r="AHS95" s="1"/>
      <c r="AHT95" s="1"/>
      <c r="AHU95" s="1"/>
      <c r="AHV95" s="1"/>
      <c r="AHW95" s="1"/>
      <c r="AHX95" s="1"/>
      <c r="AHY95" s="1"/>
      <c r="AHZ95" s="1"/>
      <c r="AIA95" s="1"/>
      <c r="AIB95" s="1"/>
      <c r="AIC95" s="1"/>
      <c r="AID95" s="1"/>
      <c r="AIE95" s="1"/>
      <c r="AIF95" s="1"/>
      <c r="AIG95" s="1"/>
      <c r="AIH95" s="1"/>
      <c r="AII95" s="1"/>
      <c r="AIJ95" s="1"/>
      <c r="AIK95" s="1"/>
      <c r="AIL95" s="1"/>
      <c r="AIM95" s="1"/>
      <c r="AIN95" s="1"/>
      <c r="AIO95" s="1"/>
      <c r="AIP95" s="1"/>
      <c r="AIQ95" s="1"/>
      <c r="AIR95" s="1"/>
      <c r="AIS95" s="1"/>
      <c r="AIT95" s="1"/>
      <c r="AIU95" s="1"/>
      <c r="AIV95" s="1"/>
      <c r="AIW95" s="1"/>
      <c r="AIX95" s="1"/>
      <c r="AIY95" s="1"/>
      <c r="AIZ95" s="1"/>
      <c r="AJA95" s="1"/>
      <c r="AJB95" s="1"/>
      <c r="AJC95" s="1"/>
      <c r="AJD95" s="1"/>
      <c r="AJE95" s="1"/>
      <c r="AJF95" s="1"/>
      <c r="AJG95" s="1"/>
      <c r="AJH95" s="1"/>
      <c r="AJI95" s="1"/>
      <c r="AJJ95" s="1"/>
      <c r="AJK95" s="1"/>
      <c r="AJL95" s="1"/>
      <c r="AJM95" s="1"/>
      <c r="AJN95" s="1"/>
      <c r="AJO95" s="1"/>
      <c r="AJP95" s="1"/>
      <c r="AJQ95" s="1"/>
      <c r="AJR95" s="1"/>
      <c r="AJS95" s="1"/>
      <c r="AJT95" s="1"/>
      <c r="AJU95" s="1"/>
      <c r="AJV95" s="1"/>
      <c r="AJW95" s="1"/>
      <c r="AJX95" s="1"/>
      <c r="AJY95" s="1"/>
      <c r="AJZ95" s="1"/>
      <c r="AKA95" s="1"/>
      <c r="AKB95" s="1"/>
      <c r="AKC95" s="1"/>
      <c r="AKD95" s="1"/>
      <c r="AKE95" s="1"/>
      <c r="AKF95" s="1"/>
      <c r="AKG95" s="1"/>
      <c r="AKH95" s="1"/>
      <c r="AKI95" s="1"/>
      <c r="AKJ95" s="1"/>
      <c r="AKK95" s="1"/>
      <c r="AKL95" s="1"/>
      <c r="AKM95" s="1"/>
      <c r="AKN95" s="1"/>
      <c r="AKO95" s="1"/>
      <c r="AKP95" s="1"/>
      <c r="AKQ95" s="1"/>
      <c r="AKR95" s="1"/>
      <c r="AKS95" s="1"/>
      <c r="AKT95" s="1"/>
      <c r="AKU95" s="1"/>
      <c r="AKV95" s="1"/>
      <c r="AKW95" s="1"/>
      <c r="AKX95" s="1"/>
      <c r="AKY95" s="1"/>
      <c r="AKZ95" s="1"/>
      <c r="ALA95" s="1"/>
      <c r="ALB95" s="1"/>
      <c r="ALC95" s="1"/>
      <c r="ALD95" s="1"/>
      <c r="ALE95" s="1"/>
      <c r="ALF95" s="1"/>
      <c r="ALG95" s="1"/>
      <c r="ALH95" s="1"/>
      <c r="ALI95" s="1"/>
      <c r="ALJ95" s="1"/>
      <c r="ALK95" s="1"/>
      <c r="ALL95" s="1"/>
      <c r="ALM95" s="1"/>
      <c r="ALN95" s="1"/>
      <c r="ALO95" s="1"/>
      <c r="ALP95" s="1"/>
    </row>
    <row r="96" customFormat="false" ht="17.6" hidden="false" customHeight="false" outlineLevel="0" collapsed="false">
      <c r="B96" s="90"/>
      <c r="C96" s="81" t="s">
        <v>345</v>
      </c>
      <c r="D96" s="155" t="s">
        <v>374</v>
      </c>
      <c r="E96" s="154" t="s">
        <v>16</v>
      </c>
      <c r="F96" s="154" t="s">
        <v>32</v>
      </c>
      <c r="G96" s="82" t="n">
        <v>9900010910</v>
      </c>
      <c r="H96" s="83"/>
      <c r="I96" s="157" t="n">
        <f aca="false">SUM(J96:Q96)</f>
        <v>768900</v>
      </c>
      <c r="J96" s="157" t="n">
        <f aca="false">J97</f>
        <v>765500</v>
      </c>
      <c r="K96" s="76" t="n">
        <f aca="false">K97</f>
        <v>-765500</v>
      </c>
      <c r="L96" s="76" t="n">
        <f aca="false">L97</f>
        <v>0</v>
      </c>
      <c r="M96" s="76" t="n">
        <f aca="false">M97</f>
        <v>718900</v>
      </c>
      <c r="N96" s="76" t="n">
        <f aca="false">N97</f>
        <v>0</v>
      </c>
      <c r="O96" s="157" t="n">
        <f aca="false">O97</f>
        <v>0</v>
      </c>
      <c r="P96" s="76" t="n">
        <f aca="false">P97+P98</f>
        <v>50000</v>
      </c>
      <c r="Q96" s="158" t="n">
        <f aca="false">Q97</f>
        <v>0</v>
      </c>
    </row>
    <row r="97" customFormat="false" ht="32.8" hidden="false" customHeight="false" outlineLevel="0" collapsed="false">
      <c r="B97" s="90"/>
      <c r="C97" s="81" t="s">
        <v>103</v>
      </c>
      <c r="D97" s="155" t="s">
        <v>374</v>
      </c>
      <c r="E97" s="154" t="s">
        <v>16</v>
      </c>
      <c r="F97" s="154" t="s">
        <v>32</v>
      </c>
      <c r="G97" s="82" t="n">
        <v>9900010910</v>
      </c>
      <c r="H97" s="83" t="s">
        <v>104</v>
      </c>
      <c r="I97" s="157" t="n">
        <f aca="false">SUM(J97:Q97)</f>
        <v>718900</v>
      </c>
      <c r="J97" s="157" t="n">
        <v>765500</v>
      </c>
      <c r="K97" s="76" t="n">
        <v>-765500</v>
      </c>
      <c r="L97" s="76"/>
      <c r="M97" s="76" t="n">
        <v>718900</v>
      </c>
      <c r="N97" s="76"/>
      <c r="O97" s="157"/>
      <c r="P97" s="76"/>
      <c r="Q97" s="158"/>
    </row>
    <row r="98" customFormat="false" ht="17.35" hidden="false" customHeight="false" outlineLevel="0" collapsed="false">
      <c r="B98" s="90"/>
      <c r="C98" s="81" t="s">
        <v>106</v>
      </c>
      <c r="D98" s="155" t="s">
        <v>374</v>
      </c>
      <c r="E98" s="154" t="s">
        <v>16</v>
      </c>
      <c r="F98" s="154" t="s">
        <v>32</v>
      </c>
      <c r="G98" s="82" t="n">
        <v>9900010910</v>
      </c>
      <c r="H98" s="83" t="s">
        <v>107</v>
      </c>
      <c r="I98" s="157" t="n">
        <f aca="false">SUM(J98:Q98)</f>
        <v>50000</v>
      </c>
      <c r="J98" s="157"/>
      <c r="K98" s="76"/>
      <c r="L98" s="76"/>
      <c r="M98" s="76"/>
      <c r="N98" s="76"/>
      <c r="O98" s="157"/>
      <c r="P98" s="76" t="n">
        <v>50000</v>
      </c>
      <c r="Q98" s="158"/>
    </row>
    <row r="99" customFormat="false" ht="32.8" hidden="false" customHeight="false" outlineLevel="0" collapsed="false">
      <c r="B99" s="90"/>
      <c r="C99" s="81" t="s">
        <v>354</v>
      </c>
      <c r="D99" s="155" t="s">
        <v>374</v>
      </c>
      <c r="E99" s="154" t="s">
        <v>16</v>
      </c>
      <c r="F99" s="154" t="s">
        <v>32</v>
      </c>
      <c r="G99" s="82" t="n">
        <v>9960000000</v>
      </c>
      <c r="H99" s="83"/>
      <c r="I99" s="157" t="n">
        <f aca="false">SUM(J99:Q99)</f>
        <v>842000</v>
      </c>
      <c r="J99" s="157" t="n">
        <f aca="false">J100</f>
        <v>1530900</v>
      </c>
      <c r="K99" s="76" t="n">
        <f aca="false">K100</f>
        <v>-688900</v>
      </c>
      <c r="L99" s="76" t="n">
        <f aca="false">L100</f>
        <v>0</v>
      </c>
      <c r="M99" s="76" t="n">
        <f aca="false">M100</f>
        <v>0</v>
      </c>
      <c r="N99" s="76" t="n">
        <f aca="false">N100</f>
        <v>0</v>
      </c>
      <c r="O99" s="157" t="n">
        <f aca="false">O100</f>
        <v>0</v>
      </c>
      <c r="P99" s="76" t="n">
        <f aca="false">P100</f>
        <v>0</v>
      </c>
      <c r="Q99" s="158" t="n">
        <f aca="false">Q100</f>
        <v>0</v>
      </c>
    </row>
    <row r="100" customFormat="false" ht="32.8" hidden="false" customHeight="false" outlineLevel="0" collapsed="false">
      <c r="B100" s="90"/>
      <c r="C100" s="81" t="s">
        <v>355</v>
      </c>
      <c r="D100" s="155" t="s">
        <v>374</v>
      </c>
      <c r="E100" s="154" t="s">
        <v>16</v>
      </c>
      <c r="F100" s="154" t="s">
        <v>32</v>
      </c>
      <c r="G100" s="82" t="n">
        <v>9960010570</v>
      </c>
      <c r="H100" s="83"/>
      <c r="I100" s="157" t="n">
        <f aca="false">SUM(J100:Q100)</f>
        <v>842000</v>
      </c>
      <c r="J100" s="157" t="n">
        <f aca="false">J101</f>
        <v>1530900</v>
      </c>
      <c r="K100" s="76" t="n">
        <f aca="false">K101</f>
        <v>-688900</v>
      </c>
      <c r="L100" s="76" t="n">
        <f aca="false">L101</f>
        <v>0</v>
      </c>
      <c r="M100" s="76" t="n">
        <f aca="false">M101</f>
        <v>0</v>
      </c>
      <c r="N100" s="76" t="n">
        <f aca="false">N101</f>
        <v>0</v>
      </c>
      <c r="O100" s="157" t="n">
        <f aca="false">O101</f>
        <v>0</v>
      </c>
      <c r="P100" s="76" t="n">
        <f aca="false">P101</f>
        <v>0</v>
      </c>
      <c r="Q100" s="158" t="n">
        <f aca="false">Q101</f>
        <v>0</v>
      </c>
    </row>
    <row r="101" customFormat="false" ht="32.8" hidden="false" customHeight="false" outlineLevel="0" collapsed="false">
      <c r="B101" s="90"/>
      <c r="C101" s="81" t="s">
        <v>103</v>
      </c>
      <c r="D101" s="155" t="s">
        <v>374</v>
      </c>
      <c r="E101" s="154" t="s">
        <v>16</v>
      </c>
      <c r="F101" s="154" t="s">
        <v>32</v>
      </c>
      <c r="G101" s="82" t="n">
        <v>9960010570</v>
      </c>
      <c r="H101" s="83" t="s">
        <v>104</v>
      </c>
      <c r="I101" s="157" t="n">
        <f aca="false">SUM(J101:Q101)</f>
        <v>842000</v>
      </c>
      <c r="J101" s="157" t="n">
        <v>1530900</v>
      </c>
      <c r="K101" s="76" t="n">
        <v>-688900</v>
      </c>
      <c r="L101" s="76"/>
      <c r="M101" s="76"/>
      <c r="N101" s="76"/>
      <c r="O101" s="157"/>
      <c r="P101" s="76"/>
      <c r="Q101" s="158"/>
    </row>
    <row r="102" customFormat="false" ht="17.6" hidden="false" customHeight="false" outlineLevel="0" collapsed="false">
      <c r="B102" s="90"/>
      <c r="C102" s="81" t="s">
        <v>35</v>
      </c>
      <c r="D102" s="155" t="s">
        <v>374</v>
      </c>
      <c r="E102" s="154" t="s">
        <v>20</v>
      </c>
      <c r="F102" s="154" t="s">
        <v>83</v>
      </c>
      <c r="G102" s="82"/>
      <c r="H102" s="83"/>
      <c r="I102" s="157" t="n">
        <f aca="false">SUM(J102:Q102)</f>
        <v>53910426.24</v>
      </c>
      <c r="J102" s="157" t="n">
        <f aca="false">J103+J127+J117</f>
        <v>42296100</v>
      </c>
      <c r="K102" s="76" t="n">
        <f aca="false">K103+K127+K117</f>
        <v>3565500</v>
      </c>
      <c r="L102" s="76" t="n">
        <f aca="false">L103+L127+L117</f>
        <v>0</v>
      </c>
      <c r="M102" s="76" t="n">
        <f aca="false">M103+M127+M117</f>
        <v>0</v>
      </c>
      <c r="N102" s="76" t="n">
        <f aca="false">N103+N127+N117</f>
        <v>2161951.24</v>
      </c>
      <c r="O102" s="157" t="n">
        <f aca="false">O103+O127+O117</f>
        <v>3725675</v>
      </c>
      <c r="P102" s="76" t="n">
        <f aca="false">P103+P127+P117</f>
        <v>2161200</v>
      </c>
      <c r="Q102" s="158" t="n">
        <f aca="false">Q103+Q127+Q117</f>
        <v>0</v>
      </c>
    </row>
    <row r="103" customFormat="false" ht="17.6" hidden="false" customHeight="false" outlineLevel="0" collapsed="false">
      <c r="B103" s="90"/>
      <c r="C103" s="81" t="s">
        <v>36</v>
      </c>
      <c r="D103" s="155" t="s">
        <v>374</v>
      </c>
      <c r="E103" s="154" t="s">
        <v>20</v>
      </c>
      <c r="F103" s="154" t="s">
        <v>37</v>
      </c>
      <c r="G103" s="82"/>
      <c r="H103" s="83"/>
      <c r="I103" s="157" t="n">
        <f aca="false">SUM(J103:Q103)</f>
        <v>46229700</v>
      </c>
      <c r="J103" s="157" t="n">
        <f aca="false">J104+J111</f>
        <v>35524100</v>
      </c>
      <c r="K103" s="76" t="n">
        <f aca="false">K104+K111</f>
        <v>7434500</v>
      </c>
      <c r="L103" s="76" t="n">
        <f aca="false">L104+L111</f>
        <v>0</v>
      </c>
      <c r="M103" s="76" t="n">
        <f aca="false">M104+M111</f>
        <v>0</v>
      </c>
      <c r="N103" s="76" t="n">
        <f aca="false">N104+N111</f>
        <v>0</v>
      </c>
      <c r="O103" s="157" t="n">
        <f aca="false">O104+O111</f>
        <v>3271100</v>
      </c>
      <c r="P103" s="76" t="n">
        <f aca="false">P104+P111</f>
        <v>0</v>
      </c>
      <c r="Q103" s="158" t="n">
        <f aca="false">Q104+Q111</f>
        <v>0</v>
      </c>
    </row>
    <row r="104" customFormat="false" ht="32.8" hidden="false" customHeight="false" outlineLevel="0" collapsed="false">
      <c r="B104" s="90"/>
      <c r="C104" s="81" t="s">
        <v>128</v>
      </c>
      <c r="D104" s="155" t="s">
        <v>374</v>
      </c>
      <c r="E104" s="154" t="s">
        <v>20</v>
      </c>
      <c r="F104" s="154" t="s">
        <v>37</v>
      </c>
      <c r="G104" s="82" t="n">
        <v>5200000000</v>
      </c>
      <c r="H104" s="83"/>
      <c r="I104" s="157" t="n">
        <f aca="false">SUM(J104:Q104)</f>
        <v>46229500</v>
      </c>
      <c r="J104" s="157" t="n">
        <f aca="false">J105</f>
        <v>32524100</v>
      </c>
      <c r="K104" s="76" t="n">
        <f aca="false">K105</f>
        <v>10434300</v>
      </c>
      <c r="L104" s="76" t="n">
        <f aca="false">L105</f>
        <v>0</v>
      </c>
      <c r="M104" s="76" t="n">
        <f aca="false">M105</f>
        <v>0</v>
      </c>
      <c r="N104" s="76" t="n">
        <f aca="false">N105</f>
        <v>0</v>
      </c>
      <c r="O104" s="157" t="n">
        <f aca="false">O105</f>
        <v>3271100</v>
      </c>
      <c r="P104" s="76" t="n">
        <f aca="false">P105</f>
        <v>0</v>
      </c>
      <c r="Q104" s="158" t="n">
        <f aca="false">Q105</f>
        <v>0</v>
      </c>
    </row>
    <row r="105" customFormat="false" ht="17.6" hidden="false" customHeight="false" outlineLevel="0" collapsed="false">
      <c r="B105" s="90"/>
      <c r="C105" s="94" t="s">
        <v>133</v>
      </c>
      <c r="D105" s="155" t="s">
        <v>374</v>
      </c>
      <c r="E105" s="154" t="s">
        <v>20</v>
      </c>
      <c r="F105" s="154" t="s">
        <v>37</v>
      </c>
      <c r="G105" s="82" t="n">
        <v>5240000000</v>
      </c>
      <c r="H105" s="83"/>
      <c r="I105" s="157" t="n">
        <f aca="false">SUM(J105:Q105)</f>
        <v>46229500</v>
      </c>
      <c r="J105" s="157" t="n">
        <f aca="false">J106</f>
        <v>32524100</v>
      </c>
      <c r="K105" s="76" t="n">
        <f aca="false">K106</f>
        <v>10434300</v>
      </c>
      <c r="L105" s="76" t="n">
        <f aca="false">L106</f>
        <v>0</v>
      </c>
      <c r="M105" s="76" t="n">
        <f aca="false">M106</f>
        <v>0</v>
      </c>
      <c r="N105" s="76" t="n">
        <f aca="false">N106</f>
        <v>0</v>
      </c>
      <c r="O105" s="157" t="n">
        <f aca="false">O106</f>
        <v>3271100</v>
      </c>
      <c r="P105" s="76" t="n">
        <f aca="false">P106</f>
        <v>0</v>
      </c>
      <c r="Q105" s="158" t="n">
        <f aca="false">Q106</f>
        <v>0</v>
      </c>
    </row>
    <row r="106" customFormat="false" ht="32.8" hidden="false" customHeight="false" outlineLevel="0" collapsed="false">
      <c r="B106" s="90"/>
      <c r="C106" s="94" t="s">
        <v>130</v>
      </c>
      <c r="D106" s="155" t="s">
        <v>374</v>
      </c>
      <c r="E106" s="154" t="s">
        <v>20</v>
      </c>
      <c r="F106" s="154" t="s">
        <v>37</v>
      </c>
      <c r="G106" s="82" t="n">
        <v>5240000590</v>
      </c>
      <c r="H106" s="83"/>
      <c r="I106" s="157" t="n">
        <f aca="false">SUM(J106:Q106)</f>
        <v>46229500</v>
      </c>
      <c r="J106" s="157" t="n">
        <f aca="false">J107+J108+J110+J109</f>
        <v>32524100</v>
      </c>
      <c r="K106" s="76" t="n">
        <f aca="false">K107+K108+K110+K109</f>
        <v>10434300</v>
      </c>
      <c r="L106" s="76" t="n">
        <f aca="false">L107+L108+L110+L109</f>
        <v>0</v>
      </c>
      <c r="M106" s="76" t="n">
        <f aca="false">M107+M108+M110+M109</f>
        <v>0</v>
      </c>
      <c r="N106" s="76" t="n">
        <f aca="false">N107+N108+N110+N109</f>
        <v>0</v>
      </c>
      <c r="O106" s="157" t="n">
        <f aca="false">O107+O108+O110+O109</f>
        <v>3271100</v>
      </c>
      <c r="P106" s="76" t="n">
        <f aca="false">P107+P108+P110+P109</f>
        <v>0</v>
      </c>
      <c r="Q106" s="158" t="n">
        <f aca="false">Q107+Q108+Q110+Q109</f>
        <v>0</v>
      </c>
    </row>
    <row r="107" customFormat="false" ht="64.15" hidden="false" customHeight="false" outlineLevel="0" collapsed="false">
      <c r="B107" s="90"/>
      <c r="C107" s="81" t="s">
        <v>100</v>
      </c>
      <c r="D107" s="155" t="s">
        <v>374</v>
      </c>
      <c r="E107" s="154" t="s">
        <v>20</v>
      </c>
      <c r="F107" s="154" t="s">
        <v>37</v>
      </c>
      <c r="G107" s="82" t="n">
        <v>5240000590</v>
      </c>
      <c r="H107" s="83" t="s">
        <v>101</v>
      </c>
      <c r="I107" s="157" t="n">
        <f aca="false">SUM(J107:Q107)</f>
        <v>33080300</v>
      </c>
      <c r="J107" s="157" t="n">
        <v>18867600</v>
      </c>
      <c r="K107" s="76" t="n">
        <v>10941600</v>
      </c>
      <c r="L107" s="76"/>
      <c r="M107" s="76"/>
      <c r="N107" s="76"/>
      <c r="O107" s="157" t="n">
        <v>3271100</v>
      </c>
      <c r="P107" s="76"/>
      <c r="Q107" s="158"/>
    </row>
    <row r="108" customFormat="false" ht="32.8" hidden="false" customHeight="false" outlineLevel="0" collapsed="false">
      <c r="B108" s="90"/>
      <c r="C108" s="81" t="s">
        <v>103</v>
      </c>
      <c r="D108" s="155" t="s">
        <v>374</v>
      </c>
      <c r="E108" s="154" t="s">
        <v>20</v>
      </c>
      <c r="F108" s="154" t="s">
        <v>37</v>
      </c>
      <c r="G108" s="82" t="n">
        <v>5240000590</v>
      </c>
      <c r="H108" s="83" t="s">
        <v>104</v>
      </c>
      <c r="I108" s="157" t="n">
        <f aca="false">SUM(J108:Q108)</f>
        <v>1128200</v>
      </c>
      <c r="J108" s="157" t="n">
        <v>1637400</v>
      </c>
      <c r="K108" s="76" t="n">
        <v>-509200</v>
      </c>
      <c r="L108" s="76"/>
      <c r="M108" s="76"/>
      <c r="N108" s="76"/>
      <c r="O108" s="157"/>
      <c r="P108" s="76"/>
      <c r="Q108" s="158"/>
    </row>
    <row r="109" customFormat="false" ht="17.6" hidden="false" customHeight="false" outlineLevel="0" collapsed="false">
      <c r="B109" s="90"/>
      <c r="C109" s="81" t="s">
        <v>126</v>
      </c>
      <c r="D109" s="155" t="s">
        <v>374</v>
      </c>
      <c r="E109" s="154" t="s">
        <v>20</v>
      </c>
      <c r="F109" s="154" t="s">
        <v>37</v>
      </c>
      <c r="G109" s="82" t="n">
        <v>5240000590</v>
      </c>
      <c r="H109" s="83" t="s">
        <v>127</v>
      </c>
      <c r="I109" s="157" t="n">
        <f aca="false">SUM(J109:Q109)</f>
        <v>12000000</v>
      </c>
      <c r="J109" s="157" t="n">
        <v>12000000</v>
      </c>
      <c r="K109" s="76" t="n">
        <v>0</v>
      </c>
      <c r="L109" s="76"/>
      <c r="M109" s="76"/>
      <c r="N109" s="76"/>
      <c r="O109" s="157"/>
      <c r="P109" s="76"/>
      <c r="Q109" s="158"/>
    </row>
    <row r="110" customFormat="false" ht="17.6" hidden="false" customHeight="false" outlineLevel="0" collapsed="false">
      <c r="B110" s="90"/>
      <c r="C110" s="81" t="s">
        <v>106</v>
      </c>
      <c r="D110" s="155" t="s">
        <v>374</v>
      </c>
      <c r="E110" s="154" t="s">
        <v>20</v>
      </c>
      <c r="F110" s="154" t="s">
        <v>37</v>
      </c>
      <c r="G110" s="82" t="n">
        <v>5240000590</v>
      </c>
      <c r="H110" s="83" t="s">
        <v>107</v>
      </c>
      <c r="I110" s="157" t="n">
        <f aca="false">SUM(J110:Q110)</f>
        <v>21000</v>
      </c>
      <c r="J110" s="157" t="n">
        <v>19100</v>
      </c>
      <c r="K110" s="76" t="n">
        <v>1900</v>
      </c>
      <c r="L110" s="76"/>
      <c r="M110" s="76"/>
      <c r="N110" s="76"/>
      <c r="O110" s="157"/>
      <c r="P110" s="76"/>
      <c r="Q110" s="158"/>
    </row>
    <row r="111" customFormat="false" ht="32.8" hidden="false" customHeight="false" outlineLevel="0" collapsed="false">
      <c r="B111" s="90"/>
      <c r="C111" s="81" t="s">
        <v>340</v>
      </c>
      <c r="D111" s="155" t="s">
        <v>374</v>
      </c>
      <c r="E111" s="154" t="s">
        <v>20</v>
      </c>
      <c r="F111" s="154" t="s">
        <v>37</v>
      </c>
      <c r="G111" s="82" t="n">
        <v>9900000000</v>
      </c>
      <c r="H111" s="83"/>
      <c r="I111" s="157" t="n">
        <f aca="false">SUM(J111:Q111)</f>
        <v>200</v>
      </c>
      <c r="J111" s="157" t="n">
        <f aca="false">J112</f>
        <v>3000000</v>
      </c>
      <c r="K111" s="76" t="n">
        <f aca="false">K112</f>
        <v>-2999800</v>
      </c>
      <c r="L111" s="76" t="n">
        <f aca="false">L112</f>
        <v>0</v>
      </c>
      <c r="M111" s="76" t="n">
        <f aca="false">M112</f>
        <v>0</v>
      </c>
      <c r="N111" s="76" t="n">
        <f aca="false">N112</f>
        <v>0</v>
      </c>
      <c r="O111" s="157" t="n">
        <f aca="false">O112</f>
        <v>0</v>
      </c>
      <c r="P111" s="76" t="n">
        <f aca="false">P112</f>
        <v>0</v>
      </c>
      <c r="Q111" s="158" t="n">
        <f aca="false">Q112</f>
        <v>0</v>
      </c>
    </row>
    <row r="112" customFormat="false" ht="48.5" hidden="false" customHeight="false" outlineLevel="0" collapsed="false">
      <c r="B112" s="90"/>
      <c r="C112" s="81" t="s">
        <v>347</v>
      </c>
      <c r="D112" s="155" t="s">
        <v>374</v>
      </c>
      <c r="E112" s="154" t="s">
        <v>20</v>
      </c>
      <c r="F112" s="154" t="s">
        <v>37</v>
      </c>
      <c r="G112" s="82" t="n">
        <v>9900200000</v>
      </c>
      <c r="H112" s="83"/>
      <c r="I112" s="157" t="n">
        <f aca="false">SUM(J112:Q112)</f>
        <v>200</v>
      </c>
      <c r="J112" s="157" t="n">
        <f aca="false">J113+J115</f>
        <v>3000000</v>
      </c>
      <c r="K112" s="76" t="n">
        <f aca="false">K113+K115</f>
        <v>-2999800</v>
      </c>
      <c r="L112" s="76" t="n">
        <f aca="false">L113+L115</f>
        <v>0</v>
      </c>
      <c r="M112" s="76" t="n">
        <f aca="false">M113+M115</f>
        <v>0</v>
      </c>
      <c r="N112" s="76" t="n">
        <f aca="false">N113+N115</f>
        <v>0</v>
      </c>
      <c r="O112" s="157" t="n">
        <f aca="false">O113+O115</f>
        <v>0</v>
      </c>
      <c r="P112" s="76" t="n">
        <f aca="false">P113+P115</f>
        <v>0</v>
      </c>
      <c r="Q112" s="158" t="n">
        <f aca="false">Q113+Q115</f>
        <v>0</v>
      </c>
    </row>
    <row r="113" customFormat="false" ht="52.9" hidden="false" customHeight="true" outlineLevel="0" collapsed="false">
      <c r="B113" s="90"/>
      <c r="C113" s="81" t="s">
        <v>347</v>
      </c>
      <c r="D113" s="155" t="s">
        <v>374</v>
      </c>
      <c r="E113" s="154" t="s">
        <v>20</v>
      </c>
      <c r="F113" s="154" t="s">
        <v>37</v>
      </c>
      <c r="G113" s="82" t="n">
        <v>9900210010</v>
      </c>
      <c r="H113" s="83"/>
      <c r="I113" s="157" t="n">
        <f aca="false">SUM(J113:Q113)</f>
        <v>100</v>
      </c>
      <c r="J113" s="157" t="n">
        <f aca="false">J114</f>
        <v>1500000</v>
      </c>
      <c r="K113" s="76" t="n">
        <f aca="false">K114</f>
        <v>-1499900</v>
      </c>
      <c r="L113" s="76" t="n">
        <f aca="false">L114</f>
        <v>0</v>
      </c>
      <c r="M113" s="76" t="n">
        <f aca="false">M114</f>
        <v>0</v>
      </c>
      <c r="N113" s="76" t="n">
        <f aca="false">N114</f>
        <v>0</v>
      </c>
      <c r="O113" s="157" t="n">
        <f aca="false">O114</f>
        <v>0</v>
      </c>
      <c r="P113" s="76" t="n">
        <f aca="false">P114</f>
        <v>0</v>
      </c>
      <c r="Q113" s="158" t="n">
        <f aca="false">Q114</f>
        <v>0</v>
      </c>
    </row>
    <row r="114" customFormat="false" ht="32.8" hidden="false" customHeight="false" outlineLevel="0" collapsed="false">
      <c r="B114" s="90"/>
      <c r="C114" s="81" t="s">
        <v>103</v>
      </c>
      <c r="D114" s="155" t="s">
        <v>374</v>
      </c>
      <c r="E114" s="154" t="s">
        <v>20</v>
      </c>
      <c r="F114" s="154" t="s">
        <v>37</v>
      </c>
      <c r="G114" s="82" t="n">
        <v>9900210010</v>
      </c>
      <c r="H114" s="83" t="s">
        <v>104</v>
      </c>
      <c r="I114" s="157" t="n">
        <f aca="false">SUM(J114:Q114)</f>
        <v>100</v>
      </c>
      <c r="J114" s="157" t="n">
        <v>1500000</v>
      </c>
      <c r="K114" s="76" t="n">
        <v>-1499900</v>
      </c>
      <c r="L114" s="76" t="n">
        <v>0</v>
      </c>
      <c r="M114" s="76" t="n">
        <v>0</v>
      </c>
      <c r="N114" s="76" t="n">
        <v>0</v>
      </c>
      <c r="O114" s="157" t="n">
        <v>0</v>
      </c>
      <c r="P114" s="76" t="n">
        <v>0</v>
      </c>
      <c r="Q114" s="158" t="n">
        <v>0</v>
      </c>
    </row>
    <row r="115" customFormat="false" ht="32.8" hidden="false" customHeight="false" outlineLevel="0" collapsed="false">
      <c r="B115" s="90"/>
      <c r="C115" s="81" t="s">
        <v>349</v>
      </c>
      <c r="D115" s="155" t="s">
        <v>374</v>
      </c>
      <c r="E115" s="154" t="s">
        <v>20</v>
      </c>
      <c r="F115" s="154" t="s">
        <v>37</v>
      </c>
      <c r="G115" s="82" t="n">
        <v>9900210020</v>
      </c>
      <c r="H115" s="83"/>
      <c r="I115" s="157" t="n">
        <f aca="false">SUM(J115:Q115)</f>
        <v>100</v>
      </c>
      <c r="J115" s="157" t="n">
        <f aca="false">J116</f>
        <v>1500000</v>
      </c>
      <c r="K115" s="76" t="n">
        <f aca="false">K116</f>
        <v>-1499900</v>
      </c>
      <c r="L115" s="76" t="n">
        <f aca="false">L116</f>
        <v>0</v>
      </c>
      <c r="M115" s="76" t="n">
        <f aca="false">M116</f>
        <v>0</v>
      </c>
      <c r="N115" s="76" t="n">
        <f aca="false">N116</f>
        <v>0</v>
      </c>
      <c r="O115" s="157" t="n">
        <f aca="false">O116</f>
        <v>0</v>
      </c>
      <c r="P115" s="76" t="n">
        <f aca="false">P116</f>
        <v>0</v>
      </c>
      <c r="Q115" s="158" t="n">
        <f aca="false">Q116</f>
        <v>0</v>
      </c>
    </row>
    <row r="116" customFormat="false" ht="32.8" hidden="false" customHeight="false" outlineLevel="0" collapsed="false">
      <c r="B116" s="90"/>
      <c r="C116" s="81" t="s">
        <v>103</v>
      </c>
      <c r="D116" s="155" t="s">
        <v>374</v>
      </c>
      <c r="E116" s="154" t="s">
        <v>20</v>
      </c>
      <c r="F116" s="154" t="s">
        <v>37</v>
      </c>
      <c r="G116" s="82" t="n">
        <v>9900210020</v>
      </c>
      <c r="H116" s="83" t="s">
        <v>104</v>
      </c>
      <c r="I116" s="157" t="n">
        <f aca="false">SUM(J116:Q116)</f>
        <v>100</v>
      </c>
      <c r="J116" s="157" t="n">
        <v>1500000</v>
      </c>
      <c r="K116" s="76" t="n">
        <v>-1499900</v>
      </c>
      <c r="L116" s="76" t="n">
        <v>0</v>
      </c>
      <c r="M116" s="76" t="n">
        <v>0</v>
      </c>
      <c r="N116" s="76" t="n">
        <v>0</v>
      </c>
      <c r="O116" s="157" t="n">
        <v>0</v>
      </c>
      <c r="P116" s="76" t="n">
        <v>0</v>
      </c>
      <c r="Q116" s="158" t="n">
        <v>0</v>
      </c>
    </row>
    <row r="117" customFormat="false" ht="32.8" hidden="false" customHeight="false" outlineLevel="0" collapsed="false">
      <c r="B117" s="90"/>
      <c r="C117" s="81" t="s">
        <v>38</v>
      </c>
      <c r="D117" s="155" t="s">
        <v>374</v>
      </c>
      <c r="E117" s="154" t="s">
        <v>20</v>
      </c>
      <c r="F117" s="154" t="s">
        <v>39</v>
      </c>
      <c r="G117" s="82"/>
      <c r="H117" s="83"/>
      <c r="I117" s="157" t="n">
        <f aca="false">SUM(J117:Q117)</f>
        <v>5029726.24</v>
      </c>
      <c r="J117" s="157" t="n">
        <f aca="false">J118</f>
        <v>252000</v>
      </c>
      <c r="K117" s="76" t="n">
        <f aca="false">K118</f>
        <v>0</v>
      </c>
      <c r="L117" s="76" t="n">
        <f aca="false">L118</f>
        <v>0</v>
      </c>
      <c r="M117" s="76" t="n">
        <f aca="false">M118</f>
        <v>0</v>
      </c>
      <c r="N117" s="76" t="n">
        <f aca="false">N118+N122</f>
        <v>2161951.24</v>
      </c>
      <c r="O117" s="157" t="n">
        <f aca="false">O118+O122</f>
        <v>454575</v>
      </c>
      <c r="P117" s="76" t="n">
        <f aca="false">P118+P122</f>
        <v>2161200</v>
      </c>
      <c r="Q117" s="158" t="n">
        <f aca="false">Q118+Q122</f>
        <v>0</v>
      </c>
    </row>
    <row r="118" customFormat="false" ht="32.8" hidden="false" customHeight="false" outlineLevel="0" collapsed="false">
      <c r="B118" s="90"/>
      <c r="C118" s="81" t="s">
        <v>97</v>
      </c>
      <c r="D118" s="155" t="s">
        <v>374</v>
      </c>
      <c r="E118" s="154" t="s">
        <v>20</v>
      </c>
      <c r="F118" s="154" t="s">
        <v>39</v>
      </c>
      <c r="G118" s="82" t="n">
        <v>5000000000</v>
      </c>
      <c r="H118" s="83"/>
      <c r="I118" s="157" t="n">
        <f aca="false">SUM(J118:Q118)</f>
        <v>252000</v>
      </c>
      <c r="J118" s="157" t="n">
        <f aca="false">J119</f>
        <v>252000</v>
      </c>
      <c r="K118" s="76" t="n">
        <f aca="false">K119</f>
        <v>0</v>
      </c>
      <c r="L118" s="76" t="n">
        <f aca="false">L119</f>
        <v>0</v>
      </c>
      <c r="M118" s="76" t="n">
        <f aca="false">M119</f>
        <v>0</v>
      </c>
      <c r="N118" s="76" t="n">
        <f aca="false">N119</f>
        <v>0</v>
      </c>
      <c r="O118" s="157" t="n">
        <f aca="false">O119</f>
        <v>0</v>
      </c>
      <c r="P118" s="76" t="n">
        <f aca="false">P119</f>
        <v>0</v>
      </c>
      <c r="Q118" s="158" t="n">
        <f aca="false">Q119</f>
        <v>0</v>
      </c>
    </row>
    <row r="119" customFormat="false" ht="32.8" hidden="false" customHeight="false" outlineLevel="0" collapsed="false">
      <c r="B119" s="90"/>
      <c r="C119" s="81" t="s">
        <v>377</v>
      </c>
      <c r="D119" s="155" t="s">
        <v>374</v>
      </c>
      <c r="E119" s="154" t="s">
        <v>20</v>
      </c>
      <c r="F119" s="154" t="s">
        <v>39</v>
      </c>
      <c r="G119" s="82" t="n">
        <v>5010000000</v>
      </c>
      <c r="H119" s="83"/>
      <c r="I119" s="157" t="n">
        <f aca="false">SUM(J119:Q119)</f>
        <v>252000</v>
      </c>
      <c r="J119" s="157" t="n">
        <f aca="false">J120</f>
        <v>252000</v>
      </c>
      <c r="K119" s="76" t="n">
        <f aca="false">K120</f>
        <v>0</v>
      </c>
      <c r="L119" s="76" t="n">
        <f aca="false">L120</f>
        <v>0</v>
      </c>
      <c r="M119" s="76" t="n">
        <f aca="false">M120</f>
        <v>0</v>
      </c>
      <c r="N119" s="76" t="n">
        <f aca="false">N120</f>
        <v>0</v>
      </c>
      <c r="O119" s="157" t="n">
        <f aca="false">O120</f>
        <v>0</v>
      </c>
      <c r="P119" s="76" t="n">
        <f aca="false">P120</f>
        <v>0</v>
      </c>
      <c r="Q119" s="158" t="n">
        <f aca="false">Q120</f>
        <v>0</v>
      </c>
    </row>
    <row r="120" customFormat="false" ht="132" hidden="false" customHeight="true" outlineLevel="0" collapsed="false">
      <c r="B120" s="90"/>
      <c r="C120" s="81" t="s">
        <v>102</v>
      </c>
      <c r="D120" s="155" t="s">
        <v>374</v>
      </c>
      <c r="E120" s="154" t="s">
        <v>20</v>
      </c>
      <c r="F120" s="154" t="s">
        <v>39</v>
      </c>
      <c r="G120" s="82" t="n">
        <v>5010060070</v>
      </c>
      <c r="H120" s="83"/>
      <c r="I120" s="157" t="n">
        <f aca="false">SUM(J120:Q120)</f>
        <v>252000</v>
      </c>
      <c r="J120" s="157" t="n">
        <f aca="false">J121</f>
        <v>252000</v>
      </c>
      <c r="K120" s="76" t="n">
        <f aca="false">K121</f>
        <v>0</v>
      </c>
      <c r="L120" s="76" t="n">
        <f aca="false">L121</f>
        <v>0</v>
      </c>
      <c r="M120" s="76" t="n">
        <f aca="false">M121</f>
        <v>0</v>
      </c>
      <c r="N120" s="76" t="n">
        <f aca="false">N121</f>
        <v>0</v>
      </c>
      <c r="O120" s="157" t="n">
        <f aca="false">O121</f>
        <v>0</v>
      </c>
      <c r="P120" s="76" t="n">
        <f aca="false">P121</f>
        <v>0</v>
      </c>
      <c r="Q120" s="158" t="n">
        <f aca="false">Q121</f>
        <v>0</v>
      </c>
    </row>
    <row r="121" customFormat="false" ht="32.8" hidden="false" customHeight="false" outlineLevel="0" collapsed="false">
      <c r="B121" s="90"/>
      <c r="C121" s="81" t="s">
        <v>103</v>
      </c>
      <c r="D121" s="155" t="s">
        <v>374</v>
      </c>
      <c r="E121" s="154" t="s">
        <v>20</v>
      </c>
      <c r="F121" s="154" t="s">
        <v>39</v>
      </c>
      <c r="G121" s="82" t="n">
        <v>5010060070</v>
      </c>
      <c r="H121" s="83" t="s">
        <v>104</v>
      </c>
      <c r="I121" s="157" t="n">
        <f aca="false">SUM(J121:Q121)</f>
        <v>252000</v>
      </c>
      <c r="J121" s="157" t="n">
        <v>252000</v>
      </c>
      <c r="K121" s="76" t="n">
        <v>0</v>
      </c>
      <c r="L121" s="76"/>
      <c r="M121" s="76"/>
      <c r="N121" s="76"/>
      <c r="O121" s="157"/>
      <c r="P121" s="76"/>
      <c r="Q121" s="158"/>
    </row>
    <row r="122" customFormat="false" ht="32.8" hidden="false" customHeight="false" outlineLevel="0" collapsed="false">
      <c r="B122" s="90"/>
      <c r="C122" s="81" t="s">
        <v>340</v>
      </c>
      <c r="D122" s="155" t="s">
        <v>374</v>
      </c>
      <c r="E122" s="154" t="s">
        <v>20</v>
      </c>
      <c r="F122" s="154" t="s">
        <v>39</v>
      </c>
      <c r="G122" s="82" t="n">
        <v>9900000000</v>
      </c>
      <c r="H122" s="83"/>
      <c r="I122" s="157" t="n">
        <f aca="false">SUM(J122:Q122)</f>
        <v>4777726.24</v>
      </c>
      <c r="J122" s="157"/>
      <c r="K122" s="76"/>
      <c r="L122" s="76"/>
      <c r="M122" s="76"/>
      <c r="N122" s="76" t="n">
        <f aca="false">N123</f>
        <v>2161951.24</v>
      </c>
      <c r="O122" s="157" t="n">
        <f aca="false">O123</f>
        <v>454575</v>
      </c>
      <c r="P122" s="76" t="n">
        <f aca="false">P123</f>
        <v>2161200</v>
      </c>
      <c r="Q122" s="158" t="n">
        <f aca="false">Q123</f>
        <v>0</v>
      </c>
    </row>
    <row r="123" customFormat="false" ht="48.5" hidden="false" customHeight="false" outlineLevel="0" collapsed="false">
      <c r="B123" s="90"/>
      <c r="C123" s="81" t="s">
        <v>347</v>
      </c>
      <c r="D123" s="155" t="s">
        <v>374</v>
      </c>
      <c r="E123" s="154" t="s">
        <v>20</v>
      </c>
      <c r="F123" s="154" t="s">
        <v>39</v>
      </c>
      <c r="G123" s="82" t="n">
        <v>9900200000</v>
      </c>
      <c r="H123" s="83"/>
      <c r="I123" s="157" t="n">
        <f aca="false">SUM(J123:Q123)</f>
        <v>4777726.24</v>
      </c>
      <c r="J123" s="157"/>
      <c r="K123" s="76"/>
      <c r="L123" s="76"/>
      <c r="M123" s="76"/>
      <c r="N123" s="76" t="n">
        <f aca="false">N124</f>
        <v>2161951.24</v>
      </c>
      <c r="O123" s="157" t="n">
        <f aca="false">O124</f>
        <v>454575</v>
      </c>
      <c r="P123" s="76" t="n">
        <f aca="false">P124</f>
        <v>2161200</v>
      </c>
      <c r="Q123" s="158" t="n">
        <f aca="false">Q124</f>
        <v>0</v>
      </c>
    </row>
    <row r="124" customFormat="false" ht="48.2" hidden="false" customHeight="false" outlineLevel="0" collapsed="false">
      <c r="B124" s="90"/>
      <c r="C124" s="81" t="s">
        <v>347</v>
      </c>
      <c r="D124" s="155" t="s">
        <v>374</v>
      </c>
      <c r="E124" s="154" t="s">
        <v>20</v>
      </c>
      <c r="F124" s="154" t="s">
        <v>39</v>
      </c>
      <c r="G124" s="82" t="n">
        <v>9900210010</v>
      </c>
      <c r="H124" s="83"/>
      <c r="I124" s="157" t="n">
        <f aca="false">SUM(J124:Q124)</f>
        <v>4777726.24</v>
      </c>
      <c r="J124" s="157"/>
      <c r="K124" s="76"/>
      <c r="L124" s="76"/>
      <c r="M124" s="76"/>
      <c r="N124" s="76" t="n">
        <f aca="false">N125</f>
        <v>2161951.24</v>
      </c>
      <c r="O124" s="157" t="n">
        <f aca="false">O125+O126</f>
        <v>454575</v>
      </c>
      <c r="P124" s="76" t="n">
        <f aca="false">P125+P126</f>
        <v>2161200</v>
      </c>
      <c r="Q124" s="76" t="n">
        <f aca="false">Q125+Q126</f>
        <v>0</v>
      </c>
    </row>
    <row r="125" customFormat="false" ht="32.8" hidden="false" customHeight="false" outlineLevel="0" collapsed="false">
      <c r="B125" s="90"/>
      <c r="C125" s="81" t="s">
        <v>103</v>
      </c>
      <c r="D125" s="155" t="s">
        <v>374</v>
      </c>
      <c r="E125" s="154" t="s">
        <v>20</v>
      </c>
      <c r="F125" s="154" t="s">
        <v>39</v>
      </c>
      <c r="G125" s="82" t="n">
        <v>9900210010</v>
      </c>
      <c r="H125" s="83" t="s">
        <v>104</v>
      </c>
      <c r="I125" s="157" t="n">
        <f aca="false">SUM(J125:Q125)</f>
        <v>3225851.24</v>
      </c>
      <c r="J125" s="157"/>
      <c r="K125" s="76"/>
      <c r="L125" s="76"/>
      <c r="M125" s="76"/>
      <c r="N125" s="76" t="n">
        <f aca="false">286200+450000+711552.54+614198.7+100000</f>
        <v>2161951.24</v>
      </c>
      <c r="O125" s="157"/>
      <c r="P125" s="76" t="n">
        <f aca="false">1056700+7200</f>
        <v>1063900</v>
      </c>
      <c r="Q125" s="158"/>
    </row>
    <row r="126" customFormat="false" ht="17.35" hidden="false" customHeight="false" outlineLevel="0" collapsed="false">
      <c r="B126" s="90"/>
      <c r="C126" s="81" t="s">
        <v>348</v>
      </c>
      <c r="D126" s="155" t="s">
        <v>374</v>
      </c>
      <c r="E126" s="154" t="s">
        <v>20</v>
      </c>
      <c r="F126" s="154" t="s">
        <v>39</v>
      </c>
      <c r="G126" s="82" t="n">
        <v>9900210010</v>
      </c>
      <c r="H126" s="83" t="s">
        <v>137</v>
      </c>
      <c r="I126" s="157" t="n">
        <f aca="false">SUM(J126:Q126)</f>
        <v>1551875</v>
      </c>
      <c r="J126" s="157"/>
      <c r="K126" s="76"/>
      <c r="L126" s="76"/>
      <c r="M126" s="76"/>
      <c r="N126" s="76"/>
      <c r="O126" s="157" t="n">
        <v>454575</v>
      </c>
      <c r="P126" s="76" t="n">
        <f aca="false">877800+219500</f>
        <v>1097300</v>
      </c>
      <c r="Q126" s="158"/>
    </row>
    <row r="127" customFormat="false" ht="32.8" hidden="false" customHeight="false" outlineLevel="0" collapsed="false">
      <c r="B127" s="90"/>
      <c r="C127" s="81" t="s">
        <v>40</v>
      </c>
      <c r="D127" s="155" t="s">
        <v>374</v>
      </c>
      <c r="E127" s="154" t="s">
        <v>20</v>
      </c>
      <c r="F127" s="154" t="s">
        <v>41</v>
      </c>
      <c r="G127" s="82"/>
      <c r="H127" s="83"/>
      <c r="I127" s="157" t="n">
        <f aca="false">SUM(J127:Q127)</f>
        <v>2651000</v>
      </c>
      <c r="J127" s="157" t="n">
        <f aca="false">J128+J133+J140</f>
        <v>6520000</v>
      </c>
      <c r="K127" s="76" t="n">
        <f aca="false">K128+K133+K140+K144</f>
        <v>-3869000</v>
      </c>
      <c r="L127" s="76" t="n">
        <f aca="false">L128+L133+L140</f>
        <v>0</v>
      </c>
      <c r="M127" s="76" t="n">
        <f aca="false">M128+M133+M140</f>
        <v>0</v>
      </c>
      <c r="N127" s="76" t="n">
        <f aca="false">N128+N133+N140</f>
        <v>0</v>
      </c>
      <c r="O127" s="157" t="n">
        <f aca="false">O128+O133+O140</f>
        <v>0</v>
      </c>
      <c r="P127" s="76" t="n">
        <f aca="false">P128+P133+P140</f>
        <v>0</v>
      </c>
      <c r="Q127" s="158" t="n">
        <f aca="false">Q128+Q133+Q140</f>
        <v>0</v>
      </c>
    </row>
    <row r="128" customFormat="false" ht="64.15" hidden="false" customHeight="false" outlineLevel="0" collapsed="false">
      <c r="B128" s="90"/>
      <c r="C128" s="81" t="s">
        <v>285</v>
      </c>
      <c r="D128" s="155" t="s">
        <v>374</v>
      </c>
      <c r="E128" s="154" t="s">
        <v>20</v>
      </c>
      <c r="F128" s="154" t="s">
        <v>41</v>
      </c>
      <c r="G128" s="82" t="n">
        <v>6600000000</v>
      </c>
      <c r="H128" s="83"/>
      <c r="I128" s="157" t="n">
        <f aca="false">SUM(J128:Q128)</f>
        <v>2238500</v>
      </c>
      <c r="J128" s="157" t="n">
        <f aca="false">J129</f>
        <v>6070000</v>
      </c>
      <c r="K128" s="76" t="n">
        <f aca="false">K129</f>
        <v>-3831500</v>
      </c>
      <c r="L128" s="76" t="n">
        <f aca="false">L129</f>
        <v>0</v>
      </c>
      <c r="M128" s="76" t="n">
        <f aca="false">M129</f>
        <v>0</v>
      </c>
      <c r="N128" s="76" t="n">
        <f aca="false">N129</f>
        <v>0</v>
      </c>
      <c r="O128" s="157" t="n">
        <f aca="false">O129</f>
        <v>0</v>
      </c>
      <c r="P128" s="76" t="n">
        <f aca="false">P129</f>
        <v>0</v>
      </c>
      <c r="Q128" s="158" t="n">
        <f aca="false">Q129</f>
        <v>0</v>
      </c>
    </row>
    <row r="129" customFormat="false" ht="32.8" hidden="false" customHeight="false" outlineLevel="0" collapsed="false">
      <c r="B129" s="90"/>
      <c r="C129" s="81" t="s">
        <v>286</v>
      </c>
      <c r="D129" s="155" t="s">
        <v>374</v>
      </c>
      <c r="E129" s="154" t="s">
        <v>20</v>
      </c>
      <c r="F129" s="154" t="s">
        <v>41</v>
      </c>
      <c r="G129" s="82" t="n">
        <v>6610000000</v>
      </c>
      <c r="H129" s="83"/>
      <c r="I129" s="157" t="n">
        <f aca="false">SUM(J129:Q129)</f>
        <v>2238500</v>
      </c>
      <c r="J129" s="157" t="n">
        <f aca="false">J130</f>
        <v>6070000</v>
      </c>
      <c r="K129" s="76" t="n">
        <f aca="false">K130</f>
        <v>-3831500</v>
      </c>
      <c r="L129" s="76" t="n">
        <f aca="false">L130</f>
        <v>0</v>
      </c>
      <c r="M129" s="76" t="n">
        <f aca="false">M130</f>
        <v>0</v>
      </c>
      <c r="N129" s="76" t="n">
        <f aca="false">N130</f>
        <v>0</v>
      </c>
      <c r="O129" s="157" t="n">
        <f aca="false">O130</f>
        <v>0</v>
      </c>
      <c r="P129" s="76" t="n">
        <f aca="false">P130</f>
        <v>0</v>
      </c>
      <c r="Q129" s="158" t="n">
        <f aca="false">Q130</f>
        <v>0</v>
      </c>
    </row>
    <row r="130" customFormat="false" ht="65.6" hidden="false" customHeight="true" outlineLevel="0" collapsed="false">
      <c r="B130" s="90"/>
      <c r="C130" s="81" t="s">
        <v>378</v>
      </c>
      <c r="D130" s="155" t="s">
        <v>374</v>
      </c>
      <c r="E130" s="154" t="s">
        <v>20</v>
      </c>
      <c r="F130" s="154" t="s">
        <v>41</v>
      </c>
      <c r="G130" s="82" t="n">
        <v>6610010040</v>
      </c>
      <c r="H130" s="83"/>
      <c r="I130" s="157" t="n">
        <f aca="false">SUM(J130:Q130)</f>
        <v>2238500</v>
      </c>
      <c r="J130" s="157" t="n">
        <f aca="false">J131</f>
        <v>6070000</v>
      </c>
      <c r="K130" s="76" t="n">
        <f aca="false">K131</f>
        <v>-3831500</v>
      </c>
      <c r="L130" s="76" t="n">
        <f aca="false">L131</f>
        <v>0</v>
      </c>
      <c r="M130" s="76" t="n">
        <f aca="false">M131</f>
        <v>0</v>
      </c>
      <c r="N130" s="76" t="n">
        <f aca="false">N131</f>
        <v>0</v>
      </c>
      <c r="O130" s="157" t="n">
        <f aca="false">O131+O132</f>
        <v>0</v>
      </c>
      <c r="P130" s="76" t="n">
        <f aca="false">P131</f>
        <v>0</v>
      </c>
      <c r="Q130" s="158" t="n">
        <f aca="false">Q131</f>
        <v>0</v>
      </c>
    </row>
    <row r="131" customFormat="false" ht="32.8" hidden="false" customHeight="false" outlineLevel="0" collapsed="false">
      <c r="B131" s="90"/>
      <c r="C131" s="81" t="s">
        <v>103</v>
      </c>
      <c r="D131" s="155" t="s">
        <v>374</v>
      </c>
      <c r="E131" s="154" t="s">
        <v>20</v>
      </c>
      <c r="F131" s="154" t="s">
        <v>41</v>
      </c>
      <c r="G131" s="82" t="n">
        <v>6610010040</v>
      </c>
      <c r="H131" s="83" t="s">
        <v>104</v>
      </c>
      <c r="I131" s="157" t="n">
        <f aca="false">SUM(J131:Q131)</f>
        <v>2188500</v>
      </c>
      <c r="J131" s="157" t="n">
        <v>6070000</v>
      </c>
      <c r="K131" s="76" t="n">
        <v>-3831500</v>
      </c>
      <c r="L131" s="76" t="n">
        <v>0</v>
      </c>
      <c r="M131" s="76" t="n">
        <v>0</v>
      </c>
      <c r="N131" s="76" t="n">
        <v>0</v>
      </c>
      <c r="O131" s="157" t="n">
        <v>-50000</v>
      </c>
      <c r="P131" s="76" t="n">
        <v>0</v>
      </c>
      <c r="Q131" s="158" t="n">
        <v>0</v>
      </c>
    </row>
    <row r="132" customFormat="false" ht="17.35" hidden="false" customHeight="false" outlineLevel="0" collapsed="false">
      <c r="B132" s="90"/>
      <c r="C132" s="81" t="s">
        <v>106</v>
      </c>
      <c r="D132" s="155" t="s">
        <v>374</v>
      </c>
      <c r="E132" s="154" t="s">
        <v>20</v>
      </c>
      <c r="F132" s="154" t="s">
        <v>41</v>
      </c>
      <c r="G132" s="82" t="n">
        <v>6610010040</v>
      </c>
      <c r="H132" s="83" t="s">
        <v>107</v>
      </c>
      <c r="I132" s="157" t="n">
        <f aca="false">SUM(J132:Q132)</f>
        <v>50000</v>
      </c>
      <c r="J132" s="157"/>
      <c r="K132" s="76"/>
      <c r="L132" s="76"/>
      <c r="M132" s="76"/>
      <c r="N132" s="76"/>
      <c r="O132" s="157" t="n">
        <v>50000</v>
      </c>
      <c r="P132" s="76"/>
      <c r="Q132" s="158"/>
    </row>
    <row r="133" customFormat="false" ht="48.5" hidden="false" customHeight="false" outlineLevel="0" collapsed="false">
      <c r="B133" s="90"/>
      <c r="C133" s="81" t="s">
        <v>289</v>
      </c>
      <c r="D133" s="155" t="s">
        <v>374</v>
      </c>
      <c r="E133" s="154" t="s">
        <v>20</v>
      </c>
      <c r="F133" s="154" t="s">
        <v>41</v>
      </c>
      <c r="G133" s="82" t="n">
        <v>6700000000</v>
      </c>
      <c r="H133" s="83"/>
      <c r="I133" s="157" t="n">
        <f aca="false">SUM(J133:Q133)</f>
        <v>110000</v>
      </c>
      <c r="J133" s="157" t="n">
        <f aca="false">J134+J137</f>
        <v>350000</v>
      </c>
      <c r="K133" s="76" t="n">
        <f aca="false">K134+K137</f>
        <v>-240000</v>
      </c>
      <c r="L133" s="76" t="n">
        <f aca="false">L134+L137</f>
        <v>0</v>
      </c>
      <c r="M133" s="76" t="n">
        <f aca="false">M134+M137</f>
        <v>0</v>
      </c>
      <c r="N133" s="76" t="n">
        <f aca="false">N134+N137</f>
        <v>0</v>
      </c>
      <c r="O133" s="157" t="n">
        <f aca="false">O134+O137</f>
        <v>0</v>
      </c>
      <c r="P133" s="76" t="n">
        <f aca="false">P134+P137</f>
        <v>0</v>
      </c>
      <c r="Q133" s="158" t="n">
        <f aca="false">Q134+Q137</f>
        <v>0</v>
      </c>
    </row>
    <row r="134" customFormat="false" ht="32.8" hidden="false" customHeight="false" outlineLevel="0" collapsed="false">
      <c r="B134" s="90"/>
      <c r="C134" s="81" t="s">
        <v>290</v>
      </c>
      <c r="D134" s="155" t="s">
        <v>374</v>
      </c>
      <c r="E134" s="154" t="s">
        <v>20</v>
      </c>
      <c r="F134" s="154" t="s">
        <v>41</v>
      </c>
      <c r="G134" s="82" t="n">
        <v>6710000000</v>
      </c>
      <c r="H134" s="83"/>
      <c r="I134" s="157" t="n">
        <f aca="false">SUM(J134:Q134)</f>
        <v>27500</v>
      </c>
      <c r="J134" s="157" t="n">
        <f aca="false">J135</f>
        <v>200000</v>
      </c>
      <c r="K134" s="76" t="n">
        <f aca="false">K135</f>
        <v>-172500</v>
      </c>
      <c r="L134" s="76" t="n">
        <f aca="false">L135</f>
        <v>0</v>
      </c>
      <c r="M134" s="76" t="n">
        <f aca="false">M135</f>
        <v>0</v>
      </c>
      <c r="N134" s="76" t="n">
        <f aca="false">N135</f>
        <v>0</v>
      </c>
      <c r="O134" s="157" t="n">
        <f aca="false">O135</f>
        <v>0</v>
      </c>
      <c r="P134" s="76" t="n">
        <f aca="false">P135</f>
        <v>0</v>
      </c>
      <c r="Q134" s="158" t="n">
        <f aca="false">Q135</f>
        <v>0</v>
      </c>
    </row>
    <row r="135" customFormat="false" ht="17.6" hidden="false" customHeight="false" outlineLevel="0" collapsed="false">
      <c r="B135" s="90"/>
      <c r="C135" s="81" t="s">
        <v>291</v>
      </c>
      <c r="D135" s="155" t="s">
        <v>374</v>
      </c>
      <c r="E135" s="154" t="s">
        <v>20</v>
      </c>
      <c r="F135" s="154" t="s">
        <v>41</v>
      </c>
      <c r="G135" s="82" t="n">
        <v>6710010220</v>
      </c>
      <c r="H135" s="83"/>
      <c r="I135" s="157" t="n">
        <f aca="false">SUM(J135:Q135)</f>
        <v>27500</v>
      </c>
      <c r="J135" s="157" t="n">
        <f aca="false">J136</f>
        <v>200000</v>
      </c>
      <c r="K135" s="76" t="n">
        <f aca="false">K136</f>
        <v>-172500</v>
      </c>
      <c r="L135" s="76" t="n">
        <f aca="false">L136</f>
        <v>0</v>
      </c>
      <c r="M135" s="76" t="n">
        <f aca="false">M136</f>
        <v>0</v>
      </c>
      <c r="N135" s="76" t="n">
        <f aca="false">N136</f>
        <v>0</v>
      </c>
      <c r="O135" s="157" t="n">
        <f aca="false">O136</f>
        <v>0</v>
      </c>
      <c r="P135" s="76" t="n">
        <f aca="false">P136</f>
        <v>0</v>
      </c>
      <c r="Q135" s="158" t="n">
        <f aca="false">Q136</f>
        <v>0</v>
      </c>
    </row>
    <row r="136" customFormat="false" ht="32.8" hidden="false" customHeight="false" outlineLevel="0" collapsed="false">
      <c r="B136" s="90"/>
      <c r="C136" s="81" t="s">
        <v>103</v>
      </c>
      <c r="D136" s="155" t="s">
        <v>374</v>
      </c>
      <c r="E136" s="154" t="s">
        <v>20</v>
      </c>
      <c r="F136" s="154" t="s">
        <v>41</v>
      </c>
      <c r="G136" s="82" t="n">
        <v>6710010220</v>
      </c>
      <c r="H136" s="83" t="s">
        <v>104</v>
      </c>
      <c r="I136" s="157" t="n">
        <f aca="false">SUM(J136:Q136)</f>
        <v>27500</v>
      </c>
      <c r="J136" s="157" t="n">
        <v>200000</v>
      </c>
      <c r="K136" s="76" t="n">
        <v>-172500</v>
      </c>
      <c r="L136" s="76"/>
      <c r="M136" s="76"/>
      <c r="N136" s="76"/>
      <c r="O136" s="157"/>
      <c r="P136" s="76"/>
      <c r="Q136" s="158"/>
    </row>
    <row r="137" customFormat="false" ht="32.8" hidden="false" customHeight="false" outlineLevel="0" collapsed="false">
      <c r="B137" s="90"/>
      <c r="C137" s="81" t="s">
        <v>292</v>
      </c>
      <c r="D137" s="155" t="s">
        <v>374</v>
      </c>
      <c r="E137" s="154" t="s">
        <v>20</v>
      </c>
      <c r="F137" s="154" t="s">
        <v>41</v>
      </c>
      <c r="G137" s="82" t="n">
        <v>6720000000</v>
      </c>
      <c r="H137" s="83"/>
      <c r="I137" s="157" t="n">
        <f aca="false">SUM(J137:Q137)</f>
        <v>82500</v>
      </c>
      <c r="J137" s="157" t="n">
        <f aca="false">J138</f>
        <v>150000</v>
      </c>
      <c r="K137" s="76" t="n">
        <f aca="false">K138</f>
        <v>-67500</v>
      </c>
      <c r="L137" s="76" t="n">
        <f aca="false">L138</f>
        <v>0</v>
      </c>
      <c r="M137" s="76" t="n">
        <f aca="false">M138</f>
        <v>0</v>
      </c>
      <c r="N137" s="76" t="n">
        <f aca="false">N138</f>
        <v>0</v>
      </c>
      <c r="O137" s="157" t="n">
        <f aca="false">O138</f>
        <v>0</v>
      </c>
      <c r="P137" s="76" t="n">
        <f aca="false">P138</f>
        <v>0</v>
      </c>
      <c r="Q137" s="158" t="n">
        <f aca="false">Q138</f>
        <v>0</v>
      </c>
    </row>
    <row r="138" customFormat="false" ht="32.8" hidden="false" customHeight="false" outlineLevel="0" collapsed="false">
      <c r="B138" s="90"/>
      <c r="C138" s="81" t="s">
        <v>293</v>
      </c>
      <c r="D138" s="155" t="s">
        <v>374</v>
      </c>
      <c r="E138" s="154" t="s">
        <v>20</v>
      </c>
      <c r="F138" s="154" t="s">
        <v>41</v>
      </c>
      <c r="G138" s="82" t="n">
        <v>6720010530</v>
      </c>
      <c r="H138" s="83"/>
      <c r="I138" s="157" t="n">
        <f aca="false">SUM(J138:Q138)</f>
        <v>82500</v>
      </c>
      <c r="J138" s="157" t="n">
        <f aca="false">J139</f>
        <v>150000</v>
      </c>
      <c r="K138" s="76" t="n">
        <f aca="false">K139</f>
        <v>-67500</v>
      </c>
      <c r="L138" s="76" t="n">
        <f aca="false">L139</f>
        <v>0</v>
      </c>
      <c r="M138" s="76" t="n">
        <f aca="false">M139</f>
        <v>0</v>
      </c>
      <c r="N138" s="76" t="n">
        <f aca="false">N139</f>
        <v>0</v>
      </c>
      <c r="O138" s="157" t="n">
        <f aca="false">O139</f>
        <v>0</v>
      </c>
      <c r="P138" s="76" t="n">
        <f aca="false">P139</f>
        <v>0</v>
      </c>
      <c r="Q138" s="158" t="n">
        <f aca="false">Q139</f>
        <v>0</v>
      </c>
    </row>
    <row r="139" customFormat="false" ht="32.8" hidden="false" customHeight="false" outlineLevel="0" collapsed="false">
      <c r="B139" s="90"/>
      <c r="C139" s="81" t="s">
        <v>103</v>
      </c>
      <c r="D139" s="155" t="s">
        <v>374</v>
      </c>
      <c r="E139" s="154" t="s">
        <v>20</v>
      </c>
      <c r="F139" s="154" t="s">
        <v>41</v>
      </c>
      <c r="G139" s="82" t="n">
        <v>6720010530</v>
      </c>
      <c r="H139" s="83" t="s">
        <v>104</v>
      </c>
      <c r="I139" s="157" t="n">
        <f aca="false">SUM(J139:Q139)</f>
        <v>82500</v>
      </c>
      <c r="J139" s="157" t="n">
        <v>150000</v>
      </c>
      <c r="K139" s="76" t="n">
        <v>-67500</v>
      </c>
      <c r="L139" s="76"/>
      <c r="M139" s="76"/>
      <c r="N139" s="76"/>
      <c r="O139" s="157"/>
      <c r="P139" s="76"/>
      <c r="Q139" s="158"/>
    </row>
    <row r="140" customFormat="false" ht="17.35" hidden="false" customHeight="false" outlineLevel="0" collapsed="false">
      <c r="B140" s="90"/>
      <c r="C140" s="81" t="s">
        <v>295</v>
      </c>
      <c r="D140" s="155" t="s">
        <v>374</v>
      </c>
      <c r="E140" s="154" t="s">
        <v>20</v>
      </c>
      <c r="F140" s="154" t="s">
        <v>41</v>
      </c>
      <c r="G140" s="82" t="n">
        <v>6800000000</v>
      </c>
      <c r="H140" s="83"/>
      <c r="I140" s="157" t="n">
        <f aca="false">SUM(J140:Q140)</f>
        <v>27500</v>
      </c>
      <c r="J140" s="157" t="n">
        <f aca="false">J141</f>
        <v>100000</v>
      </c>
      <c r="K140" s="76" t="n">
        <f aca="false">K141</f>
        <v>-72500</v>
      </c>
      <c r="L140" s="76" t="n">
        <f aca="false">L141</f>
        <v>0</v>
      </c>
      <c r="M140" s="76" t="n">
        <f aca="false">M141</f>
        <v>0</v>
      </c>
      <c r="N140" s="76" t="n">
        <f aca="false">N141</f>
        <v>0</v>
      </c>
      <c r="O140" s="157" t="n">
        <f aca="false">O141</f>
        <v>0</v>
      </c>
      <c r="P140" s="76" t="n">
        <f aca="false">P141</f>
        <v>0</v>
      </c>
      <c r="Q140" s="158" t="n">
        <f aca="false">Q141</f>
        <v>0</v>
      </c>
    </row>
    <row r="141" customFormat="false" ht="32.8" hidden="false" customHeight="false" outlineLevel="0" collapsed="false">
      <c r="B141" s="90"/>
      <c r="C141" s="81" t="s">
        <v>296</v>
      </c>
      <c r="D141" s="155" t="s">
        <v>374</v>
      </c>
      <c r="E141" s="154" t="s">
        <v>20</v>
      </c>
      <c r="F141" s="154" t="s">
        <v>41</v>
      </c>
      <c r="G141" s="82" t="n">
        <v>6810000000</v>
      </c>
      <c r="H141" s="83"/>
      <c r="I141" s="157" t="n">
        <f aca="false">SUM(J141:Q141)</f>
        <v>27500</v>
      </c>
      <c r="J141" s="157" t="n">
        <f aca="false">J142</f>
        <v>100000</v>
      </c>
      <c r="K141" s="76" t="n">
        <f aca="false">K142</f>
        <v>-72500</v>
      </c>
      <c r="L141" s="76" t="n">
        <f aca="false">L142</f>
        <v>0</v>
      </c>
      <c r="M141" s="76" t="n">
        <f aca="false">M142</f>
        <v>0</v>
      </c>
      <c r="N141" s="76" t="n">
        <f aca="false">N142</f>
        <v>0</v>
      </c>
      <c r="O141" s="157" t="n">
        <f aca="false">O142</f>
        <v>0</v>
      </c>
      <c r="P141" s="76" t="n">
        <f aca="false">P142</f>
        <v>0</v>
      </c>
      <c r="Q141" s="158" t="n">
        <f aca="false">Q142</f>
        <v>0</v>
      </c>
    </row>
    <row r="142" customFormat="false" ht="17.35" hidden="false" customHeight="false" outlineLevel="0" collapsed="false">
      <c r="B142" s="90"/>
      <c r="C142" s="81" t="s">
        <v>297</v>
      </c>
      <c r="D142" s="155" t="s">
        <v>374</v>
      </c>
      <c r="E142" s="154" t="s">
        <v>20</v>
      </c>
      <c r="F142" s="154" t="s">
        <v>41</v>
      </c>
      <c r="G142" s="82" t="n">
        <v>6810010490</v>
      </c>
      <c r="H142" s="83"/>
      <c r="I142" s="157" t="n">
        <f aca="false">SUM(J142:Q142)</f>
        <v>27500</v>
      </c>
      <c r="J142" s="157" t="n">
        <f aca="false">J143</f>
        <v>100000</v>
      </c>
      <c r="K142" s="76" t="n">
        <f aca="false">K143</f>
        <v>-72500</v>
      </c>
      <c r="L142" s="76" t="n">
        <f aca="false">L143</f>
        <v>0</v>
      </c>
      <c r="M142" s="76" t="n">
        <f aca="false">M143</f>
        <v>0</v>
      </c>
      <c r="N142" s="76" t="n">
        <f aca="false">N143</f>
        <v>0</v>
      </c>
      <c r="O142" s="157" t="n">
        <f aca="false">O143</f>
        <v>0</v>
      </c>
      <c r="P142" s="76" t="n">
        <f aca="false">P143</f>
        <v>0</v>
      </c>
      <c r="Q142" s="158" t="n">
        <f aca="false">Q143</f>
        <v>0</v>
      </c>
    </row>
    <row r="143" customFormat="false" ht="32.8" hidden="false" customHeight="false" outlineLevel="0" collapsed="false">
      <c r="B143" s="90"/>
      <c r="C143" s="81" t="s">
        <v>103</v>
      </c>
      <c r="D143" s="155" t="s">
        <v>374</v>
      </c>
      <c r="E143" s="154" t="s">
        <v>20</v>
      </c>
      <c r="F143" s="154" t="s">
        <v>41</v>
      </c>
      <c r="G143" s="82" t="n">
        <v>6810010490</v>
      </c>
      <c r="H143" s="83" t="s">
        <v>104</v>
      </c>
      <c r="I143" s="157" t="n">
        <f aca="false">SUM(J143:Q143)</f>
        <v>27500</v>
      </c>
      <c r="J143" s="157" t="n">
        <v>100000</v>
      </c>
      <c r="K143" s="76" t="n">
        <v>-72500</v>
      </c>
      <c r="L143" s="76"/>
      <c r="M143" s="76"/>
      <c r="N143" s="76"/>
      <c r="O143" s="157"/>
      <c r="P143" s="76"/>
      <c r="Q143" s="158"/>
    </row>
    <row r="144" customFormat="false" ht="32.8" hidden="false" customHeight="false" outlineLevel="0" collapsed="false">
      <c r="B144" s="90"/>
      <c r="C144" s="81" t="s">
        <v>313</v>
      </c>
      <c r="D144" s="155" t="s">
        <v>374</v>
      </c>
      <c r="E144" s="154" t="s">
        <v>20</v>
      </c>
      <c r="F144" s="154" t="s">
        <v>41</v>
      </c>
      <c r="G144" s="82" t="n">
        <v>7100000000</v>
      </c>
      <c r="H144" s="83"/>
      <c r="I144" s="157" t="n">
        <f aca="false">SUM(J144:Q144)</f>
        <v>275000</v>
      </c>
      <c r="J144" s="157" t="n">
        <v>0</v>
      </c>
      <c r="K144" s="76" t="n">
        <f aca="false">K145</f>
        <v>275000</v>
      </c>
      <c r="L144" s="76" t="n">
        <f aca="false">L145</f>
        <v>0</v>
      </c>
      <c r="M144" s="76" t="n">
        <f aca="false">M145</f>
        <v>0</v>
      </c>
      <c r="N144" s="76" t="n">
        <f aca="false">N145</f>
        <v>0</v>
      </c>
      <c r="O144" s="157" t="n">
        <f aca="false">O145</f>
        <v>0</v>
      </c>
      <c r="P144" s="76" t="n">
        <f aca="false">P145</f>
        <v>0</v>
      </c>
      <c r="Q144" s="158" t="n">
        <f aca="false">Q145</f>
        <v>0</v>
      </c>
    </row>
    <row r="145" customFormat="false" ht="32.8" hidden="false" customHeight="false" outlineLevel="0" collapsed="false">
      <c r="B145" s="90"/>
      <c r="C145" s="81" t="s">
        <v>314</v>
      </c>
      <c r="D145" s="155" t="s">
        <v>374</v>
      </c>
      <c r="E145" s="154" t="s">
        <v>20</v>
      </c>
      <c r="F145" s="154" t="s">
        <v>41</v>
      </c>
      <c r="G145" s="82" t="n">
        <v>7110000000</v>
      </c>
      <c r="H145" s="83"/>
      <c r="I145" s="157" t="n">
        <f aca="false">SUM(J145:Q145)</f>
        <v>275000</v>
      </c>
      <c r="J145" s="157" t="n">
        <v>0</v>
      </c>
      <c r="K145" s="76" t="n">
        <f aca="false">K146</f>
        <v>275000</v>
      </c>
      <c r="L145" s="76" t="n">
        <f aca="false">L146</f>
        <v>0</v>
      </c>
      <c r="M145" s="76" t="n">
        <f aca="false">M146</f>
        <v>0</v>
      </c>
      <c r="N145" s="76" t="n">
        <f aca="false">N146</f>
        <v>0</v>
      </c>
      <c r="O145" s="157" t="n">
        <f aca="false">O146</f>
        <v>0</v>
      </c>
      <c r="P145" s="76" t="n">
        <f aca="false">P146</f>
        <v>0</v>
      </c>
      <c r="Q145" s="158" t="n">
        <f aca="false">Q146</f>
        <v>0</v>
      </c>
    </row>
    <row r="146" customFormat="false" ht="32.8" hidden="false" customHeight="false" outlineLevel="0" collapsed="false">
      <c r="B146" s="90"/>
      <c r="C146" s="81" t="s">
        <v>315</v>
      </c>
      <c r="D146" s="155" t="s">
        <v>374</v>
      </c>
      <c r="E146" s="154" t="s">
        <v>20</v>
      </c>
      <c r="F146" s="154" t="s">
        <v>41</v>
      </c>
      <c r="G146" s="82" t="n">
        <v>7110010610</v>
      </c>
      <c r="H146" s="83"/>
      <c r="I146" s="157" t="n">
        <f aca="false">SUM(J146:Q146)</f>
        <v>275000</v>
      </c>
      <c r="J146" s="157" t="n">
        <v>0</v>
      </c>
      <c r="K146" s="76" t="n">
        <f aca="false">K147</f>
        <v>275000</v>
      </c>
      <c r="L146" s="76" t="n">
        <f aca="false">L147</f>
        <v>0</v>
      </c>
      <c r="M146" s="76" t="n">
        <f aca="false">M147</f>
        <v>0</v>
      </c>
      <c r="N146" s="76" t="n">
        <f aca="false">N147</f>
        <v>0</v>
      </c>
      <c r="O146" s="157" t="n">
        <f aca="false">O147</f>
        <v>0</v>
      </c>
      <c r="P146" s="76" t="n">
        <f aca="false">P147</f>
        <v>0</v>
      </c>
      <c r="Q146" s="158" t="n">
        <f aca="false">Q147</f>
        <v>0</v>
      </c>
    </row>
    <row r="147" customFormat="false" ht="32.8" hidden="false" customHeight="false" outlineLevel="0" collapsed="false">
      <c r="B147" s="90"/>
      <c r="C147" s="81" t="s">
        <v>103</v>
      </c>
      <c r="D147" s="155" t="s">
        <v>374</v>
      </c>
      <c r="E147" s="154" t="s">
        <v>20</v>
      </c>
      <c r="F147" s="154" t="s">
        <v>41</v>
      </c>
      <c r="G147" s="82" t="n">
        <v>7110010610</v>
      </c>
      <c r="H147" s="83" t="s">
        <v>104</v>
      </c>
      <c r="I147" s="157" t="n">
        <f aca="false">SUM(J147:Q147)</f>
        <v>275000</v>
      </c>
      <c r="J147" s="157" t="n">
        <v>0</v>
      </c>
      <c r="K147" s="76" t="n">
        <v>275000</v>
      </c>
      <c r="L147" s="76"/>
      <c r="M147" s="76"/>
      <c r="N147" s="76"/>
      <c r="O147" s="157"/>
      <c r="P147" s="76"/>
      <c r="Q147" s="158"/>
    </row>
    <row r="148" customFormat="false" ht="17.6" hidden="false" customHeight="false" outlineLevel="0" collapsed="false">
      <c r="B148" s="90"/>
      <c r="C148" s="81" t="s">
        <v>43</v>
      </c>
      <c r="D148" s="155" t="s">
        <v>374</v>
      </c>
      <c r="E148" s="154" t="s">
        <v>23</v>
      </c>
      <c r="F148" s="154" t="s">
        <v>83</v>
      </c>
      <c r="G148" s="82"/>
      <c r="H148" s="83"/>
      <c r="I148" s="157" t="n">
        <f aca="false">SUM(J148:Q148)</f>
        <v>217630297.32</v>
      </c>
      <c r="J148" s="157" t="n">
        <f aca="false">J154+J149+J164</f>
        <v>10576000</v>
      </c>
      <c r="K148" s="76" t="n">
        <f aca="false">K154+K149+K164</f>
        <v>1084600</v>
      </c>
      <c r="L148" s="76" t="n">
        <f aca="false">L154+L149+L164</f>
        <v>185923000</v>
      </c>
      <c r="M148" s="76" t="n">
        <f aca="false">M154+M149+M164</f>
        <v>0</v>
      </c>
      <c r="N148" s="76" t="n">
        <f aca="false">N154+N149+N164</f>
        <v>15570897.32</v>
      </c>
      <c r="O148" s="157" t="n">
        <f aca="false">O154+O149+O164</f>
        <v>5750300</v>
      </c>
      <c r="P148" s="76" t="n">
        <f aca="false">P154+P149+P164</f>
        <v>-1274500</v>
      </c>
      <c r="Q148" s="158" t="n">
        <f aca="false">Q154+Q149+Q164</f>
        <v>0</v>
      </c>
    </row>
    <row r="149" customFormat="false" ht="17.6" hidden="false" customHeight="false" outlineLevel="0" collapsed="false">
      <c r="B149" s="90"/>
      <c r="C149" s="81" t="s">
        <v>45</v>
      </c>
      <c r="D149" s="155" t="s">
        <v>374</v>
      </c>
      <c r="E149" s="154" t="s">
        <v>23</v>
      </c>
      <c r="F149" s="154" t="s">
        <v>46</v>
      </c>
      <c r="G149" s="82"/>
      <c r="H149" s="83"/>
      <c r="I149" s="157" t="n">
        <f aca="false">SUM(J149:Q149)</f>
        <v>10121500</v>
      </c>
      <c r="J149" s="157" t="n">
        <f aca="false">J150</f>
        <v>1250000</v>
      </c>
      <c r="K149" s="76" t="n">
        <f aca="false">K150</f>
        <v>125000</v>
      </c>
      <c r="L149" s="76" t="n">
        <f aca="false">L150</f>
        <v>0</v>
      </c>
      <c r="M149" s="76" t="n">
        <f aca="false">M150</f>
        <v>0</v>
      </c>
      <c r="N149" s="76" t="n">
        <f aca="false">N150</f>
        <v>10021000</v>
      </c>
      <c r="O149" s="157" t="n">
        <f aca="false">O150</f>
        <v>0</v>
      </c>
      <c r="P149" s="76" t="n">
        <f aca="false">P150</f>
        <v>-1274500</v>
      </c>
      <c r="Q149" s="158" t="n">
        <f aca="false">Q150</f>
        <v>0</v>
      </c>
    </row>
    <row r="150" customFormat="false" ht="32.8" hidden="false" customHeight="false" outlineLevel="0" collapsed="false">
      <c r="B150" s="90"/>
      <c r="C150" s="81" t="s">
        <v>233</v>
      </c>
      <c r="D150" s="155" t="s">
        <v>374</v>
      </c>
      <c r="E150" s="154" t="s">
        <v>23</v>
      </c>
      <c r="F150" s="154" t="s">
        <v>46</v>
      </c>
      <c r="G150" s="82" t="n">
        <v>6200000000</v>
      </c>
      <c r="H150" s="83"/>
      <c r="I150" s="157" t="n">
        <f aca="false">SUM(J150:Q150)</f>
        <v>10121500</v>
      </c>
      <c r="J150" s="157" t="n">
        <f aca="false">J151</f>
        <v>1250000</v>
      </c>
      <c r="K150" s="76" t="n">
        <f aca="false">K151</f>
        <v>125000</v>
      </c>
      <c r="L150" s="76" t="n">
        <f aca="false">L151</f>
        <v>0</v>
      </c>
      <c r="M150" s="76" t="n">
        <f aca="false">M151</f>
        <v>0</v>
      </c>
      <c r="N150" s="76" t="n">
        <f aca="false">N151</f>
        <v>10021000</v>
      </c>
      <c r="O150" s="157" t="n">
        <f aca="false">O151</f>
        <v>0</v>
      </c>
      <c r="P150" s="76" t="n">
        <f aca="false">P151</f>
        <v>-1274500</v>
      </c>
      <c r="Q150" s="158" t="n">
        <f aca="false">Q151</f>
        <v>0</v>
      </c>
    </row>
    <row r="151" customFormat="false" ht="32.8" hidden="false" customHeight="false" outlineLevel="0" collapsed="false">
      <c r="B151" s="90"/>
      <c r="C151" s="81" t="s">
        <v>234</v>
      </c>
      <c r="D151" s="155" t="s">
        <v>374</v>
      </c>
      <c r="E151" s="154" t="s">
        <v>23</v>
      </c>
      <c r="F151" s="154" t="s">
        <v>46</v>
      </c>
      <c r="G151" s="82" t="n">
        <v>6240000000</v>
      </c>
      <c r="H151" s="83"/>
      <c r="I151" s="157" t="n">
        <f aca="false">SUM(J151:Q151)</f>
        <v>10121500</v>
      </c>
      <c r="J151" s="157" t="n">
        <f aca="false">J152</f>
        <v>1250000</v>
      </c>
      <c r="K151" s="76" t="n">
        <f aca="false">K152</f>
        <v>125000</v>
      </c>
      <c r="L151" s="76" t="n">
        <f aca="false">L152</f>
        <v>0</v>
      </c>
      <c r="M151" s="76" t="n">
        <f aca="false">M152</f>
        <v>0</v>
      </c>
      <c r="N151" s="76" t="n">
        <f aca="false">N152</f>
        <v>10021000</v>
      </c>
      <c r="O151" s="157" t="n">
        <f aca="false">O152</f>
        <v>0</v>
      </c>
      <c r="P151" s="76" t="n">
        <f aca="false">P152</f>
        <v>-1274500</v>
      </c>
      <c r="Q151" s="158" t="n">
        <f aca="false">Q152</f>
        <v>0</v>
      </c>
    </row>
    <row r="152" customFormat="false" ht="48.5" hidden="false" customHeight="false" outlineLevel="0" collapsed="false">
      <c r="B152" s="90"/>
      <c r="C152" s="81" t="s">
        <v>235</v>
      </c>
      <c r="D152" s="155" t="s">
        <v>374</v>
      </c>
      <c r="E152" s="154" t="s">
        <v>23</v>
      </c>
      <c r="F152" s="154" t="s">
        <v>46</v>
      </c>
      <c r="G152" s="82" t="n">
        <v>6240010070</v>
      </c>
      <c r="H152" s="83"/>
      <c r="I152" s="157" t="n">
        <f aca="false">SUM(J152:Q152)</f>
        <v>10121500</v>
      </c>
      <c r="J152" s="157" t="n">
        <f aca="false">J153</f>
        <v>1250000</v>
      </c>
      <c r="K152" s="76" t="n">
        <f aca="false">K153</f>
        <v>125000</v>
      </c>
      <c r="L152" s="76" t="n">
        <f aca="false">L153</f>
        <v>0</v>
      </c>
      <c r="M152" s="76" t="n">
        <f aca="false">M153</f>
        <v>0</v>
      </c>
      <c r="N152" s="76" t="n">
        <f aca="false">N153</f>
        <v>10021000</v>
      </c>
      <c r="O152" s="157" t="n">
        <f aca="false">O153</f>
        <v>0</v>
      </c>
      <c r="P152" s="76" t="n">
        <f aca="false">P153</f>
        <v>-1274500</v>
      </c>
      <c r="Q152" s="158" t="n">
        <f aca="false">Q153</f>
        <v>0</v>
      </c>
    </row>
    <row r="153" customFormat="false" ht="32.8" hidden="false" customHeight="false" outlineLevel="0" collapsed="false">
      <c r="B153" s="90"/>
      <c r="C153" s="81" t="s">
        <v>103</v>
      </c>
      <c r="D153" s="155" t="s">
        <v>374</v>
      </c>
      <c r="E153" s="154" t="s">
        <v>23</v>
      </c>
      <c r="F153" s="154" t="s">
        <v>46</v>
      </c>
      <c r="G153" s="82" t="n">
        <v>6240010070</v>
      </c>
      <c r="H153" s="83" t="s">
        <v>104</v>
      </c>
      <c r="I153" s="157" t="n">
        <f aca="false">SUM(J153:Q153)</f>
        <v>10121500</v>
      </c>
      <c r="J153" s="157" t="n">
        <v>1250000</v>
      </c>
      <c r="K153" s="76" t="n">
        <v>125000</v>
      </c>
      <c r="L153" s="76"/>
      <c r="M153" s="76"/>
      <c r="N153" s="76" t="n">
        <v>10021000</v>
      </c>
      <c r="O153" s="157"/>
      <c r="P153" s="76" t="n">
        <v>-1274500</v>
      </c>
      <c r="Q153" s="158"/>
    </row>
    <row r="154" customFormat="false" ht="17.6" hidden="false" customHeight="false" outlineLevel="0" collapsed="false">
      <c r="B154" s="90"/>
      <c r="C154" s="81" t="s">
        <v>47</v>
      </c>
      <c r="D154" s="155" t="s">
        <v>374</v>
      </c>
      <c r="E154" s="154" t="s">
        <v>23</v>
      </c>
      <c r="F154" s="154" t="s">
        <v>37</v>
      </c>
      <c r="G154" s="82"/>
      <c r="H154" s="83"/>
      <c r="I154" s="157" t="n">
        <f aca="false">SUM(J154:Q154)</f>
        <v>206023797.32</v>
      </c>
      <c r="J154" s="157" t="n">
        <f aca="false">J155</f>
        <v>8466000</v>
      </c>
      <c r="K154" s="76" t="n">
        <f aca="false">K155</f>
        <v>547600</v>
      </c>
      <c r="L154" s="76" t="n">
        <f aca="false">L155</f>
        <v>185923000</v>
      </c>
      <c r="M154" s="76" t="n">
        <f aca="false">M155</f>
        <v>0</v>
      </c>
      <c r="N154" s="76" t="n">
        <f aca="false">N155</f>
        <v>5336897.32</v>
      </c>
      <c r="O154" s="157" t="n">
        <f aca="false">O155</f>
        <v>5750300</v>
      </c>
      <c r="P154" s="76" t="n">
        <f aca="false">P155</f>
        <v>0</v>
      </c>
      <c r="Q154" s="158" t="n">
        <f aca="false">Q155</f>
        <v>0</v>
      </c>
    </row>
    <row r="155" customFormat="false" ht="48.5" hidden="false" customHeight="false" outlineLevel="0" collapsed="false">
      <c r="B155" s="90"/>
      <c r="C155" s="94" t="s">
        <v>241</v>
      </c>
      <c r="D155" s="155" t="s">
        <v>374</v>
      </c>
      <c r="E155" s="154" t="s">
        <v>23</v>
      </c>
      <c r="F155" s="154" t="s">
        <v>37</v>
      </c>
      <c r="G155" s="82" t="n">
        <v>6400000000</v>
      </c>
      <c r="H155" s="83"/>
      <c r="I155" s="157" t="n">
        <f aca="false">SUM(J155:Q155)</f>
        <v>206023797.32</v>
      </c>
      <c r="J155" s="157" t="n">
        <f aca="false">J156</f>
        <v>8466000</v>
      </c>
      <c r="K155" s="76" t="n">
        <f aca="false">K156</f>
        <v>547600</v>
      </c>
      <c r="L155" s="76" t="n">
        <f aca="false">L156+L159</f>
        <v>185923000</v>
      </c>
      <c r="M155" s="76" t="n">
        <f aca="false">M156</f>
        <v>0</v>
      </c>
      <c r="N155" s="76" t="n">
        <f aca="false">N156</f>
        <v>5336897.32</v>
      </c>
      <c r="O155" s="157" t="n">
        <f aca="false">O156</f>
        <v>5750300</v>
      </c>
      <c r="P155" s="76" t="n">
        <f aca="false">P156</f>
        <v>0</v>
      </c>
      <c r="Q155" s="158" t="n">
        <f aca="false">Q156</f>
        <v>0</v>
      </c>
    </row>
    <row r="156" customFormat="false" ht="32.8" hidden="false" customHeight="false" outlineLevel="0" collapsed="false">
      <c r="B156" s="90"/>
      <c r="C156" s="94" t="s">
        <v>242</v>
      </c>
      <c r="D156" s="155" t="s">
        <v>374</v>
      </c>
      <c r="E156" s="154" t="s">
        <v>23</v>
      </c>
      <c r="F156" s="154" t="s">
        <v>37</v>
      </c>
      <c r="G156" s="82" t="n">
        <v>6410000000</v>
      </c>
      <c r="H156" s="83"/>
      <c r="I156" s="157" t="n">
        <f aca="false">SUM(J156:Q156)</f>
        <v>13950497.32</v>
      </c>
      <c r="J156" s="157" t="n">
        <f aca="false">J157</f>
        <v>8466000</v>
      </c>
      <c r="K156" s="157" t="n">
        <f aca="false">K157</f>
        <v>547600</v>
      </c>
      <c r="L156" s="76" t="n">
        <f aca="false">L157</f>
        <v>-6150300</v>
      </c>
      <c r="M156" s="76" t="n">
        <f aca="false">M157</f>
        <v>0</v>
      </c>
      <c r="N156" s="76" t="n">
        <f aca="false">N157</f>
        <v>5336897.32</v>
      </c>
      <c r="O156" s="157" t="n">
        <f aca="false">O157</f>
        <v>5750300</v>
      </c>
      <c r="P156" s="76" t="n">
        <f aca="false">P157</f>
        <v>0</v>
      </c>
      <c r="Q156" s="158" t="n">
        <f aca="false">Q157</f>
        <v>0</v>
      </c>
    </row>
    <row r="157" customFormat="false" ht="72" hidden="false" customHeight="true" outlineLevel="0" collapsed="false">
      <c r="B157" s="90"/>
      <c r="C157" s="94" t="s">
        <v>243</v>
      </c>
      <c r="D157" s="155" t="s">
        <v>374</v>
      </c>
      <c r="E157" s="154" t="s">
        <v>23</v>
      </c>
      <c r="F157" s="154" t="s">
        <v>37</v>
      </c>
      <c r="G157" s="82" t="s">
        <v>244</v>
      </c>
      <c r="H157" s="83"/>
      <c r="I157" s="157" t="n">
        <f aca="false">SUM(J157:Q157)</f>
        <v>13950497.32</v>
      </c>
      <c r="J157" s="157" t="n">
        <f aca="false">J158</f>
        <v>8466000</v>
      </c>
      <c r="K157" s="76" t="n">
        <f aca="false">K158</f>
        <v>547600</v>
      </c>
      <c r="L157" s="76" t="n">
        <f aca="false">L158</f>
        <v>-6150300</v>
      </c>
      <c r="M157" s="76" t="n">
        <f aca="false">M158</f>
        <v>0</v>
      </c>
      <c r="N157" s="76" t="n">
        <f aca="false">N158</f>
        <v>5336897.32</v>
      </c>
      <c r="O157" s="157" t="n">
        <f aca="false">O158</f>
        <v>5750300</v>
      </c>
      <c r="P157" s="76" t="n">
        <f aca="false">P158</f>
        <v>0</v>
      </c>
      <c r="Q157" s="158" t="n">
        <f aca="false">Q158</f>
        <v>0</v>
      </c>
    </row>
    <row r="158" customFormat="false" ht="32.8" hidden="false" customHeight="false" outlineLevel="0" collapsed="false">
      <c r="B158" s="90"/>
      <c r="C158" s="81" t="s">
        <v>103</v>
      </c>
      <c r="D158" s="155" t="s">
        <v>374</v>
      </c>
      <c r="E158" s="154" t="s">
        <v>23</v>
      </c>
      <c r="F158" s="154" t="s">
        <v>37</v>
      </c>
      <c r="G158" s="82" t="s">
        <v>244</v>
      </c>
      <c r="H158" s="83" t="s">
        <v>104</v>
      </c>
      <c r="I158" s="157" t="n">
        <f aca="false">SUM(J158:Q158)</f>
        <v>13950497.32</v>
      </c>
      <c r="J158" s="157" t="n">
        <v>8466000</v>
      </c>
      <c r="K158" s="76" t="n">
        <v>547600</v>
      </c>
      <c r="L158" s="76" t="n">
        <v>-6150300</v>
      </c>
      <c r="M158" s="76"/>
      <c r="N158" s="76" t="n">
        <v>5336897.32</v>
      </c>
      <c r="O158" s="157" t="n">
        <v>5750300</v>
      </c>
      <c r="P158" s="76"/>
      <c r="Q158" s="158"/>
    </row>
    <row r="159" customFormat="false" ht="32.8" hidden="false" customHeight="false" outlineLevel="0" collapsed="false">
      <c r="B159" s="90"/>
      <c r="C159" s="81" t="s">
        <v>245</v>
      </c>
      <c r="D159" s="155" t="s">
        <v>374</v>
      </c>
      <c r="E159" s="154" t="s">
        <v>23</v>
      </c>
      <c r="F159" s="154" t="s">
        <v>37</v>
      </c>
      <c r="G159" s="82" t="n">
        <v>6420000000</v>
      </c>
      <c r="H159" s="83"/>
      <c r="I159" s="157" t="n">
        <f aca="false">SUM(J159:Q159)</f>
        <v>192073300</v>
      </c>
      <c r="J159" s="157"/>
      <c r="K159" s="76"/>
      <c r="L159" s="76" t="n">
        <f aca="false">L160+L162</f>
        <v>192073300</v>
      </c>
      <c r="M159" s="76" t="n">
        <f aca="false">M160+M162</f>
        <v>0</v>
      </c>
      <c r="N159" s="76" t="n">
        <f aca="false">N160+N162</f>
        <v>0</v>
      </c>
      <c r="O159" s="157" t="n">
        <f aca="false">O160+O162</f>
        <v>0</v>
      </c>
      <c r="P159" s="76" t="n">
        <f aca="false">P160+P162</f>
        <v>0</v>
      </c>
      <c r="Q159" s="158" t="n">
        <f aca="false">Q160+Q162</f>
        <v>0</v>
      </c>
    </row>
    <row r="160" customFormat="false" ht="32.8" hidden="false" customHeight="false" outlineLevel="0" collapsed="false">
      <c r="B160" s="90"/>
      <c r="C160" s="81" t="s">
        <v>246</v>
      </c>
      <c r="D160" s="155" t="s">
        <v>374</v>
      </c>
      <c r="E160" s="154" t="s">
        <v>23</v>
      </c>
      <c r="F160" s="154" t="s">
        <v>37</v>
      </c>
      <c r="G160" s="82" t="s">
        <v>247</v>
      </c>
      <c r="H160" s="83"/>
      <c r="I160" s="157" t="n">
        <f aca="false">SUM(J160:Q160)</f>
        <v>191673300</v>
      </c>
      <c r="J160" s="157"/>
      <c r="K160" s="76"/>
      <c r="L160" s="76" t="n">
        <f aca="false">L161</f>
        <v>191673300</v>
      </c>
      <c r="M160" s="76" t="n">
        <f aca="false">M161</f>
        <v>0</v>
      </c>
      <c r="N160" s="76" t="n">
        <f aca="false">N161</f>
        <v>0</v>
      </c>
      <c r="O160" s="157" t="n">
        <f aca="false">O161</f>
        <v>0</v>
      </c>
      <c r="P160" s="76" t="n">
        <f aca="false">P161</f>
        <v>0</v>
      </c>
      <c r="Q160" s="158" t="n">
        <f aca="false">Q161</f>
        <v>0</v>
      </c>
    </row>
    <row r="161" customFormat="false" ht="32.8" hidden="false" customHeight="false" outlineLevel="0" collapsed="false">
      <c r="B161" s="90"/>
      <c r="C161" s="81" t="s">
        <v>103</v>
      </c>
      <c r="D161" s="155" t="s">
        <v>374</v>
      </c>
      <c r="E161" s="154" t="s">
        <v>23</v>
      </c>
      <c r="F161" s="154" t="s">
        <v>37</v>
      </c>
      <c r="G161" s="82" t="s">
        <v>247</v>
      </c>
      <c r="H161" s="83" t="s">
        <v>104</v>
      </c>
      <c r="I161" s="157" t="n">
        <f aca="false">SUM(J161:Q161)</f>
        <v>191673300</v>
      </c>
      <c r="J161" s="157"/>
      <c r="K161" s="76"/>
      <c r="L161" s="76" t="n">
        <v>191673300</v>
      </c>
      <c r="M161" s="76"/>
      <c r="N161" s="76"/>
      <c r="O161" s="157"/>
      <c r="P161" s="76"/>
      <c r="Q161" s="158"/>
    </row>
    <row r="162" customFormat="false" ht="32.8" hidden="false" customHeight="false" outlineLevel="0" collapsed="false">
      <c r="B162" s="90"/>
      <c r="C162" s="81" t="s">
        <v>246</v>
      </c>
      <c r="D162" s="155" t="s">
        <v>374</v>
      </c>
      <c r="E162" s="154" t="s">
        <v>23</v>
      </c>
      <c r="F162" s="154" t="s">
        <v>37</v>
      </c>
      <c r="G162" s="82" t="s">
        <v>248</v>
      </c>
      <c r="H162" s="83"/>
      <c r="I162" s="157" t="n">
        <f aca="false">SUM(J162:Q162)</f>
        <v>400000</v>
      </c>
      <c r="J162" s="157"/>
      <c r="K162" s="76"/>
      <c r="L162" s="76" t="n">
        <f aca="false">L163</f>
        <v>400000</v>
      </c>
      <c r="M162" s="76" t="n">
        <f aca="false">M163</f>
        <v>0</v>
      </c>
      <c r="N162" s="76" t="n">
        <f aca="false">N163</f>
        <v>0</v>
      </c>
      <c r="O162" s="157" t="n">
        <f aca="false">O163</f>
        <v>0</v>
      </c>
      <c r="P162" s="76" t="n">
        <f aca="false">P163</f>
        <v>0</v>
      </c>
      <c r="Q162" s="158" t="n">
        <f aca="false">Q163</f>
        <v>0</v>
      </c>
    </row>
    <row r="163" customFormat="false" ht="32.8" hidden="false" customHeight="false" outlineLevel="0" collapsed="false">
      <c r="B163" s="90"/>
      <c r="C163" s="81" t="s">
        <v>103</v>
      </c>
      <c r="D163" s="155" t="s">
        <v>374</v>
      </c>
      <c r="E163" s="154" t="s">
        <v>23</v>
      </c>
      <c r="F163" s="154" t="s">
        <v>37</v>
      </c>
      <c r="G163" s="82" t="s">
        <v>248</v>
      </c>
      <c r="H163" s="83" t="s">
        <v>104</v>
      </c>
      <c r="I163" s="157" t="n">
        <f aca="false">SUM(J163:Q163)</f>
        <v>400000</v>
      </c>
      <c r="J163" s="157"/>
      <c r="K163" s="76"/>
      <c r="L163" s="76" t="n">
        <v>400000</v>
      </c>
      <c r="M163" s="76"/>
      <c r="N163" s="76"/>
      <c r="O163" s="157"/>
      <c r="P163" s="76"/>
      <c r="Q163" s="158"/>
    </row>
    <row r="164" customFormat="false" ht="17.6" hidden="false" customHeight="false" outlineLevel="0" collapsed="false">
      <c r="B164" s="90"/>
      <c r="C164" s="81" t="s">
        <v>48</v>
      </c>
      <c r="D164" s="155" t="s">
        <v>374</v>
      </c>
      <c r="E164" s="154" t="s">
        <v>23</v>
      </c>
      <c r="F164" s="154" t="s">
        <v>49</v>
      </c>
      <c r="G164" s="82"/>
      <c r="H164" s="83"/>
      <c r="I164" s="157" t="n">
        <f aca="false">SUM(J164:Q164)</f>
        <v>1485000</v>
      </c>
      <c r="J164" s="157" t="n">
        <f aca="false">J165+J169</f>
        <v>860000</v>
      </c>
      <c r="K164" s="76" t="n">
        <f aca="false">K165+K169+K173</f>
        <v>412000</v>
      </c>
      <c r="L164" s="76" t="n">
        <f aca="false">L165+L169</f>
        <v>0</v>
      </c>
      <c r="M164" s="76" t="n">
        <f aca="false">M165+M169</f>
        <v>0</v>
      </c>
      <c r="N164" s="76" t="n">
        <f aca="false">N165+N169</f>
        <v>213000</v>
      </c>
      <c r="O164" s="157" t="n">
        <f aca="false">O165+O169</f>
        <v>0</v>
      </c>
      <c r="P164" s="76" t="n">
        <f aca="false">P165+P169</f>
        <v>0</v>
      </c>
      <c r="Q164" s="158" t="n">
        <f aca="false">Q165+Q169</f>
        <v>0</v>
      </c>
    </row>
    <row r="165" customFormat="false" ht="32.8" hidden="false" customHeight="false" outlineLevel="0" collapsed="false">
      <c r="B165" s="90"/>
      <c r="C165" s="81" t="s">
        <v>159</v>
      </c>
      <c r="D165" s="155" t="s">
        <v>374</v>
      </c>
      <c r="E165" s="154" t="s">
        <v>23</v>
      </c>
      <c r="F165" s="154" t="s">
        <v>49</v>
      </c>
      <c r="G165" s="82" t="n">
        <v>5600000000</v>
      </c>
      <c r="H165" s="83"/>
      <c r="I165" s="157" t="n">
        <f aca="false">SUM(J165:Q165)</f>
        <v>286000</v>
      </c>
      <c r="J165" s="157" t="n">
        <f aca="false">J166</f>
        <v>520000</v>
      </c>
      <c r="K165" s="76" t="n">
        <f aca="false">K166</f>
        <v>-234000</v>
      </c>
      <c r="L165" s="76" t="n">
        <f aca="false">L166</f>
        <v>0</v>
      </c>
      <c r="M165" s="76" t="n">
        <f aca="false">M166</f>
        <v>0</v>
      </c>
      <c r="N165" s="76" t="n">
        <f aca="false">N166</f>
        <v>0</v>
      </c>
      <c r="O165" s="157" t="n">
        <f aca="false">O166</f>
        <v>0</v>
      </c>
      <c r="P165" s="76" t="n">
        <f aca="false">P166</f>
        <v>0</v>
      </c>
      <c r="Q165" s="158" t="n">
        <f aca="false">Q166</f>
        <v>0</v>
      </c>
    </row>
    <row r="166" customFormat="false" ht="32.8" hidden="false" customHeight="false" outlineLevel="0" collapsed="false">
      <c r="B166" s="90"/>
      <c r="C166" s="81" t="s">
        <v>160</v>
      </c>
      <c r="D166" s="155" t="s">
        <v>374</v>
      </c>
      <c r="E166" s="154" t="s">
        <v>23</v>
      </c>
      <c r="F166" s="154" t="s">
        <v>49</v>
      </c>
      <c r="G166" s="82" t="n">
        <v>5610000000</v>
      </c>
      <c r="H166" s="83"/>
      <c r="I166" s="157" t="n">
        <f aca="false">SUM(J166:Q166)</f>
        <v>286000</v>
      </c>
      <c r="J166" s="157" t="n">
        <f aca="false">J167</f>
        <v>520000</v>
      </c>
      <c r="K166" s="76" t="n">
        <f aca="false">K167</f>
        <v>-234000</v>
      </c>
      <c r="L166" s="76" t="n">
        <f aca="false">L167</f>
        <v>0</v>
      </c>
      <c r="M166" s="76" t="n">
        <f aca="false">M167</f>
        <v>0</v>
      </c>
      <c r="N166" s="76" t="n">
        <f aca="false">N167</f>
        <v>0</v>
      </c>
      <c r="O166" s="157" t="n">
        <f aca="false">O167</f>
        <v>0</v>
      </c>
      <c r="P166" s="76" t="n">
        <f aca="false">P167</f>
        <v>0</v>
      </c>
      <c r="Q166" s="158" t="n">
        <f aca="false">Q167</f>
        <v>0</v>
      </c>
    </row>
    <row r="167" customFormat="false" ht="32.8" hidden="false" customHeight="false" outlineLevel="0" collapsed="false">
      <c r="B167" s="90"/>
      <c r="C167" s="81" t="s">
        <v>161</v>
      </c>
      <c r="D167" s="155" t="s">
        <v>374</v>
      </c>
      <c r="E167" s="154" t="s">
        <v>23</v>
      </c>
      <c r="F167" s="154" t="s">
        <v>49</v>
      </c>
      <c r="G167" s="82" t="n">
        <v>5610010550</v>
      </c>
      <c r="H167" s="83"/>
      <c r="I167" s="157" t="n">
        <f aca="false">SUM(J167:Q167)</f>
        <v>286000</v>
      </c>
      <c r="J167" s="157" t="n">
        <f aca="false">J168</f>
        <v>520000</v>
      </c>
      <c r="K167" s="76" t="n">
        <f aca="false">K168</f>
        <v>-234000</v>
      </c>
      <c r="L167" s="76" t="n">
        <f aca="false">L168</f>
        <v>0</v>
      </c>
      <c r="M167" s="76" t="n">
        <f aca="false">M168</f>
        <v>0</v>
      </c>
      <c r="N167" s="76" t="n">
        <f aca="false">N168</f>
        <v>0</v>
      </c>
      <c r="O167" s="157" t="n">
        <f aca="false">O168</f>
        <v>0</v>
      </c>
      <c r="P167" s="76" t="n">
        <f aca="false">P168</f>
        <v>0</v>
      </c>
      <c r="Q167" s="158" t="n">
        <f aca="false">Q168</f>
        <v>0</v>
      </c>
    </row>
    <row r="168" customFormat="false" ht="32.8" hidden="false" customHeight="false" outlineLevel="0" collapsed="false">
      <c r="B168" s="90"/>
      <c r="C168" s="81" t="s">
        <v>103</v>
      </c>
      <c r="D168" s="155" t="s">
        <v>374</v>
      </c>
      <c r="E168" s="154" t="s">
        <v>23</v>
      </c>
      <c r="F168" s="154" t="s">
        <v>49</v>
      </c>
      <c r="G168" s="82" t="n">
        <v>5610010550</v>
      </c>
      <c r="H168" s="83" t="s">
        <v>104</v>
      </c>
      <c r="I168" s="157" t="n">
        <f aca="false">SUM(J168:Q168)</f>
        <v>286000</v>
      </c>
      <c r="J168" s="157" t="n">
        <v>520000</v>
      </c>
      <c r="K168" s="76" t="n">
        <v>-234000</v>
      </c>
      <c r="L168" s="76"/>
      <c r="M168" s="76"/>
      <c r="N168" s="76"/>
      <c r="O168" s="157"/>
      <c r="P168" s="76"/>
      <c r="Q168" s="158"/>
    </row>
    <row r="169" customFormat="false" ht="32.8" hidden="false" customHeight="false" outlineLevel="0" collapsed="false">
      <c r="B169" s="90"/>
      <c r="C169" s="81" t="s">
        <v>162</v>
      </c>
      <c r="D169" s="155" t="s">
        <v>374</v>
      </c>
      <c r="E169" s="154" t="s">
        <v>23</v>
      </c>
      <c r="F169" s="154" t="s">
        <v>49</v>
      </c>
      <c r="G169" s="82" t="n">
        <v>5700000000</v>
      </c>
      <c r="H169" s="83"/>
      <c r="I169" s="157" t="n">
        <f aca="false">SUM(J169:Q169)</f>
        <v>400000</v>
      </c>
      <c r="J169" s="157" t="n">
        <f aca="false">J170</f>
        <v>340000</v>
      </c>
      <c r="K169" s="76" t="n">
        <f aca="false">K170</f>
        <v>-153000</v>
      </c>
      <c r="L169" s="76" t="n">
        <f aca="false">L170</f>
        <v>0</v>
      </c>
      <c r="M169" s="76" t="n">
        <f aca="false">M170</f>
        <v>0</v>
      </c>
      <c r="N169" s="76" t="n">
        <f aca="false">N170</f>
        <v>213000</v>
      </c>
      <c r="O169" s="157" t="n">
        <f aca="false">O170</f>
        <v>0</v>
      </c>
      <c r="P169" s="76" t="n">
        <f aca="false">P170</f>
        <v>0</v>
      </c>
      <c r="Q169" s="158" t="n">
        <f aca="false">Q170</f>
        <v>0</v>
      </c>
    </row>
    <row r="170" customFormat="false" ht="32.8" hidden="false" customHeight="false" outlineLevel="0" collapsed="false">
      <c r="B170" s="90"/>
      <c r="C170" s="81" t="s">
        <v>163</v>
      </c>
      <c r="D170" s="155" t="s">
        <v>374</v>
      </c>
      <c r="E170" s="154" t="s">
        <v>23</v>
      </c>
      <c r="F170" s="154" t="s">
        <v>49</v>
      </c>
      <c r="G170" s="82" t="n">
        <v>5710000000</v>
      </c>
      <c r="H170" s="83"/>
      <c r="I170" s="157" t="n">
        <f aca="false">SUM(J170:Q170)</f>
        <v>400000</v>
      </c>
      <c r="J170" s="157" t="n">
        <f aca="false">J171</f>
        <v>340000</v>
      </c>
      <c r="K170" s="76" t="n">
        <f aca="false">K171</f>
        <v>-153000</v>
      </c>
      <c r="L170" s="76" t="n">
        <f aca="false">L171</f>
        <v>0</v>
      </c>
      <c r="M170" s="76" t="n">
        <f aca="false">M171</f>
        <v>0</v>
      </c>
      <c r="N170" s="76" t="n">
        <f aca="false">N171</f>
        <v>213000</v>
      </c>
      <c r="O170" s="157" t="n">
        <f aca="false">O171</f>
        <v>0</v>
      </c>
      <c r="P170" s="76" t="n">
        <f aca="false">P171</f>
        <v>0</v>
      </c>
      <c r="Q170" s="158" t="n">
        <f aca="false">Q171</f>
        <v>0</v>
      </c>
    </row>
    <row r="171" customFormat="false" ht="32.8" hidden="false" customHeight="false" outlineLevel="0" collapsed="false">
      <c r="B171" s="90"/>
      <c r="C171" s="81" t="s">
        <v>164</v>
      </c>
      <c r="D171" s="155" t="s">
        <v>374</v>
      </c>
      <c r="E171" s="154" t="s">
        <v>23</v>
      </c>
      <c r="F171" s="154" t="s">
        <v>49</v>
      </c>
      <c r="G171" s="82" t="n">
        <v>5710010400</v>
      </c>
      <c r="H171" s="83"/>
      <c r="I171" s="157" t="n">
        <f aca="false">SUM(J171:Q171)</f>
        <v>400000</v>
      </c>
      <c r="J171" s="157" t="n">
        <f aca="false">J172</f>
        <v>340000</v>
      </c>
      <c r="K171" s="76" t="n">
        <f aca="false">K172</f>
        <v>-153000</v>
      </c>
      <c r="L171" s="76" t="n">
        <f aca="false">L172</f>
        <v>0</v>
      </c>
      <c r="M171" s="76" t="n">
        <f aca="false">M172</f>
        <v>0</v>
      </c>
      <c r="N171" s="76" t="n">
        <f aca="false">N172</f>
        <v>213000</v>
      </c>
      <c r="O171" s="157" t="n">
        <f aca="false">O172</f>
        <v>0</v>
      </c>
      <c r="P171" s="76" t="n">
        <f aca="false">P172</f>
        <v>0</v>
      </c>
      <c r="Q171" s="158" t="n">
        <f aca="false">Q172</f>
        <v>0</v>
      </c>
    </row>
    <row r="172" customFormat="false" ht="32.8" hidden="false" customHeight="false" outlineLevel="0" collapsed="false">
      <c r="B172" s="90"/>
      <c r="C172" s="81" t="s">
        <v>103</v>
      </c>
      <c r="D172" s="155" t="s">
        <v>374</v>
      </c>
      <c r="E172" s="154" t="s">
        <v>23</v>
      </c>
      <c r="F172" s="154" t="s">
        <v>49</v>
      </c>
      <c r="G172" s="82" t="n">
        <v>5710010400</v>
      </c>
      <c r="H172" s="83" t="s">
        <v>104</v>
      </c>
      <c r="I172" s="157" t="n">
        <f aca="false">SUM(J172:Q172)</f>
        <v>400000</v>
      </c>
      <c r="J172" s="157" t="n">
        <v>340000</v>
      </c>
      <c r="K172" s="76" t="n">
        <v>-153000</v>
      </c>
      <c r="L172" s="76"/>
      <c r="M172" s="76"/>
      <c r="N172" s="76" t="n">
        <v>213000</v>
      </c>
      <c r="O172" s="157"/>
      <c r="P172" s="76"/>
      <c r="Q172" s="158"/>
    </row>
    <row r="173" customFormat="false" ht="48.5" hidden="false" customHeight="false" outlineLevel="0" collapsed="false">
      <c r="B173" s="90"/>
      <c r="C173" s="81" t="s">
        <v>317</v>
      </c>
      <c r="D173" s="155" t="s">
        <v>374</v>
      </c>
      <c r="E173" s="154" t="s">
        <v>23</v>
      </c>
      <c r="F173" s="154" t="s">
        <v>49</v>
      </c>
      <c r="G173" s="82" t="n">
        <v>7200000000</v>
      </c>
      <c r="H173" s="83"/>
      <c r="I173" s="157" t="n">
        <f aca="false">SUM(J173:Q173)</f>
        <v>799000</v>
      </c>
      <c r="J173" s="157" t="n">
        <v>0</v>
      </c>
      <c r="K173" s="76" t="n">
        <f aca="false">K174</f>
        <v>799000</v>
      </c>
      <c r="L173" s="76" t="n">
        <f aca="false">L174</f>
        <v>0</v>
      </c>
      <c r="M173" s="76" t="n">
        <f aca="false">M174</f>
        <v>0</v>
      </c>
      <c r="N173" s="76" t="n">
        <f aca="false">N174</f>
        <v>0</v>
      </c>
      <c r="O173" s="157" t="n">
        <f aca="false">O174</f>
        <v>0</v>
      </c>
      <c r="P173" s="76" t="n">
        <f aca="false">P174</f>
        <v>0</v>
      </c>
      <c r="Q173" s="158" t="n">
        <f aca="false">Q174</f>
        <v>0</v>
      </c>
    </row>
    <row r="174" customFormat="false" ht="32.8" hidden="false" customHeight="false" outlineLevel="0" collapsed="false">
      <c r="B174" s="90"/>
      <c r="C174" s="81" t="s">
        <v>318</v>
      </c>
      <c r="D174" s="155" t="s">
        <v>374</v>
      </c>
      <c r="E174" s="154" t="s">
        <v>23</v>
      </c>
      <c r="F174" s="154" t="s">
        <v>49</v>
      </c>
      <c r="G174" s="82" t="n">
        <v>7210000000</v>
      </c>
      <c r="H174" s="83"/>
      <c r="I174" s="157" t="n">
        <f aca="false">SUM(J174:Q174)</f>
        <v>799000</v>
      </c>
      <c r="J174" s="157" t="n">
        <v>0</v>
      </c>
      <c r="K174" s="76" t="n">
        <f aca="false">K175+K177</f>
        <v>799000</v>
      </c>
      <c r="L174" s="76" t="n">
        <f aca="false">L175</f>
        <v>0</v>
      </c>
      <c r="M174" s="76" t="n">
        <f aca="false">M175</f>
        <v>0</v>
      </c>
      <c r="N174" s="76" t="n">
        <f aca="false">N175</f>
        <v>0</v>
      </c>
      <c r="O174" s="157" t="n">
        <f aca="false">O175</f>
        <v>0</v>
      </c>
      <c r="P174" s="76" t="n">
        <f aca="false">P175</f>
        <v>0</v>
      </c>
      <c r="Q174" s="158" t="n">
        <f aca="false">Q175</f>
        <v>0</v>
      </c>
    </row>
    <row r="175" customFormat="false" ht="17.6" hidden="false" customHeight="false" outlineLevel="0" collapsed="false">
      <c r="B175" s="90"/>
      <c r="C175" s="81" t="s">
        <v>319</v>
      </c>
      <c r="D175" s="155" t="s">
        <v>374</v>
      </c>
      <c r="E175" s="154" t="s">
        <v>23</v>
      </c>
      <c r="F175" s="154" t="s">
        <v>49</v>
      </c>
      <c r="G175" s="82" t="n">
        <v>7210010870</v>
      </c>
      <c r="H175" s="83"/>
      <c r="I175" s="157" t="n">
        <f aca="false">SUM(J175:Q175)</f>
        <v>660000</v>
      </c>
      <c r="J175" s="157" t="n">
        <v>0</v>
      </c>
      <c r="K175" s="76" t="n">
        <f aca="false">K176</f>
        <v>660000</v>
      </c>
      <c r="L175" s="76" t="n">
        <f aca="false">L176</f>
        <v>0</v>
      </c>
      <c r="M175" s="76" t="n">
        <f aca="false">M176</f>
        <v>0</v>
      </c>
      <c r="N175" s="76" t="n">
        <f aca="false">N176</f>
        <v>0</v>
      </c>
      <c r="O175" s="157" t="n">
        <f aca="false">O176</f>
        <v>0</v>
      </c>
      <c r="P175" s="76" t="n">
        <f aca="false">P176</f>
        <v>0</v>
      </c>
      <c r="Q175" s="158" t="n">
        <f aca="false">Q176</f>
        <v>0</v>
      </c>
    </row>
    <row r="176" customFormat="false" ht="32.8" hidden="false" customHeight="false" outlineLevel="0" collapsed="false">
      <c r="B176" s="90"/>
      <c r="C176" s="81" t="s">
        <v>103</v>
      </c>
      <c r="D176" s="155" t="s">
        <v>374</v>
      </c>
      <c r="E176" s="154" t="s">
        <v>23</v>
      </c>
      <c r="F176" s="154" t="s">
        <v>49</v>
      </c>
      <c r="G176" s="82" t="n">
        <v>7210010870</v>
      </c>
      <c r="H176" s="83" t="s">
        <v>104</v>
      </c>
      <c r="I176" s="157" t="n">
        <f aca="false">SUM(J176:Q176)</f>
        <v>660000</v>
      </c>
      <c r="J176" s="157" t="n">
        <v>0</v>
      </c>
      <c r="K176" s="76" t="n">
        <v>660000</v>
      </c>
      <c r="L176" s="76"/>
      <c r="M176" s="76"/>
      <c r="N176" s="76"/>
      <c r="O176" s="157"/>
      <c r="P176" s="76"/>
      <c r="Q176" s="158"/>
    </row>
    <row r="177" customFormat="false" ht="32.8" hidden="false" customHeight="false" outlineLevel="0" collapsed="false">
      <c r="B177" s="90"/>
      <c r="C177" s="81" t="s">
        <v>320</v>
      </c>
      <c r="D177" s="155" t="s">
        <v>374</v>
      </c>
      <c r="E177" s="154" t="s">
        <v>23</v>
      </c>
      <c r="F177" s="154" t="s">
        <v>49</v>
      </c>
      <c r="G177" s="82" t="s">
        <v>321</v>
      </c>
      <c r="H177" s="83"/>
      <c r="I177" s="157" t="n">
        <f aca="false">SUM(J177:Q177)</f>
        <v>139000</v>
      </c>
      <c r="J177" s="157" t="n">
        <v>0</v>
      </c>
      <c r="K177" s="76" t="n">
        <f aca="false">K178</f>
        <v>139000</v>
      </c>
      <c r="L177" s="76" t="n">
        <f aca="false">L178</f>
        <v>0</v>
      </c>
      <c r="M177" s="76" t="n">
        <f aca="false">M178</f>
        <v>0</v>
      </c>
      <c r="N177" s="76" t="n">
        <f aca="false">N178</f>
        <v>0</v>
      </c>
      <c r="O177" s="157" t="n">
        <f aca="false">O178</f>
        <v>0</v>
      </c>
      <c r="P177" s="76" t="n">
        <f aca="false">P178</f>
        <v>0</v>
      </c>
      <c r="Q177" s="158" t="n">
        <f aca="false">Q178</f>
        <v>0</v>
      </c>
    </row>
    <row r="178" customFormat="false" ht="32.8" hidden="false" customHeight="false" outlineLevel="0" collapsed="false">
      <c r="B178" s="90"/>
      <c r="C178" s="81" t="s">
        <v>103</v>
      </c>
      <c r="D178" s="155" t="s">
        <v>374</v>
      </c>
      <c r="E178" s="154" t="s">
        <v>23</v>
      </c>
      <c r="F178" s="154" t="s">
        <v>49</v>
      </c>
      <c r="G178" s="82" t="s">
        <v>321</v>
      </c>
      <c r="H178" s="83" t="s">
        <v>104</v>
      </c>
      <c r="I178" s="157" t="n">
        <f aca="false">SUM(J178:Q178)</f>
        <v>139000</v>
      </c>
      <c r="J178" s="157" t="n">
        <v>0</v>
      </c>
      <c r="K178" s="76" t="n">
        <v>139000</v>
      </c>
      <c r="L178" s="76"/>
      <c r="M178" s="76"/>
      <c r="N178" s="76"/>
      <c r="O178" s="157"/>
      <c r="P178" s="76"/>
      <c r="Q178" s="158"/>
    </row>
    <row r="179" customFormat="false" ht="17.6" hidden="false" customHeight="false" outlineLevel="0" collapsed="false">
      <c r="B179" s="90"/>
      <c r="C179" s="81" t="s">
        <v>51</v>
      </c>
      <c r="D179" s="155" t="s">
        <v>374</v>
      </c>
      <c r="E179" s="154" t="s">
        <v>25</v>
      </c>
      <c r="F179" s="154" t="s">
        <v>83</v>
      </c>
      <c r="G179" s="82"/>
      <c r="H179" s="83"/>
      <c r="I179" s="157" t="n">
        <f aca="false">SUM(J179:Q179)</f>
        <v>142811512.23</v>
      </c>
      <c r="J179" s="157" t="n">
        <f aca="false">J190</f>
        <v>113600100</v>
      </c>
      <c r="K179" s="76" t="n">
        <f aca="false">K190+K180</f>
        <v>-78301400</v>
      </c>
      <c r="L179" s="76" t="n">
        <f aca="false">L190+L180</f>
        <v>0</v>
      </c>
      <c r="M179" s="76" t="n">
        <f aca="false">M190+M180</f>
        <v>0</v>
      </c>
      <c r="N179" s="76" t="n">
        <f aca="false">N190+N180</f>
        <v>106964412.23</v>
      </c>
      <c r="O179" s="157" t="n">
        <f aca="false">O190+O180</f>
        <v>1248400</v>
      </c>
      <c r="P179" s="76" t="n">
        <f aca="false">P190+P180</f>
        <v>-700000</v>
      </c>
      <c r="Q179" s="158" t="n">
        <f aca="false">Q190+Q180</f>
        <v>0</v>
      </c>
    </row>
    <row r="180" customFormat="false" ht="17.6" hidden="false" customHeight="false" outlineLevel="0" collapsed="false">
      <c r="B180" s="90"/>
      <c r="C180" s="81" t="s">
        <v>52</v>
      </c>
      <c r="D180" s="155" t="s">
        <v>374</v>
      </c>
      <c r="E180" s="154" t="s">
        <v>25</v>
      </c>
      <c r="F180" s="154" t="s">
        <v>16</v>
      </c>
      <c r="G180" s="82"/>
      <c r="H180" s="83"/>
      <c r="I180" s="157" t="n">
        <f aca="false">SUM(J180:Q180)</f>
        <v>14904100</v>
      </c>
      <c r="J180" s="157" t="n">
        <v>0</v>
      </c>
      <c r="K180" s="76" t="n">
        <f aca="false">K181</f>
        <v>1320000</v>
      </c>
      <c r="L180" s="76" t="n">
        <f aca="false">L181</f>
        <v>0</v>
      </c>
      <c r="M180" s="76" t="n">
        <f aca="false">M181</f>
        <v>0</v>
      </c>
      <c r="N180" s="76" t="n">
        <f aca="false">N181</f>
        <v>13584100</v>
      </c>
      <c r="O180" s="157" t="n">
        <f aca="false">O181</f>
        <v>0</v>
      </c>
      <c r="P180" s="76" t="n">
        <f aca="false">P181</f>
        <v>0</v>
      </c>
      <c r="Q180" s="158" t="n">
        <f aca="false">Q181</f>
        <v>0</v>
      </c>
    </row>
    <row r="181" customFormat="false" ht="32.8" hidden="false" customHeight="false" outlineLevel="0" collapsed="false">
      <c r="B181" s="90"/>
      <c r="C181" s="81" t="s">
        <v>335</v>
      </c>
      <c r="D181" s="155" t="s">
        <v>374</v>
      </c>
      <c r="E181" s="154" t="s">
        <v>25</v>
      </c>
      <c r="F181" s="154" t="s">
        <v>16</v>
      </c>
      <c r="G181" s="82" t="n">
        <v>7600000000</v>
      </c>
      <c r="H181" s="83"/>
      <c r="I181" s="157" t="n">
        <f aca="false">SUM(J181:Q181)</f>
        <v>14904100</v>
      </c>
      <c r="J181" s="157" t="n">
        <v>0</v>
      </c>
      <c r="K181" s="76" t="n">
        <f aca="false">K182</f>
        <v>1320000</v>
      </c>
      <c r="L181" s="76" t="n">
        <f aca="false">L182</f>
        <v>0</v>
      </c>
      <c r="M181" s="76" t="n">
        <f aca="false">M182</f>
        <v>0</v>
      </c>
      <c r="N181" s="76" t="n">
        <f aca="false">N182</f>
        <v>13584100</v>
      </c>
      <c r="O181" s="157" t="n">
        <f aca="false">O182</f>
        <v>0</v>
      </c>
      <c r="P181" s="76" t="n">
        <f aca="false">P182</f>
        <v>0</v>
      </c>
      <c r="Q181" s="158" t="n">
        <f aca="false">Q182</f>
        <v>0</v>
      </c>
    </row>
    <row r="182" customFormat="false" ht="32.8" hidden="false" customHeight="false" outlineLevel="0" collapsed="false">
      <c r="B182" s="90"/>
      <c r="C182" s="81" t="s">
        <v>336</v>
      </c>
      <c r="D182" s="155" t="s">
        <v>374</v>
      </c>
      <c r="E182" s="154" t="s">
        <v>25</v>
      </c>
      <c r="F182" s="154" t="s">
        <v>16</v>
      </c>
      <c r="G182" s="82" t="n">
        <v>7610000000</v>
      </c>
      <c r="H182" s="83"/>
      <c r="I182" s="157" t="n">
        <f aca="false">SUM(J182:Q182)</f>
        <v>14904100</v>
      </c>
      <c r="J182" s="157" t="n">
        <v>0</v>
      </c>
      <c r="K182" s="76" t="n">
        <f aca="false">K183</f>
        <v>1320000</v>
      </c>
      <c r="L182" s="76" t="n">
        <f aca="false">L183</f>
        <v>0</v>
      </c>
      <c r="M182" s="76" t="n">
        <f aca="false">M183</f>
        <v>0</v>
      </c>
      <c r="N182" s="76" t="n">
        <f aca="false">N183+N185+N188</f>
        <v>13584100</v>
      </c>
      <c r="O182" s="157" t="n">
        <f aca="false">O183</f>
        <v>0</v>
      </c>
      <c r="P182" s="76" t="n">
        <f aca="false">P183</f>
        <v>0</v>
      </c>
      <c r="Q182" s="158" t="n">
        <f aca="false">Q183</f>
        <v>0</v>
      </c>
    </row>
    <row r="183" customFormat="false" ht="32.8" hidden="false" customHeight="false" outlineLevel="0" collapsed="false">
      <c r="B183" s="90"/>
      <c r="C183" s="81" t="s">
        <v>337</v>
      </c>
      <c r="D183" s="155" t="s">
        <v>374</v>
      </c>
      <c r="E183" s="154" t="s">
        <v>25</v>
      </c>
      <c r="F183" s="154" t="s">
        <v>16</v>
      </c>
      <c r="G183" s="82" t="n">
        <v>7610010960</v>
      </c>
      <c r="H183" s="83"/>
      <c r="I183" s="157" t="n">
        <f aca="false">SUM(J183:Q183)</f>
        <v>3135600</v>
      </c>
      <c r="J183" s="157" t="n">
        <v>0</v>
      </c>
      <c r="K183" s="76" t="n">
        <f aca="false">K184</f>
        <v>1320000</v>
      </c>
      <c r="L183" s="76" t="n">
        <f aca="false">L184</f>
        <v>0</v>
      </c>
      <c r="M183" s="76" t="n">
        <f aca="false">M184</f>
        <v>0</v>
      </c>
      <c r="N183" s="76" t="n">
        <f aca="false">N184</f>
        <v>1815600</v>
      </c>
      <c r="O183" s="157" t="n">
        <f aca="false">O184</f>
        <v>0</v>
      </c>
      <c r="P183" s="76" t="n">
        <f aca="false">P184</f>
        <v>0</v>
      </c>
      <c r="Q183" s="158" t="n">
        <f aca="false">Q184</f>
        <v>0</v>
      </c>
    </row>
    <row r="184" customFormat="false" ht="32.8" hidden="false" customHeight="false" outlineLevel="0" collapsed="false">
      <c r="B184" s="90"/>
      <c r="C184" s="81" t="s">
        <v>103</v>
      </c>
      <c r="D184" s="155" t="s">
        <v>374</v>
      </c>
      <c r="E184" s="154" t="s">
        <v>25</v>
      </c>
      <c r="F184" s="154" t="s">
        <v>16</v>
      </c>
      <c r="G184" s="82" t="n">
        <v>7610010960</v>
      </c>
      <c r="H184" s="83" t="s">
        <v>104</v>
      </c>
      <c r="I184" s="157" t="n">
        <f aca="false">SUM(J184:Q184)</f>
        <v>3135600</v>
      </c>
      <c r="J184" s="157" t="n">
        <v>0</v>
      </c>
      <c r="K184" s="76" t="n">
        <v>1320000</v>
      </c>
      <c r="L184" s="76"/>
      <c r="M184" s="76"/>
      <c r="N184" s="76" t="n">
        <v>1815600</v>
      </c>
      <c r="O184" s="157"/>
      <c r="P184" s="76"/>
      <c r="Q184" s="158"/>
    </row>
    <row r="185" customFormat="false" ht="26.85" hidden="false" customHeight="true" outlineLevel="0" collapsed="false">
      <c r="B185" s="90"/>
      <c r="C185" s="81" t="s">
        <v>338</v>
      </c>
      <c r="D185" s="155" t="s">
        <v>374</v>
      </c>
      <c r="E185" s="154" t="s">
        <v>25</v>
      </c>
      <c r="F185" s="154" t="s">
        <v>16</v>
      </c>
      <c r="G185" s="82" t="n">
        <v>7610011200</v>
      </c>
      <c r="H185" s="83"/>
      <c r="I185" s="157" t="n">
        <f aca="false">SUM(J185:Q185)</f>
        <v>11518500</v>
      </c>
      <c r="J185" s="157"/>
      <c r="K185" s="76"/>
      <c r="L185" s="76"/>
      <c r="M185" s="76"/>
      <c r="N185" s="76" t="n">
        <f aca="false">N186+N187</f>
        <v>11518500</v>
      </c>
      <c r="O185" s="157"/>
      <c r="P185" s="76"/>
      <c r="Q185" s="158"/>
    </row>
    <row r="186" customFormat="false" ht="32.8" hidden="false" customHeight="false" outlineLevel="0" collapsed="false">
      <c r="B186" s="90"/>
      <c r="C186" s="81" t="s">
        <v>259</v>
      </c>
      <c r="D186" s="155" t="s">
        <v>374</v>
      </c>
      <c r="E186" s="154" t="s">
        <v>25</v>
      </c>
      <c r="F186" s="154" t="s">
        <v>16</v>
      </c>
      <c r="G186" s="82" t="n">
        <v>7610011200</v>
      </c>
      <c r="H186" s="83" t="s">
        <v>260</v>
      </c>
      <c r="I186" s="157" t="n">
        <f aca="false">SUM(J186:Q186)</f>
        <v>5120000</v>
      </c>
      <c r="J186" s="157"/>
      <c r="K186" s="76"/>
      <c r="L186" s="76"/>
      <c r="M186" s="76"/>
      <c r="N186" s="76" t="n">
        <v>5120000</v>
      </c>
      <c r="O186" s="157"/>
      <c r="P186" s="76"/>
      <c r="Q186" s="158"/>
    </row>
    <row r="187" customFormat="false" ht="17.35" hidden="false" customHeight="false" outlineLevel="0" collapsed="false">
      <c r="B187" s="90"/>
      <c r="C187" s="81" t="s">
        <v>106</v>
      </c>
      <c r="D187" s="155" t="s">
        <v>374</v>
      </c>
      <c r="E187" s="154" t="s">
        <v>25</v>
      </c>
      <c r="F187" s="154" t="s">
        <v>16</v>
      </c>
      <c r="G187" s="82" t="n">
        <v>7610011200</v>
      </c>
      <c r="H187" s="83" t="s">
        <v>107</v>
      </c>
      <c r="I187" s="157" t="n">
        <f aca="false">SUM(J187:Q187)</f>
        <v>6398500</v>
      </c>
      <c r="J187" s="157"/>
      <c r="K187" s="76"/>
      <c r="L187" s="76"/>
      <c r="M187" s="76"/>
      <c r="N187" s="76" t="n">
        <v>6398500</v>
      </c>
      <c r="O187" s="157"/>
      <c r="P187" s="76"/>
      <c r="Q187" s="158"/>
    </row>
    <row r="188" customFormat="false" ht="48.5" hidden="false" customHeight="false" outlineLevel="0" collapsed="false">
      <c r="B188" s="90"/>
      <c r="C188" s="81" t="s">
        <v>339</v>
      </c>
      <c r="D188" s="155" t="s">
        <v>374</v>
      </c>
      <c r="E188" s="154" t="s">
        <v>25</v>
      </c>
      <c r="F188" s="154" t="s">
        <v>16</v>
      </c>
      <c r="G188" s="82" t="n">
        <v>7610011300</v>
      </c>
      <c r="H188" s="83"/>
      <c r="I188" s="157" t="n">
        <f aca="false">SUM(J188:Q188)</f>
        <v>250000</v>
      </c>
      <c r="J188" s="157"/>
      <c r="K188" s="76"/>
      <c r="L188" s="76"/>
      <c r="M188" s="76"/>
      <c r="N188" s="76" t="n">
        <f aca="false">N189</f>
        <v>250000</v>
      </c>
      <c r="O188" s="157"/>
      <c r="P188" s="76"/>
      <c r="Q188" s="158"/>
    </row>
    <row r="189" customFormat="false" ht="32.8" hidden="false" customHeight="false" outlineLevel="0" collapsed="false">
      <c r="B189" s="90"/>
      <c r="C189" s="81" t="s">
        <v>103</v>
      </c>
      <c r="D189" s="155" t="s">
        <v>374</v>
      </c>
      <c r="E189" s="154" t="s">
        <v>25</v>
      </c>
      <c r="F189" s="154" t="s">
        <v>16</v>
      </c>
      <c r="G189" s="82" t="n">
        <v>7610011300</v>
      </c>
      <c r="H189" s="83" t="s">
        <v>104</v>
      </c>
      <c r="I189" s="157" t="n">
        <f aca="false">SUM(J189:Q189)</f>
        <v>250000</v>
      </c>
      <c r="J189" s="157"/>
      <c r="K189" s="76"/>
      <c r="L189" s="76"/>
      <c r="M189" s="76"/>
      <c r="N189" s="76" t="n">
        <v>250000</v>
      </c>
      <c r="O189" s="157"/>
      <c r="P189" s="76"/>
      <c r="Q189" s="158"/>
    </row>
    <row r="190" customFormat="false" ht="17.6" hidden="false" customHeight="false" outlineLevel="0" collapsed="false">
      <c r="B190" s="90"/>
      <c r="C190" s="81" t="s">
        <v>53</v>
      </c>
      <c r="D190" s="155" t="s">
        <v>374</v>
      </c>
      <c r="E190" s="154" t="s">
        <v>25</v>
      </c>
      <c r="F190" s="154" t="s">
        <v>18</v>
      </c>
      <c r="G190" s="82"/>
      <c r="H190" s="83"/>
      <c r="I190" s="157" t="n">
        <f aca="false">SUM(J190:Q190)</f>
        <v>127907412.23</v>
      </c>
      <c r="J190" s="157" t="n">
        <f aca="false">J191+J200</f>
        <v>113600100</v>
      </c>
      <c r="K190" s="76" t="n">
        <f aca="false">K191+K200</f>
        <v>-79621400</v>
      </c>
      <c r="L190" s="76" t="n">
        <f aca="false">L191+L200</f>
        <v>0</v>
      </c>
      <c r="M190" s="76" t="n">
        <f aca="false">M191+M200</f>
        <v>0</v>
      </c>
      <c r="N190" s="76" t="n">
        <f aca="false">N191+N200</f>
        <v>93380312.23</v>
      </c>
      <c r="O190" s="157" t="n">
        <f aca="false">O191+O200</f>
        <v>1248400</v>
      </c>
      <c r="P190" s="76" t="n">
        <f aca="false">P191+P200</f>
        <v>-700000</v>
      </c>
      <c r="Q190" s="158" t="n">
        <f aca="false">Q191+Q200</f>
        <v>0</v>
      </c>
    </row>
    <row r="191" customFormat="false" ht="48.5" hidden="false" customHeight="false" outlineLevel="0" collapsed="false">
      <c r="B191" s="90"/>
      <c r="C191" s="81" t="s">
        <v>250</v>
      </c>
      <c r="D191" s="155" t="s">
        <v>374</v>
      </c>
      <c r="E191" s="154" t="s">
        <v>25</v>
      </c>
      <c r="F191" s="154" t="s">
        <v>18</v>
      </c>
      <c r="G191" s="82" t="n">
        <v>6500000000</v>
      </c>
      <c r="H191" s="83"/>
      <c r="I191" s="157" t="n">
        <f aca="false">SUM(J191:Q191)</f>
        <v>26889300</v>
      </c>
      <c r="J191" s="157" t="n">
        <f aca="false">J195+J192</f>
        <v>63883100</v>
      </c>
      <c r="K191" s="76" t="n">
        <f aca="false">K195+K192</f>
        <v>-37542200</v>
      </c>
      <c r="L191" s="76" t="n">
        <f aca="false">L195+L192</f>
        <v>0</v>
      </c>
      <c r="M191" s="76" t="n">
        <f aca="false">M195+M192</f>
        <v>0</v>
      </c>
      <c r="N191" s="76" t="n">
        <f aca="false">N195+N192</f>
        <v>0</v>
      </c>
      <c r="O191" s="157" t="n">
        <f aca="false">O195+O192</f>
        <v>1248400</v>
      </c>
      <c r="P191" s="76" t="n">
        <f aca="false">P195+P192</f>
        <v>-700000</v>
      </c>
      <c r="Q191" s="158" t="n">
        <f aca="false">Q195+Q192</f>
        <v>0</v>
      </c>
    </row>
    <row r="192" customFormat="false" ht="17.6" hidden="false" customHeight="false" outlineLevel="0" collapsed="false">
      <c r="B192" s="90"/>
      <c r="C192" s="81" t="s">
        <v>262</v>
      </c>
      <c r="D192" s="155" t="s">
        <v>374</v>
      </c>
      <c r="E192" s="154" t="s">
        <v>25</v>
      </c>
      <c r="F192" s="154" t="s">
        <v>18</v>
      </c>
      <c r="G192" s="82" t="n">
        <v>6540000000</v>
      </c>
      <c r="H192" s="83"/>
      <c r="I192" s="157" t="n">
        <f aca="false">SUM(J192:Q192)</f>
        <v>553900</v>
      </c>
      <c r="J192" s="157" t="n">
        <f aca="false">J193</f>
        <v>160000</v>
      </c>
      <c r="K192" s="76" t="n">
        <f aca="false">K193</f>
        <v>230500</v>
      </c>
      <c r="L192" s="76" t="n">
        <f aca="false">L193</f>
        <v>0</v>
      </c>
      <c r="M192" s="76" t="n">
        <f aca="false">M193</f>
        <v>0</v>
      </c>
      <c r="N192" s="76" t="n">
        <f aca="false">N193</f>
        <v>0</v>
      </c>
      <c r="O192" s="157" t="n">
        <f aca="false">O193</f>
        <v>163400</v>
      </c>
      <c r="P192" s="76" t="n">
        <f aca="false">P193</f>
        <v>0</v>
      </c>
      <c r="Q192" s="158" t="n">
        <f aca="false">Q193</f>
        <v>0</v>
      </c>
    </row>
    <row r="193" customFormat="false" ht="104.45" hidden="false" customHeight="true" outlineLevel="0" collapsed="false">
      <c r="B193" s="90"/>
      <c r="C193" s="81" t="s">
        <v>263</v>
      </c>
      <c r="D193" s="155" t="s">
        <v>374</v>
      </c>
      <c r="E193" s="154" t="s">
        <v>25</v>
      </c>
      <c r="F193" s="154" t="s">
        <v>18</v>
      </c>
      <c r="G193" s="82" t="s">
        <v>264</v>
      </c>
      <c r="H193" s="83"/>
      <c r="I193" s="157" t="n">
        <f aca="false">SUM(J193:Q193)</f>
        <v>553900</v>
      </c>
      <c r="J193" s="157" t="n">
        <f aca="false">J194</f>
        <v>160000</v>
      </c>
      <c r="K193" s="76" t="n">
        <f aca="false">K194</f>
        <v>230500</v>
      </c>
      <c r="L193" s="76"/>
      <c r="M193" s="76"/>
      <c r="N193" s="76"/>
      <c r="O193" s="157" t="n">
        <f aca="false">O194</f>
        <v>163400</v>
      </c>
      <c r="P193" s="76"/>
      <c r="Q193" s="158"/>
    </row>
    <row r="194" customFormat="false" ht="47.05" hidden="false" customHeight="true" outlineLevel="0" collapsed="false">
      <c r="B194" s="90"/>
      <c r="C194" s="81" t="s">
        <v>259</v>
      </c>
      <c r="D194" s="155" t="s">
        <v>374</v>
      </c>
      <c r="E194" s="154" t="s">
        <v>25</v>
      </c>
      <c r="F194" s="154" t="s">
        <v>18</v>
      </c>
      <c r="G194" s="82" t="s">
        <v>264</v>
      </c>
      <c r="H194" s="83" t="s">
        <v>260</v>
      </c>
      <c r="I194" s="157" t="n">
        <f aca="false">SUM(J194:Q194)</f>
        <v>553900</v>
      </c>
      <c r="J194" s="157" t="n">
        <v>160000</v>
      </c>
      <c r="K194" s="76" t="n">
        <v>230500</v>
      </c>
      <c r="L194" s="76"/>
      <c r="M194" s="76"/>
      <c r="N194" s="76"/>
      <c r="O194" s="157" t="n">
        <v>163400</v>
      </c>
      <c r="P194" s="76"/>
      <c r="Q194" s="158"/>
    </row>
    <row r="195" customFormat="false" ht="17.6" hidden="false" customHeight="false" outlineLevel="0" collapsed="false">
      <c r="B195" s="90"/>
      <c r="C195" s="81" t="s">
        <v>265</v>
      </c>
      <c r="D195" s="155" t="s">
        <v>374</v>
      </c>
      <c r="E195" s="154" t="s">
        <v>25</v>
      </c>
      <c r="F195" s="154" t="s">
        <v>18</v>
      </c>
      <c r="G195" s="82" t="n">
        <v>6550000000</v>
      </c>
      <c r="H195" s="83"/>
      <c r="I195" s="157" t="n">
        <f aca="false">SUM(J195:Q195)</f>
        <v>26335400</v>
      </c>
      <c r="J195" s="157" t="n">
        <f aca="false">J198</f>
        <v>63723100</v>
      </c>
      <c r="K195" s="157" t="n">
        <f aca="false">K198</f>
        <v>-37772700</v>
      </c>
      <c r="L195" s="76" t="n">
        <f aca="false">L198</f>
        <v>0</v>
      </c>
      <c r="M195" s="76" t="n">
        <f aca="false">M198</f>
        <v>0</v>
      </c>
      <c r="N195" s="76" t="n">
        <f aca="false">N198</f>
        <v>0</v>
      </c>
      <c r="O195" s="157" t="n">
        <f aca="false">O198+O196</f>
        <v>1085000</v>
      </c>
      <c r="P195" s="76" t="n">
        <f aca="false">P198</f>
        <v>-700000</v>
      </c>
      <c r="Q195" s="158" t="n">
        <f aca="false">Q198</f>
        <v>0</v>
      </c>
    </row>
    <row r="196" customFormat="false" ht="32.8" hidden="false" customHeight="false" outlineLevel="0" collapsed="false">
      <c r="B196" s="90"/>
      <c r="C196" s="81" t="s">
        <v>266</v>
      </c>
      <c r="D196" s="155" t="s">
        <v>374</v>
      </c>
      <c r="E196" s="154" t="s">
        <v>25</v>
      </c>
      <c r="F196" s="154" t="s">
        <v>18</v>
      </c>
      <c r="G196" s="82" t="n">
        <v>6550010840</v>
      </c>
      <c r="H196" s="83"/>
      <c r="I196" s="157" t="n">
        <f aca="false">SUM(J196:Q196)</f>
        <v>1085000</v>
      </c>
      <c r="J196" s="157"/>
      <c r="K196" s="157"/>
      <c r="L196" s="76"/>
      <c r="M196" s="76"/>
      <c r="N196" s="76"/>
      <c r="O196" s="157" t="n">
        <f aca="false">O197</f>
        <v>1085000</v>
      </c>
      <c r="P196" s="76"/>
      <c r="Q196" s="158"/>
    </row>
    <row r="197" customFormat="false" ht="32.8" hidden="false" customHeight="false" outlineLevel="0" collapsed="false">
      <c r="B197" s="90"/>
      <c r="C197" s="81" t="s">
        <v>259</v>
      </c>
      <c r="D197" s="155" t="s">
        <v>374</v>
      </c>
      <c r="E197" s="154" t="s">
        <v>25</v>
      </c>
      <c r="F197" s="154" t="s">
        <v>18</v>
      </c>
      <c r="G197" s="82" t="n">
        <v>6550010840</v>
      </c>
      <c r="H197" s="83" t="s">
        <v>260</v>
      </c>
      <c r="I197" s="157" t="n">
        <f aca="false">SUM(J197:Q197)</f>
        <v>1085000</v>
      </c>
      <c r="J197" s="157"/>
      <c r="K197" s="157"/>
      <c r="L197" s="76"/>
      <c r="M197" s="76"/>
      <c r="N197" s="76"/>
      <c r="O197" s="157" t="n">
        <v>1085000</v>
      </c>
      <c r="P197" s="76"/>
      <c r="Q197" s="158"/>
    </row>
    <row r="198" customFormat="false" ht="48.5" hidden="false" customHeight="false" outlineLevel="0" collapsed="false">
      <c r="B198" s="90"/>
      <c r="C198" s="81" t="s">
        <v>267</v>
      </c>
      <c r="D198" s="155" t="s">
        <v>374</v>
      </c>
      <c r="E198" s="154" t="s">
        <v>25</v>
      </c>
      <c r="F198" s="154" t="s">
        <v>18</v>
      </c>
      <c r="G198" s="82" t="s">
        <v>268</v>
      </c>
      <c r="H198" s="83"/>
      <c r="I198" s="157" t="n">
        <f aca="false">SUM(J198:Q198)</f>
        <v>25250400</v>
      </c>
      <c r="J198" s="157" t="n">
        <f aca="false">J199</f>
        <v>63723100</v>
      </c>
      <c r="K198" s="76" t="n">
        <f aca="false">K199</f>
        <v>-37772700</v>
      </c>
      <c r="L198" s="76" t="n">
        <f aca="false">L199</f>
        <v>0</v>
      </c>
      <c r="M198" s="76" t="n">
        <f aca="false">M199</f>
        <v>0</v>
      </c>
      <c r="N198" s="76" t="n">
        <f aca="false">N199</f>
        <v>0</v>
      </c>
      <c r="O198" s="157" t="n">
        <f aca="false">O199</f>
        <v>0</v>
      </c>
      <c r="P198" s="76" t="n">
        <f aca="false">P199</f>
        <v>-700000</v>
      </c>
      <c r="Q198" s="158" t="n">
        <f aca="false">Q199</f>
        <v>0</v>
      </c>
    </row>
    <row r="199" customFormat="false" ht="32.8" hidden="false" customHeight="false" outlineLevel="0" collapsed="false">
      <c r="B199" s="90"/>
      <c r="C199" s="81" t="s">
        <v>259</v>
      </c>
      <c r="D199" s="155" t="s">
        <v>374</v>
      </c>
      <c r="E199" s="154" t="s">
        <v>25</v>
      </c>
      <c r="F199" s="154" t="s">
        <v>18</v>
      </c>
      <c r="G199" s="82" t="s">
        <v>268</v>
      </c>
      <c r="H199" s="83" t="s">
        <v>260</v>
      </c>
      <c r="I199" s="157" t="n">
        <f aca="false">SUM(J199:Q199)</f>
        <v>25250400</v>
      </c>
      <c r="J199" s="157" t="n">
        <v>63723100</v>
      </c>
      <c r="K199" s="76" t="n">
        <v>-37772700</v>
      </c>
      <c r="L199" s="76"/>
      <c r="M199" s="76"/>
      <c r="N199" s="76"/>
      <c r="O199" s="157"/>
      <c r="P199" s="76" t="n">
        <v>-700000</v>
      </c>
      <c r="Q199" s="158"/>
    </row>
    <row r="200" customFormat="false" ht="17.6" hidden="false" customHeight="false" outlineLevel="0" collapsed="false">
      <c r="B200" s="90"/>
      <c r="C200" s="81" t="s">
        <v>325</v>
      </c>
      <c r="D200" s="155" t="s">
        <v>374</v>
      </c>
      <c r="E200" s="154" t="s">
        <v>25</v>
      </c>
      <c r="F200" s="154" t="s">
        <v>18</v>
      </c>
      <c r="G200" s="82" t="n">
        <v>7300000000</v>
      </c>
      <c r="H200" s="83"/>
      <c r="I200" s="157" t="n">
        <f aca="false">SUM(J200:Q200)</f>
        <v>101018112.23</v>
      </c>
      <c r="J200" s="157" t="n">
        <f aca="false">J201+J207+J210</f>
        <v>49717000</v>
      </c>
      <c r="K200" s="76" t="n">
        <f aca="false">K201+K207+K210</f>
        <v>-42079200</v>
      </c>
      <c r="L200" s="76" t="n">
        <f aca="false">L201+L207+L210</f>
        <v>0</v>
      </c>
      <c r="M200" s="76" t="n">
        <f aca="false">M201+M207+M210</f>
        <v>0</v>
      </c>
      <c r="N200" s="76" t="n">
        <f aca="false">N201+N207+N210</f>
        <v>93380312.23</v>
      </c>
      <c r="O200" s="157" t="n">
        <f aca="false">O201+O207+O210</f>
        <v>0</v>
      </c>
      <c r="P200" s="76" t="n">
        <f aca="false">P201+P207+P210</f>
        <v>0</v>
      </c>
      <c r="Q200" s="158" t="n">
        <f aca="false">Q201+Q207+Q210</f>
        <v>0</v>
      </c>
    </row>
    <row r="201" customFormat="false" ht="32.8" hidden="false" customHeight="true" outlineLevel="0" collapsed="false">
      <c r="B201" s="90"/>
      <c r="C201" s="81" t="s">
        <v>326</v>
      </c>
      <c r="D201" s="155" t="s">
        <v>374</v>
      </c>
      <c r="E201" s="154" t="s">
        <v>25</v>
      </c>
      <c r="F201" s="154" t="s">
        <v>18</v>
      </c>
      <c r="G201" s="82" t="n">
        <v>7310000000</v>
      </c>
      <c r="H201" s="83"/>
      <c r="I201" s="157" t="n">
        <f aca="false">SUM(J201:Q201)</f>
        <v>4841400</v>
      </c>
      <c r="J201" s="157" t="n">
        <f aca="false">J202+J204</f>
        <v>21165500</v>
      </c>
      <c r="K201" s="76" t="n">
        <f aca="false">K202+K204</f>
        <v>-16324100</v>
      </c>
      <c r="L201" s="76" t="n">
        <f aca="false">L202+L204</f>
        <v>0</v>
      </c>
      <c r="M201" s="76" t="n">
        <f aca="false">M202+M204</f>
        <v>0</v>
      </c>
      <c r="N201" s="76" t="n">
        <f aca="false">N202+N204</f>
        <v>0</v>
      </c>
      <c r="O201" s="157" t="n">
        <f aca="false">O202+O204</f>
        <v>0</v>
      </c>
      <c r="P201" s="76" t="n">
        <f aca="false">P202+P204</f>
        <v>0</v>
      </c>
      <c r="Q201" s="158" t="n">
        <f aca="false">Q202+Q204</f>
        <v>0</v>
      </c>
    </row>
    <row r="202" customFormat="false" ht="32.8" hidden="false" customHeight="false" outlineLevel="0" collapsed="false">
      <c r="B202" s="90"/>
      <c r="C202" s="81" t="s">
        <v>327</v>
      </c>
      <c r="D202" s="155" t="s">
        <v>374</v>
      </c>
      <c r="E202" s="154" t="s">
        <v>25</v>
      </c>
      <c r="F202" s="154" t="s">
        <v>18</v>
      </c>
      <c r="G202" s="82" t="n">
        <v>7310010140</v>
      </c>
      <c r="H202" s="83"/>
      <c r="I202" s="157" t="n">
        <f aca="false">SUM(J202:Q202)</f>
        <v>1010340</v>
      </c>
      <c r="J202" s="157" t="n">
        <f aca="false">J203</f>
        <v>15363000</v>
      </c>
      <c r="K202" s="76" t="n">
        <f aca="false">K203</f>
        <v>-13713000</v>
      </c>
      <c r="L202" s="76" t="n">
        <f aca="false">L203</f>
        <v>0</v>
      </c>
      <c r="M202" s="76" t="n">
        <f aca="false">M203</f>
        <v>0</v>
      </c>
      <c r="N202" s="76" t="n">
        <f aca="false">N203</f>
        <v>0</v>
      </c>
      <c r="O202" s="157" t="n">
        <f aca="false">O203</f>
        <v>0</v>
      </c>
      <c r="P202" s="76" t="n">
        <f aca="false">P203</f>
        <v>-639660</v>
      </c>
      <c r="Q202" s="158" t="n">
        <f aca="false">Q203</f>
        <v>0</v>
      </c>
    </row>
    <row r="203" customFormat="false" ht="32.8" hidden="false" customHeight="false" outlineLevel="0" collapsed="false">
      <c r="B203" s="90"/>
      <c r="C203" s="81" t="s">
        <v>103</v>
      </c>
      <c r="D203" s="155" t="s">
        <v>374</v>
      </c>
      <c r="E203" s="154" t="s">
        <v>25</v>
      </c>
      <c r="F203" s="154" t="s">
        <v>18</v>
      </c>
      <c r="G203" s="82" t="n">
        <v>7310010140</v>
      </c>
      <c r="H203" s="83" t="s">
        <v>104</v>
      </c>
      <c r="I203" s="157" t="n">
        <f aca="false">SUM(J203:Q203)</f>
        <v>1010340</v>
      </c>
      <c r="J203" s="157" t="n">
        <v>15363000</v>
      </c>
      <c r="K203" s="76" t="n">
        <v>-13713000</v>
      </c>
      <c r="L203" s="76"/>
      <c r="M203" s="76"/>
      <c r="N203" s="76"/>
      <c r="O203" s="157"/>
      <c r="P203" s="76" t="n">
        <v>-639660</v>
      </c>
      <c r="Q203" s="158"/>
    </row>
    <row r="204" customFormat="false" ht="32.8" hidden="false" customHeight="false" outlineLevel="0" collapsed="false">
      <c r="B204" s="90"/>
      <c r="C204" s="81" t="s">
        <v>328</v>
      </c>
      <c r="D204" s="155" t="s">
        <v>374</v>
      </c>
      <c r="E204" s="154" t="s">
        <v>25</v>
      </c>
      <c r="F204" s="154" t="s">
        <v>18</v>
      </c>
      <c r="G204" s="82" t="n">
        <v>7310010860</v>
      </c>
      <c r="H204" s="83"/>
      <c r="I204" s="157" t="n">
        <f aca="false">SUM(J204:Q204)</f>
        <v>3831060</v>
      </c>
      <c r="J204" s="157" t="n">
        <f aca="false">J205</f>
        <v>5802500</v>
      </c>
      <c r="K204" s="76" t="n">
        <f aca="false">K205</f>
        <v>-2611100</v>
      </c>
      <c r="L204" s="76" t="n">
        <f aca="false">L205</f>
        <v>0</v>
      </c>
      <c r="M204" s="76" t="n">
        <f aca="false">M205</f>
        <v>0</v>
      </c>
      <c r="N204" s="76" t="n">
        <f aca="false">N205</f>
        <v>0</v>
      </c>
      <c r="O204" s="157" t="n">
        <f aca="false">O205</f>
        <v>0</v>
      </c>
      <c r="P204" s="76" t="n">
        <f aca="false">P205+P206</f>
        <v>639660</v>
      </c>
      <c r="Q204" s="158" t="n">
        <f aca="false">Q205</f>
        <v>0</v>
      </c>
    </row>
    <row r="205" s="2" customFormat="true" ht="32.8" hidden="true" customHeight="false" outlineLevel="0" collapsed="false">
      <c r="A205" s="163"/>
      <c r="B205" s="164"/>
      <c r="C205" s="29" t="s">
        <v>103</v>
      </c>
      <c r="D205" s="165" t="s">
        <v>374</v>
      </c>
      <c r="E205" s="166" t="s">
        <v>25</v>
      </c>
      <c r="F205" s="166" t="s">
        <v>18</v>
      </c>
      <c r="G205" s="167" t="n">
        <v>7310010860</v>
      </c>
      <c r="H205" s="168" t="s">
        <v>104</v>
      </c>
      <c r="I205" s="169" t="n">
        <f aca="false">SUM(J205:Q205)</f>
        <v>0</v>
      </c>
      <c r="J205" s="169" t="n">
        <v>5802500</v>
      </c>
      <c r="K205" s="170" t="n">
        <v>-2611100</v>
      </c>
      <c r="L205" s="170"/>
      <c r="M205" s="170"/>
      <c r="N205" s="170"/>
      <c r="O205" s="169"/>
      <c r="P205" s="170" t="n">
        <v>-3191400</v>
      </c>
      <c r="Q205" s="171"/>
      <c r="R205" s="172"/>
      <c r="S205" s="172"/>
      <c r="T205" s="172"/>
      <c r="U205" s="172"/>
      <c r="V205" s="172"/>
      <c r="W205" s="172"/>
      <c r="X205" s="172"/>
      <c r="Y205" s="172"/>
      <c r="Z205" s="172"/>
      <c r="AA205" s="172"/>
      <c r="AB205" s="172"/>
      <c r="AC205" s="172"/>
      <c r="AD205" s="172"/>
      <c r="AE205" s="172"/>
      <c r="AF205" s="172"/>
      <c r="AG205" s="172"/>
      <c r="AH205" s="172"/>
      <c r="AI205" s="172"/>
      <c r="AJ205" s="172"/>
      <c r="AK205" s="172"/>
      <c r="AL205" s="172"/>
      <c r="AM205" s="172"/>
      <c r="AN205" s="172"/>
      <c r="AO205" s="172"/>
      <c r="AP205" s="172"/>
      <c r="AQ205" s="172"/>
      <c r="AR205" s="172"/>
      <c r="AS205" s="172"/>
      <c r="AT205" s="172"/>
      <c r="AU205" s="172"/>
      <c r="AV205" s="172"/>
      <c r="AW205" s="172"/>
      <c r="AX205" s="172"/>
      <c r="AY205" s="172"/>
      <c r="AZ205" s="172"/>
      <c r="BA205" s="172"/>
      <c r="BB205" s="172"/>
      <c r="BC205" s="172"/>
      <c r="BD205" s="172"/>
      <c r="BE205" s="172"/>
      <c r="BF205" s="172"/>
      <c r="BG205" s="172"/>
      <c r="BH205" s="172"/>
      <c r="BI205" s="172"/>
      <c r="BJ205" s="172"/>
      <c r="BK205" s="172"/>
      <c r="BL205" s="172"/>
      <c r="BM205" s="172"/>
      <c r="BN205" s="172"/>
      <c r="BO205" s="172"/>
      <c r="BP205" s="172"/>
      <c r="BQ205" s="172"/>
      <c r="BR205" s="172"/>
      <c r="BS205" s="172"/>
      <c r="BT205" s="172"/>
      <c r="BU205" s="172"/>
      <c r="BV205" s="172"/>
      <c r="BW205" s="172"/>
      <c r="BX205" s="172"/>
      <c r="BY205" s="172"/>
      <c r="BZ205" s="172"/>
      <c r="CA205" s="172"/>
      <c r="CB205" s="172"/>
      <c r="CC205" s="172"/>
      <c r="CD205" s="172"/>
      <c r="CE205" s="172"/>
      <c r="CF205" s="172"/>
      <c r="CG205" s="172"/>
      <c r="CH205" s="172"/>
      <c r="CI205" s="172"/>
      <c r="CJ205" s="172"/>
      <c r="CK205" s="172"/>
      <c r="CL205" s="172"/>
      <c r="CM205" s="172"/>
      <c r="CN205" s="172"/>
      <c r="CO205" s="172"/>
      <c r="CP205" s="172"/>
      <c r="CQ205" s="172"/>
      <c r="CR205" s="172"/>
      <c r="CS205" s="172"/>
      <c r="CT205" s="172"/>
      <c r="CU205" s="172"/>
      <c r="CV205" s="172"/>
      <c r="CW205" s="172"/>
      <c r="CX205" s="172"/>
      <c r="CY205" s="172"/>
      <c r="CZ205" s="172"/>
      <c r="DA205" s="172"/>
      <c r="DB205" s="172"/>
      <c r="DC205" s="172"/>
      <c r="DD205" s="172"/>
      <c r="DE205" s="172"/>
      <c r="DF205" s="172"/>
      <c r="DG205" s="172"/>
      <c r="DH205" s="172"/>
      <c r="DI205" s="172"/>
      <c r="DJ205" s="172"/>
      <c r="DK205" s="172"/>
      <c r="DL205" s="172"/>
      <c r="DM205" s="172"/>
      <c r="DN205" s="172"/>
      <c r="DO205" s="172"/>
      <c r="DP205" s="172"/>
      <c r="DQ205" s="172"/>
      <c r="DR205" s="172"/>
      <c r="DS205" s="172"/>
      <c r="DT205" s="172"/>
      <c r="DU205" s="172"/>
      <c r="DV205" s="172"/>
      <c r="DW205" s="172"/>
      <c r="DX205" s="172"/>
      <c r="DY205" s="172"/>
      <c r="DZ205" s="172"/>
      <c r="EA205" s="172"/>
      <c r="EB205" s="172"/>
      <c r="EC205" s="172"/>
      <c r="ED205" s="172"/>
      <c r="EE205" s="172"/>
      <c r="EF205" s="172"/>
      <c r="EG205" s="172"/>
      <c r="EH205" s="172"/>
      <c r="EI205" s="172"/>
      <c r="EJ205" s="172"/>
      <c r="EK205" s="172"/>
      <c r="EL205" s="172"/>
      <c r="EM205" s="172"/>
      <c r="EN205" s="172"/>
      <c r="EO205" s="172"/>
      <c r="EP205" s="172"/>
      <c r="EQ205" s="172"/>
      <c r="ER205" s="172"/>
      <c r="ES205" s="172"/>
      <c r="ET205" s="172"/>
      <c r="EU205" s="172"/>
      <c r="EV205" s="172"/>
      <c r="EW205" s="172"/>
      <c r="EX205" s="172"/>
      <c r="EY205" s="172"/>
      <c r="EZ205" s="172"/>
      <c r="FA205" s="172"/>
      <c r="FB205" s="172"/>
      <c r="FC205" s="172"/>
      <c r="FD205" s="172"/>
      <c r="FE205" s="172"/>
      <c r="FF205" s="172"/>
      <c r="FG205" s="172"/>
      <c r="FH205" s="172"/>
      <c r="FI205" s="172"/>
      <c r="FJ205" s="172"/>
      <c r="FK205" s="172"/>
      <c r="FL205" s="172"/>
      <c r="FM205" s="172"/>
      <c r="FN205" s="172"/>
      <c r="FO205" s="172"/>
      <c r="FP205" s="172"/>
      <c r="FQ205" s="172"/>
      <c r="FR205" s="172"/>
      <c r="FS205" s="172"/>
      <c r="FT205" s="172"/>
      <c r="FU205" s="172"/>
      <c r="FV205" s="172"/>
      <c r="FW205" s="172"/>
      <c r="FX205" s="172"/>
      <c r="FY205" s="172"/>
      <c r="FZ205" s="172"/>
      <c r="GA205" s="172"/>
      <c r="GB205" s="172"/>
      <c r="GC205" s="172"/>
      <c r="GD205" s="172"/>
      <c r="GE205" s="172"/>
      <c r="GF205" s="172"/>
      <c r="GG205" s="172"/>
      <c r="GH205" s="172"/>
      <c r="GI205" s="172"/>
      <c r="GJ205" s="172"/>
      <c r="GK205" s="172"/>
      <c r="GL205" s="172"/>
      <c r="GM205" s="172"/>
      <c r="GN205" s="172"/>
      <c r="GO205" s="172"/>
      <c r="GP205" s="172"/>
      <c r="GQ205" s="172"/>
      <c r="GR205" s="172"/>
      <c r="GS205" s="172"/>
      <c r="GT205" s="172"/>
      <c r="GU205" s="172"/>
      <c r="GV205" s="172"/>
      <c r="GW205" s="172"/>
      <c r="GX205" s="172"/>
      <c r="GY205" s="172"/>
      <c r="GZ205" s="172"/>
      <c r="HA205" s="172"/>
      <c r="HB205" s="172"/>
      <c r="HC205" s="172"/>
      <c r="HD205" s="172"/>
      <c r="HE205" s="172"/>
      <c r="HF205" s="172"/>
      <c r="HG205" s="172"/>
      <c r="HH205" s="172"/>
      <c r="HI205" s="172"/>
      <c r="HJ205" s="172"/>
      <c r="HK205" s="172"/>
      <c r="HL205" s="172"/>
      <c r="HM205" s="172"/>
      <c r="HN205" s="172"/>
      <c r="HO205" s="172"/>
      <c r="HP205" s="172"/>
      <c r="HQ205" s="172"/>
      <c r="HR205" s="172"/>
      <c r="HS205" s="172"/>
      <c r="HT205" s="172"/>
      <c r="HU205" s="172"/>
      <c r="HV205" s="172"/>
      <c r="HW205" s="172"/>
      <c r="HX205" s="172"/>
      <c r="HY205" s="172"/>
      <c r="HZ205" s="172"/>
      <c r="IA205" s="172"/>
      <c r="IB205" s="172"/>
      <c r="IC205" s="172"/>
      <c r="ID205" s="172"/>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c r="YU205" s="1"/>
      <c r="YV205" s="1"/>
      <c r="YW205" s="1"/>
      <c r="YX205" s="1"/>
      <c r="YY205" s="1"/>
      <c r="YZ205" s="1"/>
      <c r="ZA205" s="1"/>
      <c r="ZB205" s="1"/>
      <c r="ZC205" s="1"/>
      <c r="ZD205" s="1"/>
      <c r="ZE205" s="1"/>
      <c r="ZF205" s="1"/>
      <c r="ZG205" s="1"/>
      <c r="ZH205" s="1"/>
      <c r="ZI205" s="1"/>
      <c r="ZJ205" s="1"/>
      <c r="ZK205" s="1"/>
      <c r="ZL205" s="1"/>
      <c r="ZM205" s="1"/>
      <c r="ZN205" s="1"/>
      <c r="ZO205" s="1"/>
      <c r="ZP205" s="1"/>
      <c r="ZQ205" s="1"/>
      <c r="ZR205" s="1"/>
      <c r="ZS205" s="1"/>
      <c r="ZT205" s="1"/>
      <c r="ZU205" s="1"/>
      <c r="ZV205" s="1"/>
      <c r="ZW205" s="1"/>
      <c r="ZX205" s="1"/>
      <c r="ZY205" s="1"/>
      <c r="ZZ205" s="1"/>
      <c r="AAA205" s="1"/>
      <c r="AAB205" s="1"/>
      <c r="AAC205" s="1"/>
      <c r="AAD205" s="1"/>
      <c r="AAE205" s="1"/>
      <c r="AAF205" s="1"/>
      <c r="AAG205" s="1"/>
      <c r="AAH205" s="1"/>
      <c r="AAI205" s="1"/>
      <c r="AAJ205" s="1"/>
      <c r="AAK205" s="1"/>
      <c r="AAL205" s="1"/>
      <c r="AAM205" s="1"/>
      <c r="AAN205" s="1"/>
      <c r="AAO205" s="1"/>
      <c r="AAP205" s="1"/>
      <c r="AAQ205" s="1"/>
      <c r="AAR205" s="1"/>
      <c r="AAS205" s="1"/>
      <c r="AAT205" s="1"/>
      <c r="AAU205" s="1"/>
      <c r="AAV205" s="1"/>
      <c r="AAW205" s="1"/>
      <c r="AAX205" s="1"/>
      <c r="AAY205" s="1"/>
      <c r="AAZ205" s="1"/>
      <c r="ABA205" s="1"/>
      <c r="ABB205" s="1"/>
      <c r="ABC205" s="1"/>
      <c r="ABD205" s="1"/>
      <c r="ABE205" s="1"/>
      <c r="ABF205" s="1"/>
      <c r="ABG205" s="1"/>
      <c r="ABH205" s="1"/>
      <c r="ABI205" s="1"/>
      <c r="ABJ205" s="1"/>
      <c r="ABK205" s="1"/>
      <c r="ABL205" s="1"/>
      <c r="ABM205" s="1"/>
      <c r="ABN205" s="1"/>
      <c r="ABO205" s="1"/>
      <c r="ABP205" s="1"/>
      <c r="ABQ205" s="1"/>
      <c r="ABR205" s="1"/>
      <c r="ABS205" s="1"/>
      <c r="ABT205" s="1"/>
      <c r="ABU205" s="1"/>
      <c r="ABV205" s="1"/>
      <c r="ABW205" s="1"/>
      <c r="ABX205" s="1"/>
      <c r="ABY205" s="1"/>
      <c r="ABZ205" s="1"/>
      <c r="ACA205" s="1"/>
      <c r="ACB205" s="1"/>
      <c r="ACC205" s="1"/>
      <c r="ACD205" s="1"/>
      <c r="ACE205" s="1"/>
      <c r="ACF205" s="1"/>
      <c r="ACG205" s="1"/>
      <c r="ACH205" s="1"/>
      <c r="ACI205" s="1"/>
      <c r="ACJ205" s="1"/>
      <c r="ACK205" s="1"/>
      <c r="ACL205" s="1"/>
      <c r="ACM205" s="1"/>
      <c r="ACN205" s="1"/>
      <c r="ACO205" s="1"/>
      <c r="ACP205" s="1"/>
      <c r="ACQ205" s="1"/>
      <c r="ACR205" s="1"/>
      <c r="ACS205" s="1"/>
      <c r="ACT205" s="1"/>
      <c r="ACU205" s="1"/>
      <c r="ACV205" s="1"/>
      <c r="ACW205" s="1"/>
      <c r="ACX205" s="1"/>
      <c r="ACY205" s="1"/>
      <c r="ACZ205" s="1"/>
      <c r="ADA205" s="1"/>
      <c r="ADB205" s="1"/>
      <c r="ADC205" s="1"/>
      <c r="ADD205" s="1"/>
      <c r="ADE205" s="1"/>
      <c r="ADF205" s="1"/>
      <c r="ADG205" s="1"/>
      <c r="ADH205" s="1"/>
      <c r="ADI205" s="1"/>
      <c r="ADJ205" s="1"/>
      <c r="ADK205" s="1"/>
      <c r="ADL205" s="1"/>
      <c r="ADM205" s="1"/>
      <c r="ADN205" s="1"/>
      <c r="ADO205" s="1"/>
      <c r="ADP205" s="1"/>
      <c r="ADQ205" s="1"/>
      <c r="ADR205" s="1"/>
      <c r="ADS205" s="1"/>
      <c r="ADT205" s="1"/>
      <c r="ADU205" s="1"/>
      <c r="ADV205" s="1"/>
      <c r="ADW205" s="1"/>
      <c r="ADX205" s="1"/>
      <c r="ADY205" s="1"/>
      <c r="ADZ205" s="1"/>
      <c r="AEA205" s="1"/>
      <c r="AEB205" s="1"/>
      <c r="AEC205" s="1"/>
      <c r="AED205" s="1"/>
      <c r="AEE205" s="1"/>
      <c r="AEF205" s="1"/>
      <c r="AEG205" s="1"/>
      <c r="AEH205" s="1"/>
      <c r="AEI205" s="1"/>
      <c r="AEJ205" s="1"/>
      <c r="AEK205" s="1"/>
      <c r="AEL205" s="1"/>
      <c r="AEM205" s="1"/>
      <c r="AEN205" s="1"/>
      <c r="AEO205" s="1"/>
      <c r="AEP205" s="1"/>
      <c r="AEQ205" s="1"/>
      <c r="AER205" s="1"/>
      <c r="AES205" s="1"/>
      <c r="AET205" s="1"/>
      <c r="AEU205" s="1"/>
      <c r="AEV205" s="1"/>
      <c r="AEW205" s="1"/>
      <c r="AEX205" s="1"/>
      <c r="AEY205" s="1"/>
      <c r="AEZ205" s="1"/>
      <c r="AFA205" s="1"/>
      <c r="AFB205" s="1"/>
      <c r="AFC205" s="1"/>
      <c r="AFD205" s="1"/>
      <c r="AFE205" s="1"/>
      <c r="AFF205" s="1"/>
      <c r="AFG205" s="1"/>
      <c r="AFH205" s="1"/>
      <c r="AFI205" s="1"/>
      <c r="AFJ205" s="1"/>
      <c r="AFK205" s="1"/>
      <c r="AFL205" s="1"/>
      <c r="AFM205" s="1"/>
      <c r="AFN205" s="1"/>
      <c r="AFO205" s="1"/>
      <c r="AFP205" s="1"/>
      <c r="AFQ205" s="1"/>
      <c r="AFR205" s="1"/>
      <c r="AFS205" s="1"/>
      <c r="AFT205" s="1"/>
      <c r="AFU205" s="1"/>
      <c r="AFV205" s="1"/>
      <c r="AFW205" s="1"/>
      <c r="AFX205" s="1"/>
      <c r="AFY205" s="1"/>
      <c r="AFZ205" s="1"/>
      <c r="AGA205" s="1"/>
      <c r="AGB205" s="1"/>
      <c r="AGC205" s="1"/>
      <c r="AGD205" s="1"/>
      <c r="AGE205" s="1"/>
      <c r="AGF205" s="1"/>
      <c r="AGG205" s="1"/>
      <c r="AGH205" s="1"/>
      <c r="AGI205" s="1"/>
      <c r="AGJ205" s="1"/>
      <c r="AGK205" s="1"/>
      <c r="AGL205" s="1"/>
      <c r="AGM205" s="1"/>
      <c r="AGN205" s="1"/>
      <c r="AGO205" s="1"/>
      <c r="AGP205" s="1"/>
      <c r="AGQ205" s="1"/>
      <c r="AGR205" s="1"/>
      <c r="AGS205" s="1"/>
      <c r="AGT205" s="1"/>
      <c r="AGU205" s="1"/>
      <c r="AGV205" s="1"/>
      <c r="AGW205" s="1"/>
      <c r="AGX205" s="1"/>
      <c r="AGY205" s="1"/>
      <c r="AGZ205" s="1"/>
      <c r="AHA205" s="1"/>
      <c r="AHB205" s="1"/>
      <c r="AHC205" s="1"/>
      <c r="AHD205" s="1"/>
      <c r="AHE205" s="1"/>
      <c r="AHF205" s="1"/>
      <c r="AHG205" s="1"/>
      <c r="AHH205" s="1"/>
      <c r="AHI205" s="1"/>
      <c r="AHJ205" s="1"/>
      <c r="AHK205" s="1"/>
      <c r="AHL205" s="1"/>
      <c r="AHM205" s="1"/>
      <c r="AHN205" s="1"/>
      <c r="AHO205" s="1"/>
      <c r="AHP205" s="1"/>
      <c r="AHQ205" s="1"/>
      <c r="AHR205" s="1"/>
      <c r="AHS205" s="1"/>
      <c r="AHT205" s="1"/>
      <c r="AHU205" s="1"/>
      <c r="AHV205" s="1"/>
      <c r="AHW205" s="1"/>
      <c r="AHX205" s="1"/>
      <c r="AHY205" s="1"/>
      <c r="AHZ205" s="1"/>
      <c r="AIA205" s="1"/>
      <c r="AIB205" s="1"/>
      <c r="AIC205" s="1"/>
      <c r="AID205" s="1"/>
      <c r="AIE205" s="1"/>
      <c r="AIF205" s="1"/>
      <c r="AIG205" s="1"/>
      <c r="AIH205" s="1"/>
      <c r="AII205" s="1"/>
      <c r="AIJ205" s="1"/>
      <c r="AIK205" s="1"/>
      <c r="AIL205" s="1"/>
      <c r="AIM205" s="1"/>
      <c r="AIN205" s="1"/>
      <c r="AIO205" s="1"/>
      <c r="AIP205" s="1"/>
      <c r="AIQ205" s="1"/>
      <c r="AIR205" s="1"/>
      <c r="AIS205" s="1"/>
      <c r="AIT205" s="1"/>
      <c r="AIU205" s="1"/>
      <c r="AIV205" s="1"/>
      <c r="AIW205" s="1"/>
      <c r="AIX205" s="1"/>
      <c r="AIY205" s="1"/>
      <c r="AIZ205" s="1"/>
      <c r="AJA205" s="1"/>
      <c r="AJB205" s="1"/>
      <c r="AJC205" s="1"/>
      <c r="AJD205" s="1"/>
      <c r="AJE205" s="1"/>
      <c r="AJF205" s="1"/>
      <c r="AJG205" s="1"/>
      <c r="AJH205" s="1"/>
      <c r="AJI205" s="1"/>
      <c r="AJJ205" s="1"/>
      <c r="AJK205" s="1"/>
      <c r="AJL205" s="1"/>
      <c r="AJM205" s="1"/>
      <c r="AJN205" s="1"/>
      <c r="AJO205" s="1"/>
      <c r="AJP205" s="1"/>
      <c r="AJQ205" s="1"/>
      <c r="AJR205" s="1"/>
      <c r="AJS205" s="1"/>
      <c r="AJT205" s="1"/>
      <c r="AJU205" s="1"/>
      <c r="AJV205" s="1"/>
      <c r="AJW205" s="1"/>
      <c r="AJX205" s="1"/>
      <c r="AJY205" s="1"/>
      <c r="AJZ205" s="1"/>
      <c r="AKA205" s="1"/>
      <c r="AKB205" s="1"/>
      <c r="AKC205" s="1"/>
      <c r="AKD205" s="1"/>
      <c r="AKE205" s="1"/>
      <c r="AKF205" s="1"/>
      <c r="AKG205" s="1"/>
      <c r="AKH205" s="1"/>
      <c r="AKI205" s="1"/>
      <c r="AKJ205" s="1"/>
      <c r="AKK205" s="1"/>
      <c r="AKL205" s="1"/>
      <c r="AKM205" s="1"/>
      <c r="AKN205" s="1"/>
      <c r="AKO205" s="1"/>
      <c r="AKP205" s="1"/>
      <c r="AKQ205" s="1"/>
      <c r="AKR205" s="1"/>
      <c r="AKS205" s="1"/>
      <c r="AKT205" s="1"/>
      <c r="AKU205" s="1"/>
      <c r="AKV205" s="1"/>
      <c r="AKW205" s="1"/>
      <c r="AKX205" s="1"/>
      <c r="AKY205" s="1"/>
      <c r="AKZ205" s="1"/>
      <c r="ALA205" s="1"/>
      <c r="ALB205" s="1"/>
      <c r="ALC205" s="1"/>
      <c r="ALD205" s="1"/>
      <c r="ALE205" s="1"/>
      <c r="ALF205" s="1"/>
      <c r="ALG205" s="1"/>
      <c r="ALH205" s="1"/>
      <c r="ALI205" s="1"/>
      <c r="ALJ205" s="1"/>
      <c r="ALK205" s="1"/>
      <c r="ALL205" s="1"/>
      <c r="ALM205" s="1"/>
      <c r="ALN205" s="1"/>
      <c r="ALO205" s="1"/>
      <c r="ALP205" s="1"/>
    </row>
    <row r="206" customFormat="false" ht="17.35" hidden="false" customHeight="false" outlineLevel="0" collapsed="false">
      <c r="B206" s="90"/>
      <c r="C206" s="81" t="s">
        <v>126</v>
      </c>
      <c r="D206" s="155" t="s">
        <v>374</v>
      </c>
      <c r="E206" s="154" t="s">
        <v>25</v>
      </c>
      <c r="F206" s="154" t="s">
        <v>18</v>
      </c>
      <c r="G206" s="82" t="n">
        <v>7310010860</v>
      </c>
      <c r="H206" s="83" t="s">
        <v>127</v>
      </c>
      <c r="I206" s="157" t="n">
        <f aca="false">SUM(J206:Q206)</f>
        <v>3831060</v>
      </c>
      <c r="J206" s="157"/>
      <c r="K206" s="76"/>
      <c r="L206" s="76"/>
      <c r="M206" s="76"/>
      <c r="N206" s="76"/>
      <c r="O206" s="157"/>
      <c r="P206" s="76" t="n">
        <v>3831060</v>
      </c>
      <c r="Q206" s="158"/>
    </row>
    <row r="207" customFormat="false" ht="32.8" hidden="false" customHeight="false" outlineLevel="0" collapsed="false">
      <c r="B207" s="90"/>
      <c r="C207" s="81" t="s">
        <v>329</v>
      </c>
      <c r="D207" s="155" t="s">
        <v>374</v>
      </c>
      <c r="E207" s="154" t="s">
        <v>25</v>
      </c>
      <c r="F207" s="154" t="s">
        <v>18</v>
      </c>
      <c r="G207" s="82" t="n">
        <v>7320000000</v>
      </c>
      <c r="H207" s="83"/>
      <c r="I207" s="157" t="n">
        <f aca="false">SUM(J207:Q207)</f>
        <v>22900</v>
      </c>
      <c r="J207" s="157" t="n">
        <f aca="false">J208</f>
        <v>50000</v>
      </c>
      <c r="K207" s="76" t="n">
        <f aca="false">K208</f>
        <v>-27100</v>
      </c>
      <c r="L207" s="76" t="n">
        <f aca="false">L208</f>
        <v>0</v>
      </c>
      <c r="M207" s="76" t="n">
        <f aca="false">M208</f>
        <v>0</v>
      </c>
      <c r="N207" s="76" t="n">
        <f aca="false">N208</f>
        <v>0</v>
      </c>
      <c r="O207" s="157" t="n">
        <f aca="false">O208</f>
        <v>0</v>
      </c>
      <c r="P207" s="76" t="n">
        <f aca="false">P208</f>
        <v>0</v>
      </c>
      <c r="Q207" s="158" t="n">
        <f aca="false">Q208</f>
        <v>0</v>
      </c>
    </row>
    <row r="208" customFormat="false" ht="64.15" hidden="false" customHeight="false" outlineLevel="0" collapsed="false">
      <c r="B208" s="90"/>
      <c r="C208" s="81" t="s">
        <v>330</v>
      </c>
      <c r="D208" s="155" t="s">
        <v>374</v>
      </c>
      <c r="E208" s="154" t="s">
        <v>25</v>
      </c>
      <c r="F208" s="154" t="s">
        <v>18</v>
      </c>
      <c r="G208" s="82" t="n">
        <v>7320010080</v>
      </c>
      <c r="H208" s="83"/>
      <c r="I208" s="157" t="n">
        <f aca="false">SUM(J208:Q208)</f>
        <v>22900</v>
      </c>
      <c r="J208" s="157" t="n">
        <f aca="false">J209</f>
        <v>50000</v>
      </c>
      <c r="K208" s="76" t="n">
        <f aca="false">K209</f>
        <v>-27100</v>
      </c>
      <c r="L208" s="76" t="n">
        <f aca="false">L209</f>
        <v>0</v>
      </c>
      <c r="M208" s="76" t="n">
        <f aca="false">M209</f>
        <v>0</v>
      </c>
      <c r="N208" s="76" t="n">
        <f aca="false">N209</f>
        <v>0</v>
      </c>
      <c r="O208" s="157" t="n">
        <f aca="false">O209</f>
        <v>0</v>
      </c>
      <c r="P208" s="76" t="n">
        <f aca="false">P209</f>
        <v>0</v>
      </c>
      <c r="Q208" s="158" t="n">
        <f aca="false">Q209</f>
        <v>0</v>
      </c>
    </row>
    <row r="209" customFormat="false" ht="32.8" hidden="false" customHeight="false" outlineLevel="0" collapsed="false">
      <c r="B209" s="90"/>
      <c r="C209" s="81" t="s">
        <v>103</v>
      </c>
      <c r="D209" s="155" t="s">
        <v>374</v>
      </c>
      <c r="E209" s="154" t="s">
        <v>25</v>
      </c>
      <c r="F209" s="154" t="s">
        <v>18</v>
      </c>
      <c r="G209" s="82" t="n">
        <v>7320010080</v>
      </c>
      <c r="H209" s="83" t="s">
        <v>104</v>
      </c>
      <c r="I209" s="157" t="n">
        <f aca="false">SUM(J209:Q209)</f>
        <v>22900</v>
      </c>
      <c r="J209" s="157" t="n">
        <v>50000</v>
      </c>
      <c r="K209" s="76" t="n">
        <v>-27100</v>
      </c>
      <c r="L209" s="76"/>
      <c r="M209" s="76"/>
      <c r="N209" s="76"/>
      <c r="O209" s="157"/>
      <c r="P209" s="76"/>
      <c r="Q209" s="158"/>
    </row>
    <row r="210" customFormat="false" ht="32.8" hidden="false" customHeight="false" outlineLevel="0" collapsed="false">
      <c r="B210" s="90"/>
      <c r="C210" s="81" t="s">
        <v>331</v>
      </c>
      <c r="D210" s="155" t="s">
        <v>374</v>
      </c>
      <c r="E210" s="154" t="s">
        <v>25</v>
      </c>
      <c r="F210" s="154" t="s">
        <v>18</v>
      </c>
      <c r="G210" s="82" t="n">
        <v>7330000000</v>
      </c>
      <c r="H210" s="83"/>
      <c r="I210" s="157" t="n">
        <f aca="false">SUM(J210:Q210)</f>
        <v>96153812.23</v>
      </c>
      <c r="J210" s="157" t="n">
        <f aca="false">J211+J214</f>
        <v>28501500</v>
      </c>
      <c r="K210" s="157" t="n">
        <f aca="false">K211+K214</f>
        <v>-25728000</v>
      </c>
      <c r="L210" s="76" t="n">
        <f aca="false">L211+L214</f>
        <v>0</v>
      </c>
      <c r="M210" s="76" t="n">
        <f aca="false">M211+M214</f>
        <v>0</v>
      </c>
      <c r="N210" s="76" t="n">
        <f aca="false">N211+N214</f>
        <v>93380312.23</v>
      </c>
      <c r="O210" s="157" t="n">
        <f aca="false">O211+O214</f>
        <v>0</v>
      </c>
      <c r="P210" s="76" t="n">
        <f aca="false">P211+P214</f>
        <v>0</v>
      </c>
      <c r="Q210" s="158" t="n">
        <f aca="false">Q211+Q214</f>
        <v>0</v>
      </c>
    </row>
    <row r="211" customFormat="false" ht="32.8" hidden="false" customHeight="false" outlineLevel="0" collapsed="false">
      <c r="B211" s="90"/>
      <c r="C211" s="81" t="s">
        <v>332</v>
      </c>
      <c r="D211" s="155" t="s">
        <v>374</v>
      </c>
      <c r="E211" s="154" t="s">
        <v>25</v>
      </c>
      <c r="F211" s="154" t="s">
        <v>18</v>
      </c>
      <c r="G211" s="82" t="n">
        <v>7330010720</v>
      </c>
      <c r="H211" s="83"/>
      <c r="I211" s="157" t="n">
        <f aca="false">SUM(J211:Q211)</f>
        <v>94310312.23</v>
      </c>
      <c r="J211" s="157" t="n">
        <f aca="false">J213+J212</f>
        <v>26658000</v>
      </c>
      <c r="K211" s="76" t="n">
        <f aca="false">K213+K212</f>
        <v>-25728000</v>
      </c>
      <c r="L211" s="76" t="n">
        <f aca="false">L213+L212</f>
        <v>0</v>
      </c>
      <c r="M211" s="76" t="n">
        <f aca="false">M213+M212</f>
        <v>0</v>
      </c>
      <c r="N211" s="76" t="n">
        <f aca="false">N213+N212</f>
        <v>93380312.23</v>
      </c>
      <c r="O211" s="157" t="n">
        <f aca="false">O213+O212</f>
        <v>0</v>
      </c>
      <c r="P211" s="76" t="n">
        <f aca="false">P213+P212</f>
        <v>0</v>
      </c>
      <c r="Q211" s="158" t="n">
        <f aca="false">Q213+Q212</f>
        <v>0</v>
      </c>
    </row>
    <row r="212" customFormat="false" ht="32.8" hidden="false" customHeight="false" outlineLevel="0" collapsed="false">
      <c r="B212" s="90"/>
      <c r="C212" s="81" t="s">
        <v>103</v>
      </c>
      <c r="D212" s="155" t="s">
        <v>374</v>
      </c>
      <c r="E212" s="154" t="s">
        <v>25</v>
      </c>
      <c r="F212" s="154" t="s">
        <v>18</v>
      </c>
      <c r="G212" s="82" t="n">
        <v>7330010720</v>
      </c>
      <c r="H212" s="83" t="s">
        <v>104</v>
      </c>
      <c r="I212" s="157" t="n">
        <f aca="false">SUM(J212:Q212)</f>
        <v>94310312.23</v>
      </c>
      <c r="J212" s="157" t="n">
        <v>26658000</v>
      </c>
      <c r="K212" s="76" t="n">
        <v>-25728000</v>
      </c>
      <c r="L212" s="76"/>
      <c r="M212" s="76"/>
      <c r="N212" s="76" t="n">
        <v>93380312.23</v>
      </c>
      <c r="O212" s="157"/>
      <c r="P212" s="76"/>
      <c r="Q212" s="158"/>
    </row>
    <row r="213" s="2" customFormat="true" ht="32.8" hidden="true" customHeight="false" outlineLevel="0" collapsed="false">
      <c r="A213" s="163"/>
      <c r="B213" s="164"/>
      <c r="C213" s="29" t="s">
        <v>259</v>
      </c>
      <c r="D213" s="165" t="s">
        <v>374</v>
      </c>
      <c r="E213" s="166" t="s">
        <v>25</v>
      </c>
      <c r="F213" s="166" t="s">
        <v>18</v>
      </c>
      <c r="G213" s="167" t="n">
        <v>7330010720</v>
      </c>
      <c r="H213" s="168" t="s">
        <v>260</v>
      </c>
      <c r="I213" s="169" t="n">
        <f aca="false">SUM(J213:Q213)</f>
        <v>0</v>
      </c>
      <c r="J213" s="169"/>
      <c r="K213" s="170"/>
      <c r="L213" s="170"/>
      <c r="M213" s="170"/>
      <c r="N213" s="170"/>
      <c r="O213" s="170"/>
      <c r="P213" s="170"/>
      <c r="Q213" s="171"/>
      <c r="R213" s="172"/>
      <c r="S213" s="172"/>
      <c r="T213" s="172"/>
      <c r="U213" s="172"/>
      <c r="V213" s="172"/>
      <c r="W213" s="172"/>
      <c r="X213" s="172"/>
      <c r="Y213" s="172"/>
      <c r="Z213" s="172"/>
      <c r="AA213" s="172"/>
      <c r="AB213" s="172"/>
      <c r="AC213" s="172"/>
      <c r="AD213" s="172"/>
      <c r="AE213" s="172"/>
      <c r="AF213" s="172"/>
      <c r="AG213" s="172"/>
      <c r="AH213" s="172"/>
      <c r="AI213" s="172"/>
      <c r="AJ213" s="172"/>
      <c r="AK213" s="172"/>
      <c r="AL213" s="172"/>
      <c r="AM213" s="172"/>
      <c r="AN213" s="172"/>
      <c r="AO213" s="172"/>
      <c r="AP213" s="172"/>
      <c r="AQ213" s="172"/>
      <c r="AR213" s="172"/>
      <c r="AS213" s="172"/>
      <c r="AT213" s="172"/>
      <c r="AU213" s="172"/>
      <c r="AV213" s="172"/>
      <c r="AW213" s="172"/>
      <c r="AX213" s="172"/>
      <c r="AY213" s="172"/>
      <c r="AZ213" s="172"/>
      <c r="BA213" s="172"/>
      <c r="BB213" s="172"/>
      <c r="BC213" s="172"/>
      <c r="BD213" s="172"/>
      <c r="BE213" s="172"/>
      <c r="BF213" s="172"/>
      <c r="BG213" s="172"/>
      <c r="BH213" s="172"/>
      <c r="BI213" s="172"/>
      <c r="BJ213" s="172"/>
      <c r="BK213" s="172"/>
      <c r="BL213" s="172"/>
      <c r="BM213" s="172"/>
      <c r="BN213" s="172"/>
      <c r="BO213" s="172"/>
      <c r="BP213" s="172"/>
      <c r="BQ213" s="172"/>
      <c r="BR213" s="172"/>
      <c r="BS213" s="172"/>
      <c r="BT213" s="172"/>
      <c r="BU213" s="172"/>
      <c r="BV213" s="172"/>
      <c r="BW213" s="172"/>
      <c r="BX213" s="172"/>
      <c r="BY213" s="172"/>
      <c r="BZ213" s="172"/>
      <c r="CA213" s="172"/>
      <c r="CB213" s="172"/>
      <c r="CC213" s="172"/>
      <c r="CD213" s="172"/>
      <c r="CE213" s="172"/>
      <c r="CF213" s="172"/>
      <c r="CG213" s="172"/>
      <c r="CH213" s="172"/>
      <c r="CI213" s="172"/>
      <c r="CJ213" s="172"/>
      <c r="CK213" s="172"/>
      <c r="CL213" s="172"/>
      <c r="CM213" s="172"/>
      <c r="CN213" s="172"/>
      <c r="CO213" s="172"/>
      <c r="CP213" s="172"/>
      <c r="CQ213" s="172"/>
      <c r="CR213" s="172"/>
      <c r="CS213" s="172"/>
      <c r="CT213" s="172"/>
      <c r="CU213" s="172"/>
      <c r="CV213" s="172"/>
      <c r="CW213" s="172"/>
      <c r="CX213" s="172"/>
      <c r="CY213" s="172"/>
      <c r="CZ213" s="172"/>
      <c r="DA213" s="172"/>
      <c r="DB213" s="172"/>
      <c r="DC213" s="172"/>
      <c r="DD213" s="172"/>
      <c r="DE213" s="172"/>
      <c r="DF213" s="172"/>
      <c r="DG213" s="172"/>
      <c r="DH213" s="172"/>
      <c r="DI213" s="172"/>
      <c r="DJ213" s="172"/>
      <c r="DK213" s="172"/>
      <c r="DL213" s="172"/>
      <c r="DM213" s="172"/>
      <c r="DN213" s="172"/>
      <c r="DO213" s="172"/>
      <c r="DP213" s="172"/>
      <c r="DQ213" s="172"/>
      <c r="DR213" s="172"/>
      <c r="DS213" s="172"/>
      <c r="DT213" s="172"/>
      <c r="DU213" s="172"/>
      <c r="DV213" s="172"/>
      <c r="DW213" s="172"/>
      <c r="DX213" s="172"/>
      <c r="DY213" s="172"/>
      <c r="DZ213" s="172"/>
      <c r="EA213" s="172"/>
      <c r="EB213" s="172"/>
      <c r="EC213" s="172"/>
      <c r="ED213" s="172"/>
      <c r="EE213" s="172"/>
      <c r="EF213" s="172"/>
      <c r="EG213" s="172"/>
      <c r="EH213" s="172"/>
      <c r="EI213" s="172"/>
      <c r="EJ213" s="172"/>
      <c r="EK213" s="172"/>
      <c r="EL213" s="172"/>
      <c r="EM213" s="172"/>
      <c r="EN213" s="172"/>
      <c r="EO213" s="172"/>
      <c r="EP213" s="172"/>
      <c r="EQ213" s="172"/>
      <c r="ER213" s="172"/>
      <c r="ES213" s="172"/>
      <c r="ET213" s="172"/>
      <c r="EU213" s="172"/>
      <c r="EV213" s="172"/>
      <c r="EW213" s="172"/>
      <c r="EX213" s="172"/>
      <c r="EY213" s="172"/>
      <c r="EZ213" s="172"/>
      <c r="FA213" s="172"/>
      <c r="FB213" s="172"/>
      <c r="FC213" s="172"/>
      <c r="FD213" s="172"/>
      <c r="FE213" s="172"/>
      <c r="FF213" s="172"/>
      <c r="FG213" s="172"/>
      <c r="FH213" s="172"/>
      <c r="FI213" s="172"/>
      <c r="FJ213" s="172"/>
      <c r="FK213" s="172"/>
      <c r="FL213" s="172"/>
      <c r="FM213" s="172"/>
      <c r="FN213" s="172"/>
      <c r="FO213" s="172"/>
      <c r="FP213" s="172"/>
      <c r="FQ213" s="172"/>
      <c r="FR213" s="172"/>
      <c r="FS213" s="172"/>
      <c r="FT213" s="172"/>
      <c r="FU213" s="172"/>
      <c r="FV213" s="172"/>
      <c r="FW213" s="172"/>
      <c r="FX213" s="172"/>
      <c r="FY213" s="172"/>
      <c r="FZ213" s="172"/>
      <c r="GA213" s="172"/>
      <c r="GB213" s="172"/>
      <c r="GC213" s="172"/>
      <c r="GD213" s="172"/>
      <c r="GE213" s="172"/>
      <c r="GF213" s="172"/>
      <c r="GG213" s="172"/>
      <c r="GH213" s="172"/>
      <c r="GI213" s="172"/>
      <c r="GJ213" s="172"/>
      <c r="GK213" s="172"/>
      <c r="GL213" s="172"/>
      <c r="GM213" s="172"/>
      <c r="GN213" s="172"/>
      <c r="GO213" s="172"/>
      <c r="GP213" s="172"/>
      <c r="GQ213" s="172"/>
      <c r="GR213" s="172"/>
      <c r="GS213" s="172"/>
      <c r="GT213" s="172"/>
      <c r="GU213" s="172"/>
      <c r="GV213" s="172"/>
      <c r="GW213" s="172"/>
      <c r="GX213" s="172"/>
      <c r="GY213" s="172"/>
      <c r="GZ213" s="172"/>
      <c r="HA213" s="172"/>
      <c r="HB213" s="172"/>
      <c r="HC213" s="172"/>
      <c r="HD213" s="172"/>
      <c r="HE213" s="172"/>
      <c r="HF213" s="172"/>
      <c r="HG213" s="172"/>
      <c r="HH213" s="172"/>
      <c r="HI213" s="172"/>
      <c r="HJ213" s="172"/>
      <c r="HK213" s="172"/>
      <c r="HL213" s="172"/>
      <c r="HM213" s="172"/>
      <c r="HN213" s="172"/>
      <c r="HO213" s="172"/>
      <c r="HP213" s="172"/>
      <c r="HQ213" s="172"/>
      <c r="HR213" s="172"/>
      <c r="HS213" s="172"/>
      <c r="HT213" s="172"/>
      <c r="HU213" s="172"/>
      <c r="HV213" s="172"/>
      <c r="HW213" s="172"/>
      <c r="HX213" s="172"/>
      <c r="HY213" s="172"/>
      <c r="HZ213" s="172"/>
      <c r="IA213" s="172"/>
      <c r="IB213" s="172"/>
      <c r="IC213" s="172"/>
      <c r="ID213" s="172"/>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c r="AAB213" s="1"/>
      <c r="AAC213" s="1"/>
      <c r="AAD213" s="1"/>
      <c r="AAE213" s="1"/>
      <c r="AAF213" s="1"/>
      <c r="AAG213" s="1"/>
      <c r="AAH213" s="1"/>
      <c r="AAI213" s="1"/>
      <c r="AAJ213" s="1"/>
      <c r="AAK213" s="1"/>
      <c r="AAL213" s="1"/>
      <c r="AAM213" s="1"/>
      <c r="AAN213" s="1"/>
      <c r="AAO213" s="1"/>
      <c r="AAP213" s="1"/>
      <c r="AAQ213" s="1"/>
      <c r="AAR213" s="1"/>
      <c r="AAS213" s="1"/>
      <c r="AAT213" s="1"/>
      <c r="AAU213" s="1"/>
      <c r="AAV213" s="1"/>
      <c r="AAW213" s="1"/>
      <c r="AAX213" s="1"/>
      <c r="AAY213" s="1"/>
      <c r="AAZ213" s="1"/>
      <c r="ABA213" s="1"/>
      <c r="ABB213" s="1"/>
      <c r="ABC213" s="1"/>
      <c r="ABD213" s="1"/>
      <c r="ABE213" s="1"/>
      <c r="ABF213" s="1"/>
      <c r="ABG213" s="1"/>
      <c r="ABH213" s="1"/>
      <c r="ABI213" s="1"/>
      <c r="ABJ213" s="1"/>
      <c r="ABK213" s="1"/>
      <c r="ABL213" s="1"/>
      <c r="ABM213" s="1"/>
      <c r="ABN213" s="1"/>
      <c r="ABO213" s="1"/>
      <c r="ABP213" s="1"/>
      <c r="ABQ213" s="1"/>
      <c r="ABR213" s="1"/>
      <c r="ABS213" s="1"/>
      <c r="ABT213" s="1"/>
      <c r="ABU213" s="1"/>
      <c r="ABV213" s="1"/>
      <c r="ABW213" s="1"/>
      <c r="ABX213" s="1"/>
      <c r="ABY213" s="1"/>
      <c r="ABZ213" s="1"/>
      <c r="ACA213" s="1"/>
      <c r="ACB213" s="1"/>
      <c r="ACC213" s="1"/>
      <c r="ACD213" s="1"/>
      <c r="ACE213" s="1"/>
      <c r="ACF213" s="1"/>
      <c r="ACG213" s="1"/>
      <c r="ACH213" s="1"/>
      <c r="ACI213" s="1"/>
      <c r="ACJ213" s="1"/>
      <c r="ACK213" s="1"/>
      <c r="ACL213" s="1"/>
      <c r="ACM213" s="1"/>
      <c r="ACN213" s="1"/>
      <c r="ACO213" s="1"/>
      <c r="ACP213" s="1"/>
      <c r="ACQ213" s="1"/>
      <c r="ACR213" s="1"/>
      <c r="ACS213" s="1"/>
      <c r="ACT213" s="1"/>
      <c r="ACU213" s="1"/>
      <c r="ACV213" s="1"/>
      <c r="ACW213" s="1"/>
      <c r="ACX213" s="1"/>
      <c r="ACY213" s="1"/>
      <c r="ACZ213" s="1"/>
      <c r="ADA213" s="1"/>
      <c r="ADB213" s="1"/>
      <c r="ADC213" s="1"/>
      <c r="ADD213" s="1"/>
      <c r="ADE213" s="1"/>
      <c r="ADF213" s="1"/>
      <c r="ADG213" s="1"/>
      <c r="ADH213" s="1"/>
      <c r="ADI213" s="1"/>
      <c r="ADJ213" s="1"/>
      <c r="ADK213" s="1"/>
      <c r="ADL213" s="1"/>
      <c r="ADM213" s="1"/>
      <c r="ADN213" s="1"/>
      <c r="ADO213" s="1"/>
      <c r="ADP213" s="1"/>
      <c r="ADQ213" s="1"/>
      <c r="ADR213" s="1"/>
      <c r="ADS213" s="1"/>
      <c r="ADT213" s="1"/>
      <c r="ADU213" s="1"/>
      <c r="ADV213" s="1"/>
      <c r="ADW213" s="1"/>
      <c r="ADX213" s="1"/>
      <c r="ADY213" s="1"/>
      <c r="ADZ213" s="1"/>
      <c r="AEA213" s="1"/>
      <c r="AEB213" s="1"/>
      <c r="AEC213" s="1"/>
      <c r="AED213" s="1"/>
      <c r="AEE213" s="1"/>
      <c r="AEF213" s="1"/>
      <c r="AEG213" s="1"/>
      <c r="AEH213" s="1"/>
      <c r="AEI213" s="1"/>
      <c r="AEJ213" s="1"/>
      <c r="AEK213" s="1"/>
      <c r="AEL213" s="1"/>
      <c r="AEM213" s="1"/>
      <c r="AEN213" s="1"/>
      <c r="AEO213" s="1"/>
      <c r="AEP213" s="1"/>
      <c r="AEQ213" s="1"/>
      <c r="AER213" s="1"/>
      <c r="AES213" s="1"/>
      <c r="AET213" s="1"/>
      <c r="AEU213" s="1"/>
      <c r="AEV213" s="1"/>
      <c r="AEW213" s="1"/>
      <c r="AEX213" s="1"/>
      <c r="AEY213" s="1"/>
      <c r="AEZ213" s="1"/>
      <c r="AFA213" s="1"/>
      <c r="AFB213" s="1"/>
      <c r="AFC213" s="1"/>
      <c r="AFD213" s="1"/>
      <c r="AFE213" s="1"/>
      <c r="AFF213" s="1"/>
      <c r="AFG213" s="1"/>
      <c r="AFH213" s="1"/>
      <c r="AFI213" s="1"/>
      <c r="AFJ213" s="1"/>
      <c r="AFK213" s="1"/>
      <c r="AFL213" s="1"/>
      <c r="AFM213" s="1"/>
      <c r="AFN213" s="1"/>
      <c r="AFO213" s="1"/>
      <c r="AFP213" s="1"/>
      <c r="AFQ213" s="1"/>
      <c r="AFR213" s="1"/>
      <c r="AFS213" s="1"/>
      <c r="AFT213" s="1"/>
      <c r="AFU213" s="1"/>
      <c r="AFV213" s="1"/>
      <c r="AFW213" s="1"/>
      <c r="AFX213" s="1"/>
      <c r="AFY213" s="1"/>
      <c r="AFZ213" s="1"/>
      <c r="AGA213" s="1"/>
      <c r="AGB213" s="1"/>
      <c r="AGC213" s="1"/>
      <c r="AGD213" s="1"/>
      <c r="AGE213" s="1"/>
      <c r="AGF213" s="1"/>
      <c r="AGG213" s="1"/>
      <c r="AGH213" s="1"/>
      <c r="AGI213" s="1"/>
      <c r="AGJ213" s="1"/>
      <c r="AGK213" s="1"/>
      <c r="AGL213" s="1"/>
      <c r="AGM213" s="1"/>
      <c r="AGN213" s="1"/>
      <c r="AGO213" s="1"/>
      <c r="AGP213" s="1"/>
      <c r="AGQ213" s="1"/>
      <c r="AGR213" s="1"/>
      <c r="AGS213" s="1"/>
      <c r="AGT213" s="1"/>
      <c r="AGU213" s="1"/>
      <c r="AGV213" s="1"/>
      <c r="AGW213" s="1"/>
      <c r="AGX213" s="1"/>
      <c r="AGY213" s="1"/>
      <c r="AGZ213" s="1"/>
      <c r="AHA213" s="1"/>
      <c r="AHB213" s="1"/>
      <c r="AHC213" s="1"/>
      <c r="AHD213" s="1"/>
      <c r="AHE213" s="1"/>
      <c r="AHF213" s="1"/>
      <c r="AHG213" s="1"/>
      <c r="AHH213" s="1"/>
      <c r="AHI213" s="1"/>
      <c r="AHJ213" s="1"/>
      <c r="AHK213" s="1"/>
      <c r="AHL213" s="1"/>
      <c r="AHM213" s="1"/>
      <c r="AHN213" s="1"/>
      <c r="AHO213" s="1"/>
      <c r="AHP213" s="1"/>
      <c r="AHQ213" s="1"/>
      <c r="AHR213" s="1"/>
      <c r="AHS213" s="1"/>
      <c r="AHT213" s="1"/>
      <c r="AHU213" s="1"/>
      <c r="AHV213" s="1"/>
      <c r="AHW213" s="1"/>
      <c r="AHX213" s="1"/>
      <c r="AHY213" s="1"/>
      <c r="AHZ213" s="1"/>
      <c r="AIA213" s="1"/>
      <c r="AIB213" s="1"/>
      <c r="AIC213" s="1"/>
      <c r="AID213" s="1"/>
      <c r="AIE213" s="1"/>
      <c r="AIF213" s="1"/>
      <c r="AIG213" s="1"/>
      <c r="AIH213" s="1"/>
      <c r="AII213" s="1"/>
      <c r="AIJ213" s="1"/>
      <c r="AIK213" s="1"/>
      <c r="AIL213" s="1"/>
      <c r="AIM213" s="1"/>
      <c r="AIN213" s="1"/>
      <c r="AIO213" s="1"/>
      <c r="AIP213" s="1"/>
      <c r="AIQ213" s="1"/>
      <c r="AIR213" s="1"/>
      <c r="AIS213" s="1"/>
      <c r="AIT213" s="1"/>
      <c r="AIU213" s="1"/>
      <c r="AIV213" s="1"/>
      <c r="AIW213" s="1"/>
      <c r="AIX213" s="1"/>
      <c r="AIY213" s="1"/>
      <c r="AIZ213" s="1"/>
      <c r="AJA213" s="1"/>
      <c r="AJB213" s="1"/>
      <c r="AJC213" s="1"/>
      <c r="AJD213" s="1"/>
      <c r="AJE213" s="1"/>
      <c r="AJF213" s="1"/>
      <c r="AJG213" s="1"/>
      <c r="AJH213" s="1"/>
      <c r="AJI213" s="1"/>
      <c r="AJJ213" s="1"/>
      <c r="AJK213" s="1"/>
      <c r="AJL213" s="1"/>
      <c r="AJM213" s="1"/>
      <c r="AJN213" s="1"/>
      <c r="AJO213" s="1"/>
      <c r="AJP213" s="1"/>
      <c r="AJQ213" s="1"/>
      <c r="AJR213" s="1"/>
      <c r="AJS213" s="1"/>
      <c r="AJT213" s="1"/>
      <c r="AJU213" s="1"/>
      <c r="AJV213" s="1"/>
      <c r="AJW213" s="1"/>
      <c r="AJX213" s="1"/>
      <c r="AJY213" s="1"/>
      <c r="AJZ213" s="1"/>
      <c r="AKA213" s="1"/>
      <c r="AKB213" s="1"/>
      <c r="AKC213" s="1"/>
      <c r="AKD213" s="1"/>
      <c r="AKE213" s="1"/>
      <c r="AKF213" s="1"/>
      <c r="AKG213" s="1"/>
      <c r="AKH213" s="1"/>
      <c r="AKI213" s="1"/>
      <c r="AKJ213" s="1"/>
      <c r="AKK213" s="1"/>
      <c r="AKL213" s="1"/>
      <c r="AKM213" s="1"/>
      <c r="AKN213" s="1"/>
      <c r="AKO213" s="1"/>
      <c r="AKP213" s="1"/>
      <c r="AKQ213" s="1"/>
      <c r="AKR213" s="1"/>
      <c r="AKS213" s="1"/>
      <c r="AKT213" s="1"/>
      <c r="AKU213" s="1"/>
      <c r="AKV213" s="1"/>
      <c r="AKW213" s="1"/>
      <c r="AKX213" s="1"/>
      <c r="AKY213" s="1"/>
      <c r="AKZ213" s="1"/>
      <c r="ALA213" s="1"/>
      <c r="ALB213" s="1"/>
      <c r="ALC213" s="1"/>
      <c r="ALD213" s="1"/>
      <c r="ALE213" s="1"/>
      <c r="ALF213" s="1"/>
      <c r="ALG213" s="1"/>
      <c r="ALH213" s="1"/>
      <c r="ALI213" s="1"/>
      <c r="ALJ213" s="1"/>
      <c r="ALK213" s="1"/>
      <c r="ALL213" s="1"/>
      <c r="ALM213" s="1"/>
      <c r="ALN213" s="1"/>
      <c r="ALO213" s="1"/>
      <c r="ALP213" s="1"/>
    </row>
    <row r="214" customFormat="false" ht="79.85" hidden="false" customHeight="false" outlineLevel="0" collapsed="false">
      <c r="B214" s="90"/>
      <c r="C214" s="81" t="s">
        <v>333</v>
      </c>
      <c r="D214" s="155" t="s">
        <v>374</v>
      </c>
      <c r="E214" s="154" t="s">
        <v>25</v>
      </c>
      <c r="F214" s="154" t="s">
        <v>18</v>
      </c>
      <c r="G214" s="82" t="s">
        <v>334</v>
      </c>
      <c r="H214" s="83"/>
      <c r="I214" s="157" t="n">
        <f aca="false">SUM(J214:Q214)</f>
        <v>1843500</v>
      </c>
      <c r="J214" s="157" t="n">
        <f aca="false">J216+J215</f>
        <v>1843500</v>
      </c>
      <c r="K214" s="76" t="n">
        <f aca="false">K216+K215</f>
        <v>0</v>
      </c>
      <c r="L214" s="76" t="n">
        <f aca="false">L216+L215</f>
        <v>0</v>
      </c>
      <c r="M214" s="76" t="n">
        <f aca="false">M216+M215</f>
        <v>0</v>
      </c>
      <c r="N214" s="76" t="n">
        <f aca="false">N216+N215</f>
        <v>0</v>
      </c>
      <c r="O214" s="157" t="n">
        <f aca="false">O216+O215</f>
        <v>0</v>
      </c>
      <c r="P214" s="76" t="n">
        <f aca="false">P216+P215</f>
        <v>0</v>
      </c>
      <c r="Q214" s="158" t="n">
        <f aca="false">Q216+Q215</f>
        <v>0</v>
      </c>
    </row>
    <row r="215" customFormat="false" ht="32.8" hidden="false" customHeight="false" outlineLevel="0" collapsed="false">
      <c r="B215" s="90"/>
      <c r="C215" s="81" t="s">
        <v>103</v>
      </c>
      <c r="D215" s="155" t="s">
        <v>374</v>
      </c>
      <c r="E215" s="154" t="s">
        <v>25</v>
      </c>
      <c r="F215" s="154" t="s">
        <v>18</v>
      </c>
      <c r="G215" s="82" t="s">
        <v>334</v>
      </c>
      <c r="H215" s="83" t="s">
        <v>104</v>
      </c>
      <c r="I215" s="157" t="n">
        <f aca="false">SUM(J215:Q215)</f>
        <v>1843500</v>
      </c>
      <c r="J215" s="157" t="n">
        <v>1843500</v>
      </c>
      <c r="K215" s="76" t="n">
        <v>0</v>
      </c>
      <c r="L215" s="76"/>
      <c r="M215" s="76"/>
      <c r="N215" s="76"/>
      <c r="O215" s="157"/>
      <c r="P215" s="76"/>
      <c r="Q215" s="158"/>
    </row>
    <row r="216" s="2" customFormat="true" ht="32.8" hidden="true" customHeight="false" outlineLevel="0" collapsed="false">
      <c r="A216" s="163"/>
      <c r="B216" s="164"/>
      <c r="C216" s="29" t="s">
        <v>259</v>
      </c>
      <c r="D216" s="165" t="s">
        <v>374</v>
      </c>
      <c r="E216" s="166" t="s">
        <v>25</v>
      </c>
      <c r="F216" s="166" t="s">
        <v>18</v>
      </c>
      <c r="G216" s="167" t="s">
        <v>334</v>
      </c>
      <c r="H216" s="168" t="s">
        <v>260</v>
      </c>
      <c r="I216" s="169" t="n">
        <f aca="false">SUM(J216:Q216)</f>
        <v>0</v>
      </c>
      <c r="J216" s="169"/>
      <c r="K216" s="170"/>
      <c r="L216" s="170"/>
      <c r="M216" s="170"/>
      <c r="N216" s="170"/>
      <c r="O216" s="170"/>
      <c r="P216" s="170"/>
      <c r="Q216" s="171"/>
      <c r="R216" s="172"/>
      <c r="S216" s="172"/>
      <c r="T216" s="172"/>
      <c r="U216" s="172"/>
      <c r="V216" s="172"/>
      <c r="W216" s="172"/>
      <c r="X216" s="172"/>
      <c r="Y216" s="172"/>
      <c r="Z216" s="172"/>
      <c r="AA216" s="172"/>
      <c r="AB216" s="172"/>
      <c r="AC216" s="172"/>
      <c r="AD216" s="172"/>
      <c r="AE216" s="172"/>
      <c r="AF216" s="172"/>
      <c r="AG216" s="172"/>
      <c r="AH216" s="172"/>
      <c r="AI216" s="172"/>
      <c r="AJ216" s="172"/>
      <c r="AK216" s="172"/>
      <c r="AL216" s="172"/>
      <c r="AM216" s="172"/>
      <c r="AN216" s="172"/>
      <c r="AO216" s="172"/>
      <c r="AP216" s="172"/>
      <c r="AQ216" s="172"/>
      <c r="AR216" s="172"/>
      <c r="AS216" s="172"/>
      <c r="AT216" s="172"/>
      <c r="AU216" s="172"/>
      <c r="AV216" s="172"/>
      <c r="AW216" s="172"/>
      <c r="AX216" s="172"/>
      <c r="AY216" s="172"/>
      <c r="AZ216" s="172"/>
      <c r="BA216" s="172"/>
      <c r="BB216" s="172"/>
      <c r="BC216" s="172"/>
      <c r="BD216" s="172"/>
      <c r="BE216" s="172"/>
      <c r="BF216" s="172"/>
      <c r="BG216" s="172"/>
      <c r="BH216" s="172"/>
      <c r="BI216" s="172"/>
      <c r="BJ216" s="172"/>
      <c r="BK216" s="172"/>
      <c r="BL216" s="172"/>
      <c r="BM216" s="172"/>
      <c r="BN216" s="172"/>
      <c r="BO216" s="172"/>
      <c r="BP216" s="172"/>
      <c r="BQ216" s="172"/>
      <c r="BR216" s="172"/>
      <c r="BS216" s="172"/>
      <c r="BT216" s="172"/>
      <c r="BU216" s="172"/>
      <c r="BV216" s="172"/>
      <c r="BW216" s="172"/>
      <c r="BX216" s="172"/>
      <c r="BY216" s="172"/>
      <c r="BZ216" s="172"/>
      <c r="CA216" s="172"/>
      <c r="CB216" s="172"/>
      <c r="CC216" s="172"/>
      <c r="CD216" s="172"/>
      <c r="CE216" s="172"/>
      <c r="CF216" s="172"/>
      <c r="CG216" s="172"/>
      <c r="CH216" s="172"/>
      <c r="CI216" s="172"/>
      <c r="CJ216" s="172"/>
      <c r="CK216" s="172"/>
      <c r="CL216" s="172"/>
      <c r="CM216" s="172"/>
      <c r="CN216" s="172"/>
      <c r="CO216" s="172"/>
      <c r="CP216" s="172"/>
      <c r="CQ216" s="172"/>
      <c r="CR216" s="172"/>
      <c r="CS216" s="172"/>
      <c r="CT216" s="172"/>
      <c r="CU216" s="172"/>
      <c r="CV216" s="172"/>
      <c r="CW216" s="172"/>
      <c r="CX216" s="172"/>
      <c r="CY216" s="172"/>
      <c r="CZ216" s="172"/>
      <c r="DA216" s="172"/>
      <c r="DB216" s="172"/>
      <c r="DC216" s="172"/>
      <c r="DD216" s="172"/>
      <c r="DE216" s="172"/>
      <c r="DF216" s="172"/>
      <c r="DG216" s="172"/>
      <c r="DH216" s="172"/>
      <c r="DI216" s="172"/>
      <c r="DJ216" s="172"/>
      <c r="DK216" s="172"/>
      <c r="DL216" s="172"/>
      <c r="DM216" s="172"/>
      <c r="DN216" s="172"/>
      <c r="DO216" s="172"/>
      <c r="DP216" s="172"/>
      <c r="DQ216" s="172"/>
      <c r="DR216" s="172"/>
      <c r="DS216" s="172"/>
      <c r="DT216" s="172"/>
      <c r="DU216" s="172"/>
      <c r="DV216" s="172"/>
      <c r="DW216" s="172"/>
      <c r="DX216" s="172"/>
      <c r="DY216" s="172"/>
      <c r="DZ216" s="172"/>
      <c r="EA216" s="172"/>
      <c r="EB216" s="172"/>
      <c r="EC216" s="172"/>
      <c r="ED216" s="172"/>
      <c r="EE216" s="172"/>
      <c r="EF216" s="172"/>
      <c r="EG216" s="172"/>
      <c r="EH216" s="172"/>
      <c r="EI216" s="172"/>
      <c r="EJ216" s="172"/>
      <c r="EK216" s="172"/>
      <c r="EL216" s="172"/>
      <c r="EM216" s="172"/>
      <c r="EN216" s="172"/>
      <c r="EO216" s="172"/>
      <c r="EP216" s="172"/>
      <c r="EQ216" s="172"/>
      <c r="ER216" s="172"/>
      <c r="ES216" s="172"/>
      <c r="ET216" s="172"/>
      <c r="EU216" s="172"/>
      <c r="EV216" s="172"/>
      <c r="EW216" s="172"/>
      <c r="EX216" s="172"/>
      <c r="EY216" s="172"/>
      <c r="EZ216" s="172"/>
      <c r="FA216" s="172"/>
      <c r="FB216" s="172"/>
      <c r="FC216" s="172"/>
      <c r="FD216" s="172"/>
      <c r="FE216" s="172"/>
      <c r="FF216" s="172"/>
      <c r="FG216" s="172"/>
      <c r="FH216" s="172"/>
      <c r="FI216" s="172"/>
      <c r="FJ216" s="172"/>
      <c r="FK216" s="172"/>
      <c r="FL216" s="172"/>
      <c r="FM216" s="172"/>
      <c r="FN216" s="172"/>
      <c r="FO216" s="172"/>
      <c r="FP216" s="172"/>
      <c r="FQ216" s="172"/>
      <c r="FR216" s="172"/>
      <c r="FS216" s="172"/>
      <c r="FT216" s="172"/>
      <c r="FU216" s="172"/>
      <c r="FV216" s="172"/>
      <c r="FW216" s="172"/>
      <c r="FX216" s="172"/>
      <c r="FY216" s="172"/>
      <c r="FZ216" s="172"/>
      <c r="GA216" s="172"/>
      <c r="GB216" s="172"/>
      <c r="GC216" s="172"/>
      <c r="GD216" s="172"/>
      <c r="GE216" s="172"/>
      <c r="GF216" s="172"/>
      <c r="GG216" s="172"/>
      <c r="GH216" s="172"/>
      <c r="GI216" s="172"/>
      <c r="GJ216" s="172"/>
      <c r="GK216" s="172"/>
      <c r="GL216" s="172"/>
      <c r="GM216" s="172"/>
      <c r="GN216" s="172"/>
      <c r="GO216" s="172"/>
      <c r="GP216" s="172"/>
      <c r="GQ216" s="172"/>
      <c r="GR216" s="172"/>
      <c r="GS216" s="172"/>
      <c r="GT216" s="172"/>
      <c r="GU216" s="172"/>
      <c r="GV216" s="172"/>
      <c r="GW216" s="172"/>
      <c r="GX216" s="172"/>
      <c r="GY216" s="172"/>
      <c r="GZ216" s="172"/>
      <c r="HA216" s="172"/>
      <c r="HB216" s="172"/>
      <c r="HC216" s="172"/>
      <c r="HD216" s="172"/>
      <c r="HE216" s="172"/>
      <c r="HF216" s="172"/>
      <c r="HG216" s="172"/>
      <c r="HH216" s="172"/>
      <c r="HI216" s="172"/>
      <c r="HJ216" s="172"/>
      <c r="HK216" s="172"/>
      <c r="HL216" s="172"/>
      <c r="HM216" s="172"/>
      <c r="HN216" s="172"/>
      <c r="HO216" s="172"/>
      <c r="HP216" s="172"/>
      <c r="HQ216" s="172"/>
      <c r="HR216" s="172"/>
      <c r="HS216" s="172"/>
      <c r="HT216" s="172"/>
      <c r="HU216" s="172"/>
      <c r="HV216" s="172"/>
      <c r="HW216" s="172"/>
      <c r="HX216" s="172"/>
      <c r="HY216" s="172"/>
      <c r="HZ216" s="172"/>
      <c r="IA216" s="172"/>
      <c r="IB216" s="172"/>
      <c r="IC216" s="172"/>
      <c r="ID216" s="172"/>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c r="AAB216" s="1"/>
      <c r="AAC216" s="1"/>
      <c r="AAD216" s="1"/>
      <c r="AAE216" s="1"/>
      <c r="AAF216" s="1"/>
      <c r="AAG216" s="1"/>
      <c r="AAH216" s="1"/>
      <c r="AAI216" s="1"/>
      <c r="AAJ216" s="1"/>
      <c r="AAK216" s="1"/>
      <c r="AAL216" s="1"/>
      <c r="AAM216" s="1"/>
      <c r="AAN216" s="1"/>
      <c r="AAO216" s="1"/>
      <c r="AAP216" s="1"/>
      <c r="AAQ216" s="1"/>
      <c r="AAR216" s="1"/>
      <c r="AAS216" s="1"/>
      <c r="AAT216" s="1"/>
      <c r="AAU216" s="1"/>
      <c r="AAV216" s="1"/>
      <c r="AAW216" s="1"/>
      <c r="AAX216" s="1"/>
      <c r="AAY216" s="1"/>
      <c r="AAZ216" s="1"/>
      <c r="ABA216" s="1"/>
      <c r="ABB216" s="1"/>
      <c r="ABC216" s="1"/>
      <c r="ABD216" s="1"/>
      <c r="ABE216" s="1"/>
      <c r="ABF216" s="1"/>
      <c r="ABG216" s="1"/>
      <c r="ABH216" s="1"/>
      <c r="ABI216" s="1"/>
      <c r="ABJ216" s="1"/>
      <c r="ABK216" s="1"/>
      <c r="ABL216" s="1"/>
      <c r="ABM216" s="1"/>
      <c r="ABN216" s="1"/>
      <c r="ABO216" s="1"/>
      <c r="ABP216" s="1"/>
      <c r="ABQ216" s="1"/>
      <c r="ABR216" s="1"/>
      <c r="ABS216" s="1"/>
      <c r="ABT216" s="1"/>
      <c r="ABU216" s="1"/>
      <c r="ABV216" s="1"/>
      <c r="ABW216" s="1"/>
      <c r="ABX216" s="1"/>
      <c r="ABY216" s="1"/>
      <c r="ABZ216" s="1"/>
      <c r="ACA216" s="1"/>
      <c r="ACB216" s="1"/>
      <c r="ACC216" s="1"/>
      <c r="ACD216" s="1"/>
      <c r="ACE216" s="1"/>
      <c r="ACF216" s="1"/>
      <c r="ACG216" s="1"/>
      <c r="ACH216" s="1"/>
      <c r="ACI216" s="1"/>
      <c r="ACJ216" s="1"/>
      <c r="ACK216" s="1"/>
      <c r="ACL216" s="1"/>
      <c r="ACM216" s="1"/>
      <c r="ACN216" s="1"/>
      <c r="ACO216" s="1"/>
      <c r="ACP216" s="1"/>
      <c r="ACQ216" s="1"/>
      <c r="ACR216" s="1"/>
      <c r="ACS216" s="1"/>
      <c r="ACT216" s="1"/>
      <c r="ACU216" s="1"/>
      <c r="ACV216" s="1"/>
      <c r="ACW216" s="1"/>
      <c r="ACX216" s="1"/>
      <c r="ACY216" s="1"/>
      <c r="ACZ216" s="1"/>
      <c r="ADA216" s="1"/>
      <c r="ADB216" s="1"/>
      <c r="ADC216" s="1"/>
      <c r="ADD216" s="1"/>
      <c r="ADE216" s="1"/>
      <c r="ADF216" s="1"/>
      <c r="ADG216" s="1"/>
      <c r="ADH216" s="1"/>
      <c r="ADI216" s="1"/>
      <c r="ADJ216" s="1"/>
      <c r="ADK216" s="1"/>
      <c r="ADL216" s="1"/>
      <c r="ADM216" s="1"/>
      <c r="ADN216" s="1"/>
      <c r="ADO216" s="1"/>
      <c r="ADP216" s="1"/>
      <c r="ADQ216" s="1"/>
      <c r="ADR216" s="1"/>
      <c r="ADS216" s="1"/>
      <c r="ADT216" s="1"/>
      <c r="ADU216" s="1"/>
      <c r="ADV216" s="1"/>
      <c r="ADW216" s="1"/>
      <c r="ADX216" s="1"/>
      <c r="ADY216" s="1"/>
      <c r="ADZ216" s="1"/>
      <c r="AEA216" s="1"/>
      <c r="AEB216" s="1"/>
      <c r="AEC216" s="1"/>
      <c r="AED216" s="1"/>
      <c r="AEE216" s="1"/>
      <c r="AEF216" s="1"/>
      <c r="AEG216" s="1"/>
      <c r="AEH216" s="1"/>
      <c r="AEI216" s="1"/>
      <c r="AEJ216" s="1"/>
      <c r="AEK216" s="1"/>
      <c r="AEL216" s="1"/>
      <c r="AEM216" s="1"/>
      <c r="AEN216" s="1"/>
      <c r="AEO216" s="1"/>
      <c r="AEP216" s="1"/>
      <c r="AEQ216" s="1"/>
      <c r="AER216" s="1"/>
      <c r="AES216" s="1"/>
      <c r="AET216" s="1"/>
      <c r="AEU216" s="1"/>
      <c r="AEV216" s="1"/>
      <c r="AEW216" s="1"/>
      <c r="AEX216" s="1"/>
      <c r="AEY216" s="1"/>
      <c r="AEZ216" s="1"/>
      <c r="AFA216" s="1"/>
      <c r="AFB216" s="1"/>
      <c r="AFC216" s="1"/>
      <c r="AFD216" s="1"/>
      <c r="AFE216" s="1"/>
      <c r="AFF216" s="1"/>
      <c r="AFG216" s="1"/>
      <c r="AFH216" s="1"/>
      <c r="AFI216" s="1"/>
      <c r="AFJ216" s="1"/>
      <c r="AFK216" s="1"/>
      <c r="AFL216" s="1"/>
      <c r="AFM216" s="1"/>
      <c r="AFN216" s="1"/>
      <c r="AFO216" s="1"/>
      <c r="AFP216" s="1"/>
      <c r="AFQ216" s="1"/>
      <c r="AFR216" s="1"/>
      <c r="AFS216" s="1"/>
      <c r="AFT216" s="1"/>
      <c r="AFU216" s="1"/>
      <c r="AFV216" s="1"/>
      <c r="AFW216" s="1"/>
      <c r="AFX216" s="1"/>
      <c r="AFY216" s="1"/>
      <c r="AFZ216" s="1"/>
      <c r="AGA216" s="1"/>
      <c r="AGB216" s="1"/>
      <c r="AGC216" s="1"/>
      <c r="AGD216" s="1"/>
      <c r="AGE216" s="1"/>
      <c r="AGF216" s="1"/>
      <c r="AGG216" s="1"/>
      <c r="AGH216" s="1"/>
      <c r="AGI216" s="1"/>
      <c r="AGJ216" s="1"/>
      <c r="AGK216" s="1"/>
      <c r="AGL216" s="1"/>
      <c r="AGM216" s="1"/>
      <c r="AGN216" s="1"/>
      <c r="AGO216" s="1"/>
      <c r="AGP216" s="1"/>
      <c r="AGQ216" s="1"/>
      <c r="AGR216" s="1"/>
      <c r="AGS216" s="1"/>
      <c r="AGT216" s="1"/>
      <c r="AGU216" s="1"/>
      <c r="AGV216" s="1"/>
      <c r="AGW216" s="1"/>
      <c r="AGX216" s="1"/>
      <c r="AGY216" s="1"/>
      <c r="AGZ216" s="1"/>
      <c r="AHA216" s="1"/>
      <c r="AHB216" s="1"/>
      <c r="AHC216" s="1"/>
      <c r="AHD216" s="1"/>
      <c r="AHE216" s="1"/>
      <c r="AHF216" s="1"/>
      <c r="AHG216" s="1"/>
      <c r="AHH216" s="1"/>
      <c r="AHI216" s="1"/>
      <c r="AHJ216" s="1"/>
      <c r="AHK216" s="1"/>
      <c r="AHL216" s="1"/>
      <c r="AHM216" s="1"/>
      <c r="AHN216" s="1"/>
      <c r="AHO216" s="1"/>
      <c r="AHP216" s="1"/>
      <c r="AHQ216" s="1"/>
      <c r="AHR216" s="1"/>
      <c r="AHS216" s="1"/>
      <c r="AHT216" s="1"/>
      <c r="AHU216" s="1"/>
      <c r="AHV216" s="1"/>
      <c r="AHW216" s="1"/>
      <c r="AHX216" s="1"/>
      <c r="AHY216" s="1"/>
      <c r="AHZ216" s="1"/>
      <c r="AIA216" s="1"/>
      <c r="AIB216" s="1"/>
      <c r="AIC216" s="1"/>
      <c r="AID216" s="1"/>
      <c r="AIE216" s="1"/>
      <c r="AIF216" s="1"/>
      <c r="AIG216" s="1"/>
      <c r="AIH216" s="1"/>
      <c r="AII216" s="1"/>
      <c r="AIJ216" s="1"/>
      <c r="AIK216" s="1"/>
      <c r="AIL216" s="1"/>
      <c r="AIM216" s="1"/>
      <c r="AIN216" s="1"/>
      <c r="AIO216" s="1"/>
      <c r="AIP216" s="1"/>
      <c r="AIQ216" s="1"/>
      <c r="AIR216" s="1"/>
      <c r="AIS216" s="1"/>
      <c r="AIT216" s="1"/>
      <c r="AIU216" s="1"/>
      <c r="AIV216" s="1"/>
      <c r="AIW216" s="1"/>
      <c r="AIX216" s="1"/>
      <c r="AIY216" s="1"/>
      <c r="AIZ216" s="1"/>
      <c r="AJA216" s="1"/>
      <c r="AJB216" s="1"/>
      <c r="AJC216" s="1"/>
      <c r="AJD216" s="1"/>
      <c r="AJE216" s="1"/>
      <c r="AJF216" s="1"/>
      <c r="AJG216" s="1"/>
      <c r="AJH216" s="1"/>
      <c r="AJI216" s="1"/>
      <c r="AJJ216" s="1"/>
      <c r="AJK216" s="1"/>
      <c r="AJL216" s="1"/>
      <c r="AJM216" s="1"/>
      <c r="AJN216" s="1"/>
      <c r="AJO216" s="1"/>
      <c r="AJP216" s="1"/>
      <c r="AJQ216" s="1"/>
      <c r="AJR216" s="1"/>
      <c r="AJS216" s="1"/>
      <c r="AJT216" s="1"/>
      <c r="AJU216" s="1"/>
      <c r="AJV216" s="1"/>
      <c r="AJW216" s="1"/>
      <c r="AJX216" s="1"/>
      <c r="AJY216" s="1"/>
      <c r="AJZ216" s="1"/>
      <c r="AKA216" s="1"/>
      <c r="AKB216" s="1"/>
      <c r="AKC216" s="1"/>
      <c r="AKD216" s="1"/>
      <c r="AKE216" s="1"/>
      <c r="AKF216" s="1"/>
      <c r="AKG216" s="1"/>
      <c r="AKH216" s="1"/>
      <c r="AKI216" s="1"/>
      <c r="AKJ216" s="1"/>
      <c r="AKK216" s="1"/>
      <c r="AKL216" s="1"/>
      <c r="AKM216" s="1"/>
      <c r="AKN216" s="1"/>
      <c r="AKO216" s="1"/>
      <c r="AKP216" s="1"/>
      <c r="AKQ216" s="1"/>
      <c r="AKR216" s="1"/>
      <c r="AKS216" s="1"/>
      <c r="AKT216" s="1"/>
      <c r="AKU216" s="1"/>
      <c r="AKV216" s="1"/>
      <c r="AKW216" s="1"/>
      <c r="AKX216" s="1"/>
      <c r="AKY216" s="1"/>
      <c r="AKZ216" s="1"/>
      <c r="ALA216" s="1"/>
      <c r="ALB216" s="1"/>
      <c r="ALC216" s="1"/>
      <c r="ALD216" s="1"/>
      <c r="ALE216" s="1"/>
      <c r="ALF216" s="1"/>
      <c r="ALG216" s="1"/>
      <c r="ALH216" s="1"/>
      <c r="ALI216" s="1"/>
      <c r="ALJ216" s="1"/>
      <c r="ALK216" s="1"/>
      <c r="ALL216" s="1"/>
      <c r="ALM216" s="1"/>
      <c r="ALN216" s="1"/>
      <c r="ALO216" s="1"/>
      <c r="ALP216" s="1"/>
    </row>
    <row r="217" customFormat="false" ht="17.6" hidden="false" customHeight="false" outlineLevel="0" collapsed="false">
      <c r="B217" s="90"/>
      <c r="C217" s="81" t="s">
        <v>55</v>
      </c>
      <c r="D217" s="155" t="s">
        <v>374</v>
      </c>
      <c r="E217" s="154" t="s">
        <v>56</v>
      </c>
      <c r="F217" s="154" t="s">
        <v>83</v>
      </c>
      <c r="G217" s="82"/>
      <c r="H217" s="83"/>
      <c r="I217" s="157" t="n">
        <f aca="false">SUM(J217:Q217)</f>
        <v>66138200</v>
      </c>
      <c r="J217" s="157" t="n">
        <f aca="false">J241</f>
        <v>29186300</v>
      </c>
      <c r="K217" s="157" t="n">
        <f aca="false">K241+K218+K226+K236</f>
        <v>1696400</v>
      </c>
      <c r="L217" s="76" t="n">
        <f aca="false">L241+L218</f>
        <v>0</v>
      </c>
      <c r="M217" s="76" t="n">
        <f aca="false">M241+M218</f>
        <v>14238600</v>
      </c>
      <c r="N217" s="76" t="n">
        <f aca="false">N241+N218+N226</f>
        <v>19691300</v>
      </c>
      <c r="O217" s="157" t="n">
        <f aca="false">O241+O218+O226</f>
        <v>181000</v>
      </c>
      <c r="P217" s="76" t="n">
        <f aca="false">P241+P218+P226</f>
        <v>1144600</v>
      </c>
      <c r="Q217" s="76" t="n">
        <f aca="false">Q241+Q218+Q226</f>
        <v>0</v>
      </c>
    </row>
    <row r="218" customFormat="false" ht="17.6" hidden="false" customHeight="false" outlineLevel="0" collapsed="false">
      <c r="B218" s="90"/>
      <c r="C218" s="81" t="s">
        <v>57</v>
      </c>
      <c r="D218" s="155" t="s">
        <v>374</v>
      </c>
      <c r="E218" s="154" t="s">
        <v>56</v>
      </c>
      <c r="F218" s="154" t="s">
        <v>16</v>
      </c>
      <c r="G218" s="82"/>
      <c r="H218" s="83"/>
      <c r="I218" s="157" t="n">
        <f aca="false">SUM(J218:Q218)</f>
        <v>15304200</v>
      </c>
      <c r="J218" s="157" t="n">
        <v>0</v>
      </c>
      <c r="K218" s="157" t="n">
        <f aca="false">K219</f>
        <v>247500</v>
      </c>
      <c r="L218" s="76" t="n">
        <f aca="false">L219</f>
        <v>0</v>
      </c>
      <c r="M218" s="76" t="n">
        <f aca="false">M219</f>
        <v>14443200</v>
      </c>
      <c r="N218" s="76" t="n">
        <f aca="false">N219</f>
        <v>0</v>
      </c>
      <c r="O218" s="157" t="n">
        <f aca="false">O219</f>
        <v>166700</v>
      </c>
      <c r="P218" s="76" t="n">
        <f aca="false">P219</f>
        <v>446800</v>
      </c>
      <c r="Q218" s="158" t="n">
        <f aca="false">Q219</f>
        <v>0</v>
      </c>
    </row>
    <row r="219" customFormat="false" ht="48.5" hidden="false" customHeight="false" outlineLevel="0" collapsed="false">
      <c r="B219" s="90"/>
      <c r="C219" s="81" t="s">
        <v>250</v>
      </c>
      <c r="D219" s="155" t="s">
        <v>374</v>
      </c>
      <c r="E219" s="154" t="s">
        <v>56</v>
      </c>
      <c r="F219" s="154" t="s">
        <v>16</v>
      </c>
      <c r="G219" s="82" t="n">
        <v>6500000000</v>
      </c>
      <c r="H219" s="83"/>
      <c r="I219" s="157" t="n">
        <f aca="false">SUM(J219:Q219)</f>
        <v>15304200</v>
      </c>
      <c r="J219" s="157" t="n">
        <v>0</v>
      </c>
      <c r="K219" s="157" t="n">
        <f aca="false">K220</f>
        <v>247500</v>
      </c>
      <c r="L219" s="76" t="n">
        <f aca="false">L220</f>
        <v>0</v>
      </c>
      <c r="M219" s="76" t="n">
        <f aca="false">M220</f>
        <v>14443200</v>
      </c>
      <c r="N219" s="76" t="n">
        <f aca="false">N220</f>
        <v>0</v>
      </c>
      <c r="O219" s="157" t="n">
        <f aca="false">O220</f>
        <v>166700</v>
      </c>
      <c r="P219" s="76" t="n">
        <f aca="false">P220</f>
        <v>446800</v>
      </c>
      <c r="Q219" s="158" t="n">
        <f aca="false">Q220</f>
        <v>0</v>
      </c>
    </row>
    <row r="220" customFormat="false" ht="17.6" hidden="false" customHeight="false" outlineLevel="0" collapsed="false">
      <c r="B220" s="90"/>
      <c r="C220" s="81" t="s">
        <v>269</v>
      </c>
      <c r="D220" s="155" t="s">
        <v>374</v>
      </c>
      <c r="E220" s="154" t="s">
        <v>56</v>
      </c>
      <c r="F220" s="154" t="s">
        <v>16</v>
      </c>
      <c r="G220" s="82" t="n">
        <v>6570000000</v>
      </c>
      <c r="H220" s="83"/>
      <c r="I220" s="157" t="n">
        <f aca="false">SUM(J220:Q220)</f>
        <v>15304200</v>
      </c>
      <c r="J220" s="157" t="n">
        <v>0</v>
      </c>
      <c r="K220" s="157" t="n">
        <f aca="false">K221</f>
        <v>247500</v>
      </c>
      <c r="L220" s="76" t="n">
        <f aca="false">L221</f>
        <v>0</v>
      </c>
      <c r="M220" s="76" t="n">
        <f aca="false">M221+M223</f>
        <v>14443200</v>
      </c>
      <c r="N220" s="76" t="n">
        <f aca="false">N221</f>
        <v>0</v>
      </c>
      <c r="O220" s="157" t="n">
        <f aca="false">O221</f>
        <v>166700</v>
      </c>
      <c r="P220" s="76" t="n">
        <f aca="false">P221+P223</f>
        <v>446800</v>
      </c>
      <c r="Q220" s="158" t="n">
        <f aca="false">Q221+Q223</f>
        <v>0</v>
      </c>
    </row>
    <row r="221" customFormat="false" ht="32.8" hidden="false" customHeight="false" outlineLevel="0" collapsed="false">
      <c r="B221" s="90"/>
      <c r="C221" s="81" t="s">
        <v>271</v>
      </c>
      <c r="D221" s="155" t="s">
        <v>374</v>
      </c>
      <c r="E221" s="154" t="s">
        <v>56</v>
      </c>
      <c r="F221" s="154" t="s">
        <v>16</v>
      </c>
      <c r="G221" s="82" t="n">
        <v>6570010970</v>
      </c>
      <c r="H221" s="83"/>
      <c r="I221" s="157" t="n">
        <f aca="false">SUM(J221:Q221)</f>
        <v>414200</v>
      </c>
      <c r="J221" s="157" t="n">
        <v>0</v>
      </c>
      <c r="K221" s="157" t="n">
        <f aca="false">K222</f>
        <v>247500</v>
      </c>
      <c r="L221" s="76" t="n">
        <f aca="false">L222</f>
        <v>0</v>
      </c>
      <c r="M221" s="76" t="n">
        <f aca="false">M222</f>
        <v>0</v>
      </c>
      <c r="N221" s="76" t="n">
        <f aca="false">N222</f>
        <v>0</v>
      </c>
      <c r="O221" s="157" t="n">
        <f aca="false">O222</f>
        <v>166700</v>
      </c>
      <c r="P221" s="76" t="n">
        <f aca="false">P222</f>
        <v>0</v>
      </c>
      <c r="Q221" s="158" t="n">
        <f aca="false">Q222</f>
        <v>0</v>
      </c>
    </row>
    <row r="222" customFormat="false" ht="32.8" hidden="false" customHeight="false" outlineLevel="0" collapsed="false">
      <c r="B222" s="90"/>
      <c r="C222" s="81" t="s">
        <v>259</v>
      </c>
      <c r="D222" s="155" t="s">
        <v>374</v>
      </c>
      <c r="E222" s="154" t="s">
        <v>56</v>
      </c>
      <c r="F222" s="154" t="s">
        <v>16</v>
      </c>
      <c r="G222" s="82" t="n">
        <v>6570010970</v>
      </c>
      <c r="H222" s="83" t="s">
        <v>260</v>
      </c>
      <c r="I222" s="157" t="n">
        <f aca="false">SUM(J222:Q222)</f>
        <v>414200</v>
      </c>
      <c r="J222" s="157" t="n">
        <v>0</v>
      </c>
      <c r="K222" s="157" t="n">
        <v>247500</v>
      </c>
      <c r="L222" s="76"/>
      <c r="M222" s="76"/>
      <c r="N222" s="76"/>
      <c r="O222" s="157" t="n">
        <v>166700</v>
      </c>
      <c r="P222" s="76"/>
      <c r="Q222" s="158"/>
    </row>
    <row r="223" customFormat="false" ht="32.1" hidden="false" customHeight="false" outlineLevel="0" collapsed="false">
      <c r="B223" s="90"/>
      <c r="C223" s="81" t="s">
        <v>277</v>
      </c>
      <c r="D223" s="155" t="s">
        <v>374</v>
      </c>
      <c r="E223" s="154" t="s">
        <v>56</v>
      </c>
      <c r="F223" s="154" t="s">
        <v>16</v>
      </c>
      <c r="G223" s="82" t="n">
        <v>6570100000</v>
      </c>
      <c r="H223" s="83"/>
      <c r="I223" s="157" t="n">
        <f aca="false">SUM(J223:Q223)</f>
        <v>14890000</v>
      </c>
      <c r="J223" s="157"/>
      <c r="K223" s="157"/>
      <c r="L223" s="76"/>
      <c r="M223" s="76" t="n">
        <f aca="false">M224</f>
        <v>14443200</v>
      </c>
      <c r="N223" s="76"/>
      <c r="O223" s="157"/>
      <c r="P223" s="76" t="n">
        <f aca="false">P224</f>
        <v>446800</v>
      </c>
      <c r="Q223" s="76" t="n">
        <f aca="false">Q224</f>
        <v>0</v>
      </c>
    </row>
    <row r="224" customFormat="false" ht="64.15" hidden="false" customHeight="false" outlineLevel="0" collapsed="false">
      <c r="B224" s="90"/>
      <c r="C224" s="81" t="s">
        <v>280</v>
      </c>
      <c r="D224" s="155" t="s">
        <v>374</v>
      </c>
      <c r="E224" s="154" t="s">
        <v>56</v>
      </c>
      <c r="F224" s="154" t="s">
        <v>16</v>
      </c>
      <c r="G224" s="82" t="s">
        <v>281</v>
      </c>
      <c r="H224" s="83"/>
      <c r="I224" s="157" t="n">
        <f aca="false">SUM(J224:Q224)</f>
        <v>14890000</v>
      </c>
      <c r="J224" s="157"/>
      <c r="K224" s="157"/>
      <c r="L224" s="76"/>
      <c r="M224" s="76" t="n">
        <f aca="false">M225</f>
        <v>14443200</v>
      </c>
      <c r="N224" s="76"/>
      <c r="O224" s="157"/>
      <c r="P224" s="76" t="n">
        <f aca="false">P225</f>
        <v>446800</v>
      </c>
      <c r="Q224" s="76" t="n">
        <f aca="false">Q225</f>
        <v>0</v>
      </c>
    </row>
    <row r="225" customFormat="false" ht="32.8" hidden="false" customHeight="false" outlineLevel="0" collapsed="false">
      <c r="B225" s="90"/>
      <c r="C225" s="81" t="s">
        <v>259</v>
      </c>
      <c r="D225" s="155" t="s">
        <v>374</v>
      </c>
      <c r="E225" s="154" t="s">
        <v>56</v>
      </c>
      <c r="F225" s="154" t="s">
        <v>16</v>
      </c>
      <c r="G225" s="82" t="s">
        <v>281</v>
      </c>
      <c r="H225" s="83" t="s">
        <v>260</v>
      </c>
      <c r="I225" s="157" t="n">
        <f aca="false">SUM(J225:Q225)</f>
        <v>14890000</v>
      </c>
      <c r="J225" s="157"/>
      <c r="K225" s="157"/>
      <c r="L225" s="76"/>
      <c r="M225" s="76" t="n">
        <v>14443200</v>
      </c>
      <c r="N225" s="76"/>
      <c r="O225" s="157"/>
      <c r="P225" s="76" t="n">
        <v>446800</v>
      </c>
      <c r="Q225" s="158"/>
    </row>
    <row r="226" customFormat="false" ht="17.6" hidden="false" customHeight="false" outlineLevel="0" collapsed="false">
      <c r="B226" s="90"/>
      <c r="C226" s="81" t="s">
        <v>58</v>
      </c>
      <c r="D226" s="155" t="s">
        <v>374</v>
      </c>
      <c r="E226" s="154" t="s">
        <v>56</v>
      </c>
      <c r="F226" s="154" t="s">
        <v>18</v>
      </c>
      <c r="G226" s="82"/>
      <c r="H226" s="83"/>
      <c r="I226" s="157" t="n">
        <f aca="false">SUM(J226:Q226)</f>
        <v>20431900</v>
      </c>
      <c r="J226" s="157" t="n">
        <v>0</v>
      </c>
      <c r="K226" s="157" t="n">
        <f aca="false">K227</f>
        <v>28500</v>
      </c>
      <c r="L226" s="76" t="n">
        <f aca="false">L227</f>
        <v>0</v>
      </c>
      <c r="M226" s="76" t="n">
        <f aca="false">M227</f>
        <v>0</v>
      </c>
      <c r="N226" s="76" t="n">
        <f aca="false">N227</f>
        <v>19691300</v>
      </c>
      <c r="O226" s="157" t="n">
        <f aca="false">O227</f>
        <v>14300</v>
      </c>
      <c r="P226" s="76" t="n">
        <f aca="false">P227</f>
        <v>697800</v>
      </c>
      <c r="Q226" s="158" t="n">
        <f aca="false">Q227</f>
        <v>0</v>
      </c>
    </row>
    <row r="227" customFormat="false" ht="48.5" hidden="false" customHeight="false" outlineLevel="0" collapsed="false">
      <c r="B227" s="90"/>
      <c r="C227" s="81" t="s">
        <v>250</v>
      </c>
      <c r="D227" s="155" t="s">
        <v>374</v>
      </c>
      <c r="E227" s="154" t="s">
        <v>56</v>
      </c>
      <c r="F227" s="154" t="s">
        <v>18</v>
      </c>
      <c r="G227" s="82" t="n">
        <v>6500000000</v>
      </c>
      <c r="H227" s="83"/>
      <c r="I227" s="157" t="n">
        <f aca="false">SUM(J227:Q227)</f>
        <v>20431900</v>
      </c>
      <c r="J227" s="157" t="n">
        <v>0</v>
      </c>
      <c r="K227" s="157" t="n">
        <f aca="false">K228</f>
        <v>28500</v>
      </c>
      <c r="L227" s="76" t="n">
        <f aca="false">L228</f>
        <v>0</v>
      </c>
      <c r="M227" s="76" t="n">
        <f aca="false">M228</f>
        <v>0</v>
      </c>
      <c r="N227" s="76" t="n">
        <f aca="false">N228</f>
        <v>19691300</v>
      </c>
      <c r="O227" s="157" t="n">
        <f aca="false">O228</f>
        <v>14300</v>
      </c>
      <c r="P227" s="76" t="n">
        <f aca="false">P228</f>
        <v>697800</v>
      </c>
      <c r="Q227" s="158" t="n">
        <f aca="false">Q228</f>
        <v>0</v>
      </c>
    </row>
    <row r="228" customFormat="false" ht="17.6" hidden="false" customHeight="false" outlineLevel="0" collapsed="false">
      <c r="B228" s="90"/>
      <c r="C228" s="81" t="s">
        <v>269</v>
      </c>
      <c r="D228" s="155" t="s">
        <v>374</v>
      </c>
      <c r="E228" s="154" t="s">
        <v>56</v>
      </c>
      <c r="F228" s="154" t="s">
        <v>18</v>
      </c>
      <c r="G228" s="82" t="n">
        <v>6570000000</v>
      </c>
      <c r="H228" s="83"/>
      <c r="I228" s="157" t="n">
        <f aca="false">SUM(J228:Q228)</f>
        <v>20431900</v>
      </c>
      <c r="J228" s="157" t="n">
        <v>0</v>
      </c>
      <c r="K228" s="157" t="n">
        <f aca="false">K229+K231</f>
        <v>28500</v>
      </c>
      <c r="L228" s="76" t="n">
        <f aca="false">L229+L231</f>
        <v>0</v>
      </c>
      <c r="M228" s="76" t="n">
        <f aca="false">M229+M231</f>
        <v>0</v>
      </c>
      <c r="N228" s="76" t="n">
        <f aca="false">N229+N231</f>
        <v>19691300</v>
      </c>
      <c r="O228" s="157" t="n">
        <f aca="false">O229+O231</f>
        <v>14300</v>
      </c>
      <c r="P228" s="76" t="n">
        <f aca="false">P229+P231+P233</f>
        <v>697800</v>
      </c>
      <c r="Q228" s="158" t="n">
        <f aca="false">Q229+Q231+Q233</f>
        <v>0</v>
      </c>
    </row>
    <row r="229" customFormat="false" ht="32.8" hidden="false" customHeight="false" outlineLevel="0" collapsed="false">
      <c r="B229" s="90"/>
      <c r="C229" s="81" t="s">
        <v>270</v>
      </c>
      <c r="D229" s="155" t="s">
        <v>374</v>
      </c>
      <c r="E229" s="154" t="s">
        <v>56</v>
      </c>
      <c r="F229" s="154" t="s">
        <v>18</v>
      </c>
      <c r="G229" s="82" t="n">
        <v>6570010710</v>
      </c>
      <c r="H229" s="83"/>
      <c r="I229" s="157" t="n">
        <f aca="false">SUM(J229:Q229)</f>
        <v>17075200</v>
      </c>
      <c r="J229" s="157" t="n">
        <v>0</v>
      </c>
      <c r="K229" s="157" t="n">
        <f aca="false">K230</f>
        <v>27500</v>
      </c>
      <c r="L229" s="76" t="n">
        <f aca="false">L230</f>
        <v>0</v>
      </c>
      <c r="M229" s="76" t="n">
        <f aca="false">M230</f>
        <v>0</v>
      </c>
      <c r="N229" s="76" t="n">
        <f aca="false">N230</f>
        <v>17033300</v>
      </c>
      <c r="O229" s="157" t="n">
        <f aca="false">O230</f>
        <v>14300</v>
      </c>
      <c r="P229" s="76" t="n">
        <f aca="false">P230</f>
        <v>100</v>
      </c>
      <c r="Q229" s="158" t="n">
        <f aca="false">Q230</f>
        <v>0</v>
      </c>
    </row>
    <row r="230" customFormat="false" ht="32.8" hidden="false" customHeight="false" outlineLevel="0" collapsed="false">
      <c r="B230" s="90"/>
      <c r="C230" s="81" t="s">
        <v>259</v>
      </c>
      <c r="D230" s="155" t="s">
        <v>374</v>
      </c>
      <c r="E230" s="154" t="s">
        <v>56</v>
      </c>
      <c r="F230" s="154" t="s">
        <v>18</v>
      </c>
      <c r="G230" s="82" t="n">
        <v>6570010710</v>
      </c>
      <c r="H230" s="83" t="s">
        <v>260</v>
      </c>
      <c r="I230" s="157" t="n">
        <f aca="false">SUM(J230:Q230)</f>
        <v>17075200</v>
      </c>
      <c r="J230" s="157" t="n">
        <v>0</v>
      </c>
      <c r="K230" s="157" t="n">
        <v>27500</v>
      </c>
      <c r="L230" s="76"/>
      <c r="M230" s="76"/>
      <c r="N230" s="76" t="n">
        <v>17033300</v>
      </c>
      <c r="O230" s="157" t="n">
        <v>14300</v>
      </c>
      <c r="P230" s="76" t="n">
        <v>100</v>
      </c>
      <c r="Q230" s="158"/>
    </row>
    <row r="231" customFormat="false" ht="32.8" hidden="false" customHeight="false" outlineLevel="0" collapsed="false">
      <c r="B231" s="90"/>
      <c r="C231" s="81" t="s">
        <v>274</v>
      </c>
      <c r="D231" s="155" t="s">
        <v>374</v>
      </c>
      <c r="E231" s="154" t="s">
        <v>56</v>
      </c>
      <c r="F231" s="154" t="s">
        <v>18</v>
      </c>
      <c r="G231" s="82" t="n">
        <v>6570011100</v>
      </c>
      <c r="H231" s="83"/>
      <c r="I231" s="157" t="n">
        <f aca="false">SUM(J231:Q231)</f>
        <v>2659000</v>
      </c>
      <c r="J231" s="157" t="n">
        <v>0</v>
      </c>
      <c r="K231" s="157" t="n">
        <f aca="false">K232</f>
        <v>1000</v>
      </c>
      <c r="L231" s="76" t="n">
        <f aca="false">L232</f>
        <v>0</v>
      </c>
      <c r="M231" s="76" t="n">
        <f aca="false">M232</f>
        <v>0</v>
      </c>
      <c r="N231" s="76" t="n">
        <f aca="false">N232</f>
        <v>2658000</v>
      </c>
      <c r="O231" s="157" t="n">
        <f aca="false">O232</f>
        <v>0</v>
      </c>
      <c r="P231" s="76" t="n">
        <f aca="false">P232</f>
        <v>0</v>
      </c>
      <c r="Q231" s="158" t="n">
        <f aca="false">Q232</f>
        <v>0</v>
      </c>
    </row>
    <row r="232" customFormat="false" ht="32.8" hidden="false" customHeight="false" outlineLevel="0" collapsed="false">
      <c r="B232" s="90"/>
      <c r="C232" s="81" t="s">
        <v>259</v>
      </c>
      <c r="D232" s="155" t="s">
        <v>374</v>
      </c>
      <c r="E232" s="154" t="s">
        <v>56</v>
      </c>
      <c r="F232" s="154" t="s">
        <v>18</v>
      </c>
      <c r="G232" s="82" t="n">
        <v>6570011100</v>
      </c>
      <c r="H232" s="83" t="s">
        <v>260</v>
      </c>
      <c r="I232" s="157" t="n">
        <f aca="false">SUM(J232:Q232)</f>
        <v>2659000</v>
      </c>
      <c r="J232" s="157" t="n">
        <v>0</v>
      </c>
      <c r="K232" s="157" t="n">
        <v>1000</v>
      </c>
      <c r="L232" s="76"/>
      <c r="M232" s="76"/>
      <c r="N232" s="76" t="n">
        <v>2658000</v>
      </c>
      <c r="O232" s="157"/>
      <c r="P232" s="76"/>
      <c r="Q232" s="158"/>
    </row>
    <row r="233" customFormat="false" ht="32.1" hidden="false" customHeight="false" outlineLevel="0" collapsed="false">
      <c r="B233" s="90"/>
      <c r="C233" s="81" t="s">
        <v>277</v>
      </c>
      <c r="D233" s="155" t="s">
        <v>374</v>
      </c>
      <c r="E233" s="154" t="s">
        <v>56</v>
      </c>
      <c r="F233" s="154" t="s">
        <v>18</v>
      </c>
      <c r="G233" s="82" t="n">
        <v>6570100000</v>
      </c>
      <c r="H233" s="83"/>
      <c r="I233" s="157" t="n">
        <f aca="false">SUM(J233:Q233)</f>
        <v>697700</v>
      </c>
      <c r="J233" s="157"/>
      <c r="K233" s="157"/>
      <c r="L233" s="76"/>
      <c r="M233" s="76"/>
      <c r="N233" s="76"/>
      <c r="O233" s="157"/>
      <c r="P233" s="76" t="n">
        <f aca="false">P234</f>
        <v>697700</v>
      </c>
      <c r="Q233" s="76" t="n">
        <f aca="false">Q234</f>
        <v>0</v>
      </c>
    </row>
    <row r="234" customFormat="false" ht="48.2" hidden="false" customHeight="false" outlineLevel="0" collapsed="false">
      <c r="B234" s="90"/>
      <c r="C234" s="81" t="s">
        <v>278</v>
      </c>
      <c r="D234" s="155" t="s">
        <v>374</v>
      </c>
      <c r="E234" s="154" t="s">
        <v>56</v>
      </c>
      <c r="F234" s="154" t="s">
        <v>18</v>
      </c>
      <c r="G234" s="82" t="s">
        <v>279</v>
      </c>
      <c r="H234" s="83"/>
      <c r="I234" s="157" t="n">
        <f aca="false">SUM(J234:Q234)</f>
        <v>697700</v>
      </c>
      <c r="J234" s="157"/>
      <c r="K234" s="157"/>
      <c r="L234" s="76"/>
      <c r="M234" s="76"/>
      <c r="N234" s="76"/>
      <c r="O234" s="157"/>
      <c r="P234" s="76" t="n">
        <f aca="false">P235</f>
        <v>697700</v>
      </c>
      <c r="Q234" s="76" t="n">
        <f aca="false">Q235</f>
        <v>0</v>
      </c>
    </row>
    <row r="235" customFormat="false" ht="32.1" hidden="false" customHeight="false" outlineLevel="0" collapsed="false">
      <c r="B235" s="90"/>
      <c r="C235" s="81" t="s">
        <v>259</v>
      </c>
      <c r="D235" s="155" t="s">
        <v>374</v>
      </c>
      <c r="E235" s="154" t="s">
        <v>56</v>
      </c>
      <c r="F235" s="154" t="s">
        <v>18</v>
      </c>
      <c r="G235" s="82" t="s">
        <v>279</v>
      </c>
      <c r="H235" s="83" t="s">
        <v>260</v>
      </c>
      <c r="I235" s="157" t="n">
        <f aca="false">SUM(J235:Q235)</f>
        <v>697700</v>
      </c>
      <c r="J235" s="157"/>
      <c r="K235" s="157"/>
      <c r="L235" s="76"/>
      <c r="M235" s="76"/>
      <c r="N235" s="76"/>
      <c r="O235" s="157"/>
      <c r="P235" s="76" t="n">
        <v>697700</v>
      </c>
      <c r="Q235" s="158"/>
    </row>
    <row r="236" customFormat="false" ht="17.35" hidden="false" customHeight="false" outlineLevel="0" collapsed="false">
      <c r="B236" s="90"/>
      <c r="C236" s="81" t="s">
        <v>60</v>
      </c>
      <c r="D236" s="155" t="s">
        <v>374</v>
      </c>
      <c r="E236" s="154" t="s">
        <v>56</v>
      </c>
      <c r="F236" s="154" t="s">
        <v>56</v>
      </c>
      <c r="G236" s="82"/>
      <c r="H236" s="83"/>
      <c r="I236" s="157" t="n">
        <f aca="false">SUM(J236:Q236)</f>
        <v>55000</v>
      </c>
      <c r="J236" s="157" t="n">
        <v>0</v>
      </c>
      <c r="K236" s="157" t="n">
        <f aca="false">K237</f>
        <v>55000</v>
      </c>
      <c r="L236" s="76" t="n">
        <f aca="false">L237</f>
        <v>0</v>
      </c>
      <c r="M236" s="76" t="n">
        <f aca="false">M237</f>
        <v>0</v>
      </c>
      <c r="N236" s="76" t="n">
        <f aca="false">N237</f>
        <v>0</v>
      </c>
      <c r="O236" s="157" t="n">
        <f aca="false">O237</f>
        <v>0</v>
      </c>
      <c r="P236" s="76" t="n">
        <f aca="false">P237</f>
        <v>0</v>
      </c>
      <c r="Q236" s="158" t="n">
        <f aca="false">Q237</f>
        <v>0</v>
      </c>
    </row>
    <row r="237" customFormat="false" ht="17.35" hidden="false" customHeight="false" outlineLevel="0" collapsed="false">
      <c r="B237" s="90"/>
      <c r="C237" s="81" t="s">
        <v>303</v>
      </c>
      <c r="D237" s="155" t="s">
        <v>374</v>
      </c>
      <c r="E237" s="154" t="s">
        <v>56</v>
      </c>
      <c r="F237" s="154" t="s">
        <v>56</v>
      </c>
      <c r="G237" s="82" t="n">
        <v>700000000</v>
      </c>
      <c r="H237" s="83"/>
      <c r="I237" s="157" t="n">
        <f aca="false">SUM(J237:Q237)</f>
        <v>55000</v>
      </c>
      <c r="J237" s="157" t="n">
        <v>0</v>
      </c>
      <c r="K237" s="157" t="n">
        <f aca="false">K238</f>
        <v>55000</v>
      </c>
      <c r="L237" s="76" t="n">
        <f aca="false">L238</f>
        <v>0</v>
      </c>
      <c r="M237" s="76" t="n">
        <f aca="false">M238</f>
        <v>0</v>
      </c>
      <c r="N237" s="76" t="n">
        <f aca="false">N238</f>
        <v>0</v>
      </c>
      <c r="O237" s="157" t="n">
        <f aca="false">O238</f>
        <v>0</v>
      </c>
      <c r="P237" s="76" t="n">
        <f aca="false">P238</f>
        <v>0</v>
      </c>
      <c r="Q237" s="158" t="n">
        <f aca="false">Q238</f>
        <v>0</v>
      </c>
    </row>
    <row r="238" customFormat="false" ht="32.8" hidden="false" customHeight="false" outlineLevel="0" collapsed="false">
      <c r="B238" s="90"/>
      <c r="C238" s="81" t="s">
        <v>304</v>
      </c>
      <c r="D238" s="155" t="s">
        <v>374</v>
      </c>
      <c r="E238" s="154" t="s">
        <v>56</v>
      </c>
      <c r="F238" s="154" t="s">
        <v>56</v>
      </c>
      <c r="G238" s="82" t="n">
        <v>701000000</v>
      </c>
      <c r="H238" s="83"/>
      <c r="I238" s="157" t="n">
        <f aca="false">SUM(J238:Q238)</f>
        <v>55000</v>
      </c>
      <c r="J238" s="157" t="n">
        <v>0</v>
      </c>
      <c r="K238" s="157" t="n">
        <f aca="false">K239</f>
        <v>55000</v>
      </c>
      <c r="L238" s="76" t="n">
        <f aca="false">L239</f>
        <v>0</v>
      </c>
      <c r="M238" s="76" t="n">
        <f aca="false">M239</f>
        <v>0</v>
      </c>
      <c r="N238" s="76" t="n">
        <f aca="false">N239</f>
        <v>0</v>
      </c>
      <c r="O238" s="157" t="n">
        <f aca="false">O239</f>
        <v>0</v>
      </c>
      <c r="P238" s="76" t="n">
        <f aca="false">P239</f>
        <v>0</v>
      </c>
      <c r="Q238" s="158" t="n">
        <f aca="false">Q239</f>
        <v>0</v>
      </c>
    </row>
    <row r="239" customFormat="false" ht="32.8" hidden="false" customHeight="false" outlineLevel="0" collapsed="false">
      <c r="B239" s="90"/>
      <c r="C239" s="81" t="s">
        <v>130</v>
      </c>
      <c r="D239" s="155" t="s">
        <v>374</v>
      </c>
      <c r="E239" s="154" t="s">
        <v>56</v>
      </c>
      <c r="F239" s="154" t="s">
        <v>56</v>
      </c>
      <c r="G239" s="82" t="n">
        <v>7010000590</v>
      </c>
      <c r="H239" s="83"/>
      <c r="I239" s="157" t="n">
        <f aca="false">SUM(J239:Q239)</f>
        <v>55000</v>
      </c>
      <c r="J239" s="157" t="n">
        <v>0</v>
      </c>
      <c r="K239" s="157" t="n">
        <f aca="false">K240</f>
        <v>55000</v>
      </c>
      <c r="L239" s="76" t="n">
        <f aca="false">L240</f>
        <v>0</v>
      </c>
      <c r="M239" s="76" t="n">
        <f aca="false">M240</f>
        <v>0</v>
      </c>
      <c r="N239" s="76" t="n">
        <f aca="false">N240</f>
        <v>0</v>
      </c>
      <c r="O239" s="157" t="n">
        <f aca="false">O240</f>
        <v>0</v>
      </c>
      <c r="P239" s="76" t="n">
        <f aca="false">P240</f>
        <v>0</v>
      </c>
      <c r="Q239" s="158" t="n">
        <f aca="false">Q240</f>
        <v>0</v>
      </c>
    </row>
    <row r="240" customFormat="false" ht="32.8" hidden="false" customHeight="false" outlineLevel="0" collapsed="false">
      <c r="B240" s="90"/>
      <c r="C240" s="81" t="s">
        <v>103</v>
      </c>
      <c r="D240" s="155" t="s">
        <v>374</v>
      </c>
      <c r="E240" s="154" t="s">
        <v>56</v>
      </c>
      <c r="F240" s="154" t="s">
        <v>56</v>
      </c>
      <c r="G240" s="82" t="n">
        <v>7010000590</v>
      </c>
      <c r="H240" s="83" t="s">
        <v>104</v>
      </c>
      <c r="I240" s="157" t="n">
        <f aca="false">SUM(J240:Q240)</f>
        <v>55000</v>
      </c>
      <c r="J240" s="157" t="n">
        <v>0</v>
      </c>
      <c r="K240" s="157" t="n">
        <v>55000</v>
      </c>
      <c r="L240" s="76"/>
      <c r="M240" s="76"/>
      <c r="N240" s="76"/>
      <c r="O240" s="157"/>
      <c r="P240" s="76"/>
      <c r="Q240" s="158"/>
    </row>
    <row r="241" customFormat="false" ht="17.6" hidden="false" customHeight="false" outlineLevel="0" collapsed="false">
      <c r="B241" s="90"/>
      <c r="C241" s="81" t="s">
        <v>61</v>
      </c>
      <c r="D241" s="155" t="s">
        <v>374</v>
      </c>
      <c r="E241" s="154" t="s">
        <v>56</v>
      </c>
      <c r="F241" s="154" t="s">
        <v>37</v>
      </c>
      <c r="G241" s="82"/>
      <c r="H241" s="83"/>
      <c r="I241" s="157" t="n">
        <f aca="false">SUM(J241:Q241)</f>
        <v>30347100</v>
      </c>
      <c r="J241" s="157" t="n">
        <f aca="false">J242</f>
        <v>29186300</v>
      </c>
      <c r="K241" s="76" t="n">
        <f aca="false">K242</f>
        <v>1365400</v>
      </c>
      <c r="L241" s="76" t="n">
        <f aca="false">L242</f>
        <v>0</v>
      </c>
      <c r="M241" s="76" t="n">
        <f aca="false">M242</f>
        <v>-204600</v>
      </c>
      <c r="N241" s="76" t="n">
        <f aca="false">N242</f>
        <v>0</v>
      </c>
      <c r="O241" s="157" t="n">
        <f aca="false">O242</f>
        <v>0</v>
      </c>
      <c r="P241" s="76" t="n">
        <f aca="false">P242</f>
        <v>0</v>
      </c>
      <c r="Q241" s="158" t="n">
        <f aca="false">Q242</f>
        <v>0</v>
      </c>
    </row>
    <row r="242" customFormat="false" ht="32.8" hidden="false" customHeight="false" outlineLevel="0" collapsed="false">
      <c r="B242" s="90"/>
      <c r="C242" s="81" t="s">
        <v>128</v>
      </c>
      <c r="D242" s="155" t="s">
        <v>374</v>
      </c>
      <c r="E242" s="154" t="s">
        <v>56</v>
      </c>
      <c r="F242" s="154" t="s">
        <v>37</v>
      </c>
      <c r="G242" s="82" t="n">
        <v>5200000000</v>
      </c>
      <c r="H242" s="86"/>
      <c r="I242" s="157" t="n">
        <f aca="false">SUM(J242:Q242)</f>
        <v>30347100</v>
      </c>
      <c r="J242" s="157" t="n">
        <f aca="false">J243</f>
        <v>29186300</v>
      </c>
      <c r="K242" s="76" t="n">
        <f aca="false">K243</f>
        <v>1365400</v>
      </c>
      <c r="L242" s="76" t="n">
        <f aca="false">L243</f>
        <v>0</v>
      </c>
      <c r="M242" s="76" t="n">
        <f aca="false">M243</f>
        <v>-204600</v>
      </c>
      <c r="N242" s="76" t="n">
        <f aca="false">N243</f>
        <v>0</v>
      </c>
      <c r="O242" s="157" t="n">
        <f aca="false">O243</f>
        <v>0</v>
      </c>
      <c r="P242" s="76" t="n">
        <f aca="false">P243</f>
        <v>0</v>
      </c>
      <c r="Q242" s="158" t="n">
        <f aca="false">Q243</f>
        <v>0</v>
      </c>
    </row>
    <row r="243" customFormat="false" ht="17.6" hidden="false" customHeight="false" outlineLevel="0" collapsed="false">
      <c r="B243" s="90"/>
      <c r="C243" s="81" t="s">
        <v>129</v>
      </c>
      <c r="D243" s="155" t="s">
        <v>374</v>
      </c>
      <c r="E243" s="154" t="s">
        <v>56</v>
      </c>
      <c r="F243" s="154" t="s">
        <v>37</v>
      </c>
      <c r="G243" s="82" t="n">
        <v>5210000000</v>
      </c>
      <c r="H243" s="86"/>
      <c r="I243" s="157" t="n">
        <f aca="false">SUM(J243:Q243)</f>
        <v>30347100</v>
      </c>
      <c r="J243" s="157" t="n">
        <f aca="false">J244</f>
        <v>29186300</v>
      </c>
      <c r="K243" s="76" t="n">
        <f aca="false">K244</f>
        <v>1365400</v>
      </c>
      <c r="L243" s="76" t="n">
        <f aca="false">L244</f>
        <v>0</v>
      </c>
      <c r="M243" s="76" t="n">
        <f aca="false">M244</f>
        <v>-204600</v>
      </c>
      <c r="N243" s="76" t="n">
        <f aca="false">N244</f>
        <v>0</v>
      </c>
      <c r="O243" s="157" t="n">
        <f aca="false">O244</f>
        <v>0</v>
      </c>
      <c r="P243" s="76" t="n">
        <f aca="false">P244</f>
        <v>0</v>
      </c>
      <c r="Q243" s="158" t="n">
        <f aca="false">Q244</f>
        <v>0</v>
      </c>
    </row>
    <row r="244" customFormat="false" ht="32.8" hidden="false" customHeight="false" outlineLevel="0" collapsed="false">
      <c r="B244" s="90"/>
      <c r="C244" s="81" t="s">
        <v>130</v>
      </c>
      <c r="D244" s="155" t="s">
        <v>374</v>
      </c>
      <c r="E244" s="154" t="s">
        <v>56</v>
      </c>
      <c r="F244" s="154" t="s">
        <v>37</v>
      </c>
      <c r="G244" s="82" t="n">
        <v>5210000590</v>
      </c>
      <c r="H244" s="86"/>
      <c r="I244" s="157" t="n">
        <f aca="false">SUM(J244:Q244)</f>
        <v>30347100</v>
      </c>
      <c r="J244" s="157" t="n">
        <f aca="false">J245+J246+J247</f>
        <v>29186300</v>
      </c>
      <c r="K244" s="76" t="n">
        <f aca="false">K245+K246+K247</f>
        <v>1365400</v>
      </c>
      <c r="L244" s="76" t="n">
        <f aca="false">L245+L246+L247</f>
        <v>0</v>
      </c>
      <c r="M244" s="76" t="n">
        <f aca="false">M245+M246+M247</f>
        <v>-204600</v>
      </c>
      <c r="N244" s="76" t="n">
        <f aca="false">N245+N246+N247</f>
        <v>0</v>
      </c>
      <c r="O244" s="157" t="n">
        <f aca="false">O245+O246+O247</f>
        <v>0</v>
      </c>
      <c r="P244" s="76" t="n">
        <f aca="false">P245+P246+P247</f>
        <v>0</v>
      </c>
      <c r="Q244" s="158" t="n">
        <f aca="false">Q245+Q246+Q247</f>
        <v>0</v>
      </c>
    </row>
    <row r="245" customFormat="false" ht="76.2" hidden="false" customHeight="true" outlineLevel="0" collapsed="false">
      <c r="B245" s="90"/>
      <c r="C245" s="81" t="s">
        <v>100</v>
      </c>
      <c r="D245" s="155" t="s">
        <v>374</v>
      </c>
      <c r="E245" s="154" t="s">
        <v>56</v>
      </c>
      <c r="F245" s="154" t="s">
        <v>37</v>
      </c>
      <c r="G245" s="82" t="n">
        <v>5210000590</v>
      </c>
      <c r="H245" s="86" t="n">
        <v>100</v>
      </c>
      <c r="I245" s="157" t="n">
        <f aca="false">SUM(J245:Q245)</f>
        <v>29003036.96</v>
      </c>
      <c r="J245" s="157" t="n">
        <v>21789200</v>
      </c>
      <c r="K245" s="76" t="n">
        <v>-13500</v>
      </c>
      <c r="L245" s="76"/>
      <c r="M245" s="76" t="n">
        <v>7227336.96</v>
      </c>
      <c r="N245" s="76"/>
      <c r="O245" s="157"/>
      <c r="P245" s="76"/>
      <c r="Q245" s="158"/>
    </row>
    <row r="246" customFormat="false" ht="32.8" hidden="false" customHeight="false" outlineLevel="0" collapsed="false">
      <c r="B246" s="90"/>
      <c r="C246" s="81" t="s">
        <v>103</v>
      </c>
      <c r="D246" s="155" t="s">
        <v>374</v>
      </c>
      <c r="E246" s="154" t="s">
        <v>56</v>
      </c>
      <c r="F246" s="154" t="s">
        <v>37</v>
      </c>
      <c r="G246" s="82" t="n">
        <v>5210000590</v>
      </c>
      <c r="H246" s="86" t="n">
        <v>200</v>
      </c>
      <c r="I246" s="157" t="n">
        <f aca="false">SUM(J246:Q246)</f>
        <v>1344063.04</v>
      </c>
      <c r="J246" s="157" t="n">
        <v>7397100</v>
      </c>
      <c r="K246" s="76" t="n">
        <v>1378900</v>
      </c>
      <c r="L246" s="76"/>
      <c r="M246" s="76" t="n">
        <v>-7431936.96</v>
      </c>
      <c r="N246" s="76"/>
      <c r="O246" s="157"/>
      <c r="P246" s="76"/>
      <c r="Q246" s="158"/>
    </row>
    <row r="247" s="2" customFormat="true" ht="17.6" hidden="true" customHeight="false" outlineLevel="0" collapsed="false">
      <c r="A247" s="163"/>
      <c r="B247" s="164"/>
      <c r="C247" s="29" t="s">
        <v>106</v>
      </c>
      <c r="D247" s="165" t="s">
        <v>374</v>
      </c>
      <c r="E247" s="166" t="s">
        <v>56</v>
      </c>
      <c r="F247" s="166" t="s">
        <v>37</v>
      </c>
      <c r="G247" s="167" t="n">
        <v>5210000590</v>
      </c>
      <c r="H247" s="176" t="n">
        <v>800</v>
      </c>
      <c r="I247" s="169" t="n">
        <f aca="false">SUM(J247:Q247)</f>
        <v>0</v>
      </c>
      <c r="J247" s="169"/>
      <c r="K247" s="170"/>
      <c r="L247" s="170"/>
      <c r="M247" s="170"/>
      <c r="N247" s="170"/>
      <c r="O247" s="170"/>
      <c r="P247" s="170"/>
      <c r="Q247" s="171"/>
      <c r="R247" s="172"/>
      <c r="S247" s="172"/>
      <c r="T247" s="172"/>
      <c r="U247" s="172"/>
      <c r="V247" s="172"/>
      <c r="W247" s="172"/>
      <c r="X247" s="172"/>
      <c r="Y247" s="172"/>
      <c r="Z247" s="172"/>
      <c r="AA247" s="172"/>
      <c r="AB247" s="172"/>
      <c r="AC247" s="172"/>
      <c r="AD247" s="172"/>
      <c r="AE247" s="172"/>
      <c r="AF247" s="172"/>
      <c r="AG247" s="172"/>
      <c r="AH247" s="172"/>
      <c r="AI247" s="172"/>
      <c r="AJ247" s="172"/>
      <c r="AK247" s="172"/>
      <c r="AL247" s="172"/>
      <c r="AM247" s="172"/>
      <c r="AN247" s="172"/>
      <c r="AO247" s="172"/>
      <c r="AP247" s="172"/>
      <c r="AQ247" s="172"/>
      <c r="AR247" s="172"/>
      <c r="AS247" s="172"/>
      <c r="AT247" s="172"/>
      <c r="AU247" s="172"/>
      <c r="AV247" s="172"/>
      <c r="AW247" s="172"/>
      <c r="AX247" s="172"/>
      <c r="AY247" s="172"/>
      <c r="AZ247" s="172"/>
      <c r="BA247" s="172"/>
      <c r="BB247" s="172"/>
      <c r="BC247" s="172"/>
      <c r="BD247" s="172"/>
      <c r="BE247" s="172"/>
      <c r="BF247" s="172"/>
      <c r="BG247" s="172"/>
      <c r="BH247" s="172"/>
      <c r="BI247" s="172"/>
      <c r="BJ247" s="172"/>
      <c r="BK247" s="172"/>
      <c r="BL247" s="172"/>
      <c r="BM247" s="172"/>
      <c r="BN247" s="172"/>
      <c r="BO247" s="172"/>
      <c r="BP247" s="172"/>
      <c r="BQ247" s="172"/>
      <c r="BR247" s="172"/>
      <c r="BS247" s="172"/>
      <c r="BT247" s="172"/>
      <c r="BU247" s="172"/>
      <c r="BV247" s="172"/>
      <c r="BW247" s="172"/>
      <c r="BX247" s="172"/>
      <c r="BY247" s="172"/>
      <c r="BZ247" s="172"/>
      <c r="CA247" s="172"/>
      <c r="CB247" s="172"/>
      <c r="CC247" s="172"/>
      <c r="CD247" s="172"/>
      <c r="CE247" s="172"/>
      <c r="CF247" s="172"/>
      <c r="CG247" s="172"/>
      <c r="CH247" s="172"/>
      <c r="CI247" s="172"/>
      <c r="CJ247" s="172"/>
      <c r="CK247" s="172"/>
      <c r="CL247" s="172"/>
      <c r="CM247" s="172"/>
      <c r="CN247" s="172"/>
      <c r="CO247" s="172"/>
      <c r="CP247" s="172"/>
      <c r="CQ247" s="172"/>
      <c r="CR247" s="172"/>
      <c r="CS247" s="172"/>
      <c r="CT247" s="172"/>
      <c r="CU247" s="172"/>
      <c r="CV247" s="172"/>
      <c r="CW247" s="172"/>
      <c r="CX247" s="172"/>
      <c r="CY247" s="172"/>
      <c r="CZ247" s="172"/>
      <c r="DA247" s="172"/>
      <c r="DB247" s="172"/>
      <c r="DC247" s="172"/>
      <c r="DD247" s="172"/>
      <c r="DE247" s="172"/>
      <c r="DF247" s="172"/>
      <c r="DG247" s="172"/>
      <c r="DH247" s="172"/>
      <c r="DI247" s="172"/>
      <c r="DJ247" s="172"/>
      <c r="DK247" s="172"/>
      <c r="DL247" s="172"/>
      <c r="DM247" s="172"/>
      <c r="DN247" s="172"/>
      <c r="DO247" s="172"/>
      <c r="DP247" s="172"/>
      <c r="DQ247" s="172"/>
      <c r="DR247" s="172"/>
      <c r="DS247" s="172"/>
      <c r="DT247" s="172"/>
      <c r="DU247" s="172"/>
      <c r="DV247" s="172"/>
      <c r="DW247" s="172"/>
      <c r="DX247" s="172"/>
      <c r="DY247" s="172"/>
      <c r="DZ247" s="172"/>
      <c r="EA247" s="172"/>
      <c r="EB247" s="172"/>
      <c r="EC247" s="172"/>
      <c r="ED247" s="172"/>
      <c r="EE247" s="172"/>
      <c r="EF247" s="172"/>
      <c r="EG247" s="172"/>
      <c r="EH247" s="172"/>
      <c r="EI247" s="172"/>
      <c r="EJ247" s="172"/>
      <c r="EK247" s="172"/>
      <c r="EL247" s="172"/>
      <c r="EM247" s="172"/>
      <c r="EN247" s="172"/>
      <c r="EO247" s="172"/>
      <c r="EP247" s="172"/>
      <c r="EQ247" s="172"/>
      <c r="ER247" s="172"/>
      <c r="ES247" s="172"/>
      <c r="ET247" s="172"/>
      <c r="EU247" s="172"/>
      <c r="EV247" s="172"/>
      <c r="EW247" s="172"/>
      <c r="EX247" s="172"/>
      <c r="EY247" s="172"/>
      <c r="EZ247" s="172"/>
      <c r="FA247" s="172"/>
      <c r="FB247" s="172"/>
      <c r="FC247" s="172"/>
      <c r="FD247" s="172"/>
      <c r="FE247" s="172"/>
      <c r="FF247" s="172"/>
      <c r="FG247" s="172"/>
      <c r="FH247" s="172"/>
      <c r="FI247" s="172"/>
      <c r="FJ247" s="172"/>
      <c r="FK247" s="172"/>
      <c r="FL247" s="172"/>
      <c r="FM247" s="172"/>
      <c r="FN247" s="172"/>
      <c r="FO247" s="172"/>
      <c r="FP247" s="172"/>
      <c r="FQ247" s="172"/>
      <c r="FR247" s="172"/>
      <c r="FS247" s="172"/>
      <c r="FT247" s="172"/>
      <c r="FU247" s="172"/>
      <c r="FV247" s="172"/>
      <c r="FW247" s="172"/>
      <c r="FX247" s="172"/>
      <c r="FY247" s="172"/>
      <c r="FZ247" s="172"/>
      <c r="GA247" s="172"/>
      <c r="GB247" s="172"/>
      <c r="GC247" s="172"/>
      <c r="GD247" s="172"/>
      <c r="GE247" s="172"/>
      <c r="GF247" s="172"/>
      <c r="GG247" s="172"/>
      <c r="GH247" s="172"/>
      <c r="GI247" s="172"/>
      <c r="GJ247" s="172"/>
      <c r="GK247" s="172"/>
      <c r="GL247" s="172"/>
      <c r="GM247" s="172"/>
      <c r="GN247" s="172"/>
      <c r="GO247" s="172"/>
      <c r="GP247" s="172"/>
      <c r="GQ247" s="172"/>
      <c r="GR247" s="172"/>
      <c r="GS247" s="172"/>
      <c r="GT247" s="172"/>
      <c r="GU247" s="172"/>
      <c r="GV247" s="172"/>
      <c r="GW247" s="172"/>
      <c r="GX247" s="172"/>
      <c r="GY247" s="172"/>
      <c r="GZ247" s="172"/>
      <c r="HA247" s="172"/>
      <c r="HB247" s="172"/>
      <c r="HC247" s="172"/>
      <c r="HD247" s="172"/>
      <c r="HE247" s="172"/>
      <c r="HF247" s="172"/>
      <c r="HG247" s="172"/>
      <c r="HH247" s="172"/>
      <c r="HI247" s="172"/>
      <c r="HJ247" s="172"/>
      <c r="HK247" s="172"/>
      <c r="HL247" s="172"/>
      <c r="HM247" s="172"/>
      <c r="HN247" s="172"/>
      <c r="HO247" s="172"/>
      <c r="HP247" s="172"/>
      <c r="HQ247" s="172"/>
      <c r="HR247" s="172"/>
      <c r="HS247" s="172"/>
      <c r="HT247" s="172"/>
      <c r="HU247" s="172"/>
      <c r="HV247" s="172"/>
      <c r="HW247" s="172"/>
      <c r="HX247" s="172"/>
      <c r="HY247" s="172"/>
      <c r="HZ247" s="172"/>
      <c r="IA247" s="172"/>
      <c r="IB247" s="172"/>
      <c r="IC247" s="172"/>
      <c r="ID247" s="172"/>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c r="YU247" s="1"/>
      <c r="YV247" s="1"/>
      <c r="YW247" s="1"/>
      <c r="YX247" s="1"/>
      <c r="YY247" s="1"/>
      <c r="YZ247" s="1"/>
      <c r="ZA247" s="1"/>
      <c r="ZB247" s="1"/>
      <c r="ZC247" s="1"/>
      <c r="ZD247" s="1"/>
      <c r="ZE247" s="1"/>
      <c r="ZF247" s="1"/>
      <c r="ZG247" s="1"/>
      <c r="ZH247" s="1"/>
      <c r="ZI247" s="1"/>
      <c r="ZJ247" s="1"/>
      <c r="ZK247" s="1"/>
      <c r="ZL247" s="1"/>
      <c r="ZM247" s="1"/>
      <c r="ZN247" s="1"/>
      <c r="ZO247" s="1"/>
      <c r="ZP247" s="1"/>
      <c r="ZQ247" s="1"/>
      <c r="ZR247" s="1"/>
      <c r="ZS247" s="1"/>
      <c r="ZT247" s="1"/>
      <c r="ZU247" s="1"/>
      <c r="ZV247" s="1"/>
      <c r="ZW247" s="1"/>
      <c r="ZX247" s="1"/>
      <c r="ZY247" s="1"/>
      <c r="ZZ247" s="1"/>
      <c r="AAA247" s="1"/>
      <c r="AAB247" s="1"/>
      <c r="AAC247" s="1"/>
      <c r="AAD247" s="1"/>
      <c r="AAE247" s="1"/>
      <c r="AAF247" s="1"/>
      <c r="AAG247" s="1"/>
      <c r="AAH247" s="1"/>
      <c r="AAI247" s="1"/>
      <c r="AAJ247" s="1"/>
      <c r="AAK247" s="1"/>
      <c r="AAL247" s="1"/>
      <c r="AAM247" s="1"/>
      <c r="AAN247" s="1"/>
      <c r="AAO247" s="1"/>
      <c r="AAP247" s="1"/>
      <c r="AAQ247" s="1"/>
      <c r="AAR247" s="1"/>
      <c r="AAS247" s="1"/>
      <c r="AAT247" s="1"/>
      <c r="AAU247" s="1"/>
      <c r="AAV247" s="1"/>
      <c r="AAW247" s="1"/>
      <c r="AAX247" s="1"/>
      <c r="AAY247" s="1"/>
      <c r="AAZ247" s="1"/>
      <c r="ABA247" s="1"/>
      <c r="ABB247" s="1"/>
      <c r="ABC247" s="1"/>
      <c r="ABD247" s="1"/>
      <c r="ABE247" s="1"/>
      <c r="ABF247" s="1"/>
      <c r="ABG247" s="1"/>
      <c r="ABH247" s="1"/>
      <c r="ABI247" s="1"/>
      <c r="ABJ247" s="1"/>
      <c r="ABK247" s="1"/>
      <c r="ABL247" s="1"/>
      <c r="ABM247" s="1"/>
      <c r="ABN247" s="1"/>
      <c r="ABO247" s="1"/>
      <c r="ABP247" s="1"/>
      <c r="ABQ247" s="1"/>
      <c r="ABR247" s="1"/>
      <c r="ABS247" s="1"/>
      <c r="ABT247" s="1"/>
      <c r="ABU247" s="1"/>
      <c r="ABV247" s="1"/>
      <c r="ABW247" s="1"/>
      <c r="ABX247" s="1"/>
      <c r="ABY247" s="1"/>
      <c r="ABZ247" s="1"/>
      <c r="ACA247" s="1"/>
      <c r="ACB247" s="1"/>
      <c r="ACC247" s="1"/>
      <c r="ACD247" s="1"/>
      <c r="ACE247" s="1"/>
      <c r="ACF247" s="1"/>
      <c r="ACG247" s="1"/>
      <c r="ACH247" s="1"/>
      <c r="ACI247" s="1"/>
      <c r="ACJ247" s="1"/>
      <c r="ACK247" s="1"/>
      <c r="ACL247" s="1"/>
      <c r="ACM247" s="1"/>
      <c r="ACN247" s="1"/>
      <c r="ACO247" s="1"/>
      <c r="ACP247" s="1"/>
      <c r="ACQ247" s="1"/>
      <c r="ACR247" s="1"/>
      <c r="ACS247" s="1"/>
      <c r="ACT247" s="1"/>
      <c r="ACU247" s="1"/>
      <c r="ACV247" s="1"/>
      <c r="ACW247" s="1"/>
      <c r="ACX247" s="1"/>
      <c r="ACY247" s="1"/>
      <c r="ACZ247" s="1"/>
      <c r="ADA247" s="1"/>
      <c r="ADB247" s="1"/>
      <c r="ADC247" s="1"/>
      <c r="ADD247" s="1"/>
      <c r="ADE247" s="1"/>
      <c r="ADF247" s="1"/>
      <c r="ADG247" s="1"/>
      <c r="ADH247" s="1"/>
      <c r="ADI247" s="1"/>
      <c r="ADJ247" s="1"/>
      <c r="ADK247" s="1"/>
      <c r="ADL247" s="1"/>
      <c r="ADM247" s="1"/>
      <c r="ADN247" s="1"/>
      <c r="ADO247" s="1"/>
      <c r="ADP247" s="1"/>
      <c r="ADQ247" s="1"/>
      <c r="ADR247" s="1"/>
      <c r="ADS247" s="1"/>
      <c r="ADT247" s="1"/>
      <c r="ADU247" s="1"/>
      <c r="ADV247" s="1"/>
      <c r="ADW247" s="1"/>
      <c r="ADX247" s="1"/>
      <c r="ADY247" s="1"/>
      <c r="ADZ247" s="1"/>
      <c r="AEA247" s="1"/>
      <c r="AEB247" s="1"/>
      <c r="AEC247" s="1"/>
      <c r="AED247" s="1"/>
      <c r="AEE247" s="1"/>
      <c r="AEF247" s="1"/>
      <c r="AEG247" s="1"/>
      <c r="AEH247" s="1"/>
      <c r="AEI247" s="1"/>
      <c r="AEJ247" s="1"/>
      <c r="AEK247" s="1"/>
      <c r="AEL247" s="1"/>
      <c r="AEM247" s="1"/>
      <c r="AEN247" s="1"/>
      <c r="AEO247" s="1"/>
      <c r="AEP247" s="1"/>
      <c r="AEQ247" s="1"/>
      <c r="AER247" s="1"/>
      <c r="AES247" s="1"/>
      <c r="AET247" s="1"/>
      <c r="AEU247" s="1"/>
      <c r="AEV247" s="1"/>
      <c r="AEW247" s="1"/>
      <c r="AEX247" s="1"/>
      <c r="AEY247" s="1"/>
      <c r="AEZ247" s="1"/>
      <c r="AFA247" s="1"/>
      <c r="AFB247" s="1"/>
      <c r="AFC247" s="1"/>
      <c r="AFD247" s="1"/>
      <c r="AFE247" s="1"/>
      <c r="AFF247" s="1"/>
      <c r="AFG247" s="1"/>
      <c r="AFH247" s="1"/>
      <c r="AFI247" s="1"/>
      <c r="AFJ247" s="1"/>
      <c r="AFK247" s="1"/>
      <c r="AFL247" s="1"/>
      <c r="AFM247" s="1"/>
      <c r="AFN247" s="1"/>
      <c r="AFO247" s="1"/>
      <c r="AFP247" s="1"/>
      <c r="AFQ247" s="1"/>
      <c r="AFR247" s="1"/>
      <c r="AFS247" s="1"/>
      <c r="AFT247" s="1"/>
      <c r="AFU247" s="1"/>
      <c r="AFV247" s="1"/>
      <c r="AFW247" s="1"/>
      <c r="AFX247" s="1"/>
      <c r="AFY247" s="1"/>
      <c r="AFZ247" s="1"/>
      <c r="AGA247" s="1"/>
      <c r="AGB247" s="1"/>
      <c r="AGC247" s="1"/>
      <c r="AGD247" s="1"/>
      <c r="AGE247" s="1"/>
      <c r="AGF247" s="1"/>
      <c r="AGG247" s="1"/>
      <c r="AGH247" s="1"/>
      <c r="AGI247" s="1"/>
      <c r="AGJ247" s="1"/>
      <c r="AGK247" s="1"/>
      <c r="AGL247" s="1"/>
      <c r="AGM247" s="1"/>
      <c r="AGN247" s="1"/>
      <c r="AGO247" s="1"/>
      <c r="AGP247" s="1"/>
      <c r="AGQ247" s="1"/>
      <c r="AGR247" s="1"/>
      <c r="AGS247" s="1"/>
      <c r="AGT247" s="1"/>
      <c r="AGU247" s="1"/>
      <c r="AGV247" s="1"/>
      <c r="AGW247" s="1"/>
      <c r="AGX247" s="1"/>
      <c r="AGY247" s="1"/>
      <c r="AGZ247" s="1"/>
      <c r="AHA247" s="1"/>
      <c r="AHB247" s="1"/>
      <c r="AHC247" s="1"/>
      <c r="AHD247" s="1"/>
      <c r="AHE247" s="1"/>
      <c r="AHF247" s="1"/>
      <c r="AHG247" s="1"/>
      <c r="AHH247" s="1"/>
      <c r="AHI247" s="1"/>
      <c r="AHJ247" s="1"/>
      <c r="AHK247" s="1"/>
      <c r="AHL247" s="1"/>
      <c r="AHM247" s="1"/>
      <c r="AHN247" s="1"/>
      <c r="AHO247" s="1"/>
      <c r="AHP247" s="1"/>
      <c r="AHQ247" s="1"/>
      <c r="AHR247" s="1"/>
      <c r="AHS247" s="1"/>
      <c r="AHT247" s="1"/>
      <c r="AHU247" s="1"/>
      <c r="AHV247" s="1"/>
      <c r="AHW247" s="1"/>
      <c r="AHX247" s="1"/>
      <c r="AHY247" s="1"/>
      <c r="AHZ247" s="1"/>
      <c r="AIA247" s="1"/>
      <c r="AIB247" s="1"/>
      <c r="AIC247" s="1"/>
      <c r="AID247" s="1"/>
      <c r="AIE247" s="1"/>
      <c r="AIF247" s="1"/>
      <c r="AIG247" s="1"/>
      <c r="AIH247" s="1"/>
      <c r="AII247" s="1"/>
      <c r="AIJ247" s="1"/>
      <c r="AIK247" s="1"/>
      <c r="AIL247" s="1"/>
      <c r="AIM247" s="1"/>
      <c r="AIN247" s="1"/>
      <c r="AIO247" s="1"/>
      <c r="AIP247" s="1"/>
      <c r="AIQ247" s="1"/>
      <c r="AIR247" s="1"/>
      <c r="AIS247" s="1"/>
      <c r="AIT247" s="1"/>
      <c r="AIU247" s="1"/>
      <c r="AIV247" s="1"/>
      <c r="AIW247" s="1"/>
      <c r="AIX247" s="1"/>
      <c r="AIY247" s="1"/>
      <c r="AIZ247" s="1"/>
      <c r="AJA247" s="1"/>
      <c r="AJB247" s="1"/>
      <c r="AJC247" s="1"/>
      <c r="AJD247" s="1"/>
      <c r="AJE247" s="1"/>
      <c r="AJF247" s="1"/>
      <c r="AJG247" s="1"/>
      <c r="AJH247" s="1"/>
      <c r="AJI247" s="1"/>
      <c r="AJJ247" s="1"/>
      <c r="AJK247" s="1"/>
      <c r="AJL247" s="1"/>
      <c r="AJM247" s="1"/>
      <c r="AJN247" s="1"/>
      <c r="AJO247" s="1"/>
      <c r="AJP247" s="1"/>
      <c r="AJQ247" s="1"/>
      <c r="AJR247" s="1"/>
      <c r="AJS247" s="1"/>
      <c r="AJT247" s="1"/>
      <c r="AJU247" s="1"/>
      <c r="AJV247" s="1"/>
      <c r="AJW247" s="1"/>
      <c r="AJX247" s="1"/>
      <c r="AJY247" s="1"/>
      <c r="AJZ247" s="1"/>
      <c r="AKA247" s="1"/>
      <c r="AKB247" s="1"/>
      <c r="AKC247" s="1"/>
      <c r="AKD247" s="1"/>
      <c r="AKE247" s="1"/>
      <c r="AKF247" s="1"/>
      <c r="AKG247" s="1"/>
      <c r="AKH247" s="1"/>
      <c r="AKI247" s="1"/>
      <c r="AKJ247" s="1"/>
      <c r="AKK247" s="1"/>
      <c r="AKL247" s="1"/>
      <c r="AKM247" s="1"/>
      <c r="AKN247" s="1"/>
      <c r="AKO247" s="1"/>
      <c r="AKP247" s="1"/>
      <c r="AKQ247" s="1"/>
      <c r="AKR247" s="1"/>
      <c r="AKS247" s="1"/>
      <c r="AKT247" s="1"/>
      <c r="AKU247" s="1"/>
      <c r="AKV247" s="1"/>
      <c r="AKW247" s="1"/>
      <c r="AKX247" s="1"/>
      <c r="AKY247" s="1"/>
      <c r="AKZ247" s="1"/>
      <c r="ALA247" s="1"/>
      <c r="ALB247" s="1"/>
      <c r="ALC247" s="1"/>
      <c r="ALD247" s="1"/>
      <c r="ALE247" s="1"/>
      <c r="ALF247" s="1"/>
      <c r="ALG247" s="1"/>
      <c r="ALH247" s="1"/>
      <c r="ALI247" s="1"/>
      <c r="ALJ247" s="1"/>
      <c r="ALK247" s="1"/>
      <c r="ALL247" s="1"/>
      <c r="ALM247" s="1"/>
      <c r="ALN247" s="1"/>
      <c r="ALO247" s="1"/>
      <c r="ALP247" s="1"/>
    </row>
    <row r="248" customFormat="false" ht="17.6" hidden="false" customHeight="false" outlineLevel="0" collapsed="false">
      <c r="B248" s="90"/>
      <c r="C248" s="81" t="s">
        <v>67</v>
      </c>
      <c r="D248" s="155" t="s">
        <v>374</v>
      </c>
      <c r="E248" s="154" t="s">
        <v>37</v>
      </c>
      <c r="F248" s="154" t="s">
        <v>83</v>
      </c>
      <c r="G248" s="82"/>
      <c r="H248" s="86"/>
      <c r="I248" s="157" t="n">
        <f aca="false">SUM(J248:Q248)</f>
        <v>916100</v>
      </c>
      <c r="J248" s="157"/>
      <c r="K248" s="76"/>
      <c r="L248" s="76"/>
      <c r="M248" s="76" t="n">
        <f aca="false">M249</f>
        <v>850000</v>
      </c>
      <c r="N248" s="76" t="n">
        <f aca="false">N249</f>
        <v>0</v>
      </c>
      <c r="O248" s="157" t="n">
        <f aca="false">O249</f>
        <v>66100</v>
      </c>
      <c r="P248" s="76"/>
      <c r="Q248" s="158"/>
    </row>
    <row r="249" customFormat="false" ht="17.6" hidden="false" customHeight="false" outlineLevel="0" collapsed="false">
      <c r="B249" s="90"/>
      <c r="C249" s="81" t="s">
        <v>68</v>
      </c>
      <c r="D249" s="155" t="s">
        <v>374</v>
      </c>
      <c r="E249" s="154" t="s">
        <v>37</v>
      </c>
      <c r="F249" s="154" t="s">
        <v>18</v>
      </c>
      <c r="G249" s="82"/>
      <c r="H249" s="86"/>
      <c r="I249" s="157" t="n">
        <f aca="false">SUM(J249:Q249)</f>
        <v>916100</v>
      </c>
      <c r="J249" s="157"/>
      <c r="K249" s="76"/>
      <c r="L249" s="76"/>
      <c r="M249" s="76" t="n">
        <f aca="false">M250</f>
        <v>850000</v>
      </c>
      <c r="N249" s="76" t="n">
        <f aca="false">N250</f>
        <v>0</v>
      </c>
      <c r="O249" s="157" t="n">
        <f aca="false">+O250+O255</f>
        <v>66100</v>
      </c>
      <c r="P249" s="76"/>
      <c r="Q249" s="158"/>
    </row>
    <row r="250" customFormat="false" ht="48.5" hidden="false" customHeight="false" outlineLevel="0" collapsed="false">
      <c r="B250" s="90"/>
      <c r="C250" s="81" t="s">
        <v>250</v>
      </c>
      <c r="D250" s="155" t="s">
        <v>374</v>
      </c>
      <c r="E250" s="154" t="s">
        <v>37</v>
      </c>
      <c r="F250" s="154" t="s">
        <v>18</v>
      </c>
      <c r="G250" s="82" t="n">
        <v>6500000000</v>
      </c>
      <c r="H250" s="86"/>
      <c r="I250" s="157" t="n">
        <f aca="false">SUM(J250:Q250)</f>
        <v>850000</v>
      </c>
      <c r="J250" s="157"/>
      <c r="K250" s="76"/>
      <c r="L250" s="76"/>
      <c r="M250" s="76" t="n">
        <f aca="false">M251</f>
        <v>850000</v>
      </c>
      <c r="N250" s="76" t="n">
        <f aca="false">N251</f>
        <v>0</v>
      </c>
      <c r="O250" s="157"/>
      <c r="P250" s="76"/>
      <c r="Q250" s="158"/>
    </row>
    <row r="251" customFormat="false" ht="17.6" hidden="false" customHeight="false" outlineLevel="0" collapsed="false">
      <c r="B251" s="90"/>
      <c r="C251" s="81" t="s">
        <v>251</v>
      </c>
      <c r="D251" s="155" t="s">
        <v>374</v>
      </c>
      <c r="E251" s="154" t="s">
        <v>37</v>
      </c>
      <c r="F251" s="154" t="s">
        <v>18</v>
      </c>
      <c r="G251" s="82" t="n">
        <v>6510000000</v>
      </c>
      <c r="H251" s="86"/>
      <c r="I251" s="157" t="n">
        <f aca="false">SUM(J251:Q251)</f>
        <v>850000</v>
      </c>
      <c r="J251" s="157"/>
      <c r="K251" s="76"/>
      <c r="L251" s="76"/>
      <c r="M251" s="76" t="n">
        <f aca="false">M252</f>
        <v>850000</v>
      </c>
      <c r="N251" s="76" t="n">
        <f aca="false">N252</f>
        <v>0</v>
      </c>
      <c r="O251" s="157"/>
      <c r="P251" s="76"/>
      <c r="Q251" s="158"/>
    </row>
    <row r="252" customFormat="false" ht="32.8" hidden="false" customHeight="false" outlineLevel="0" collapsed="false">
      <c r="B252" s="90"/>
      <c r="C252" s="81" t="s">
        <v>252</v>
      </c>
      <c r="D252" s="155" t="s">
        <v>374</v>
      </c>
      <c r="E252" s="154" t="s">
        <v>37</v>
      </c>
      <c r="F252" s="154" t="s">
        <v>18</v>
      </c>
      <c r="G252" s="82" t="s">
        <v>253</v>
      </c>
      <c r="H252" s="86"/>
      <c r="I252" s="157" t="n">
        <f aca="false">SUM(J252:Q252)</f>
        <v>850000</v>
      </c>
      <c r="J252" s="157"/>
      <c r="K252" s="76"/>
      <c r="L252" s="76"/>
      <c r="M252" s="76" t="n">
        <f aca="false">M253</f>
        <v>850000</v>
      </c>
      <c r="N252" s="76" t="n">
        <f aca="false">N253</f>
        <v>0</v>
      </c>
      <c r="O252" s="157"/>
      <c r="P252" s="76"/>
      <c r="Q252" s="158"/>
    </row>
    <row r="253" customFormat="false" ht="173.85" hidden="false" customHeight="false" outlineLevel="0" collapsed="false">
      <c r="B253" s="90"/>
      <c r="C253" s="81" t="s">
        <v>254</v>
      </c>
      <c r="D253" s="155" t="s">
        <v>374</v>
      </c>
      <c r="E253" s="154" t="s">
        <v>37</v>
      </c>
      <c r="F253" s="154" t="s">
        <v>18</v>
      </c>
      <c r="G253" s="82" t="s">
        <v>255</v>
      </c>
      <c r="H253" s="86"/>
      <c r="I253" s="157" t="n">
        <f aca="false">SUM(J253:Q253)</f>
        <v>850000</v>
      </c>
      <c r="J253" s="157"/>
      <c r="K253" s="76"/>
      <c r="L253" s="76"/>
      <c r="M253" s="76" t="n">
        <f aca="false">M254</f>
        <v>850000</v>
      </c>
      <c r="N253" s="76" t="n">
        <f aca="false">N254</f>
        <v>0</v>
      </c>
      <c r="O253" s="157"/>
      <c r="P253" s="76"/>
      <c r="Q253" s="158"/>
    </row>
    <row r="254" customFormat="false" ht="32.8" hidden="false" customHeight="false" outlineLevel="0" collapsed="false">
      <c r="B254" s="90"/>
      <c r="C254" s="81" t="s">
        <v>103</v>
      </c>
      <c r="D254" s="155" t="s">
        <v>374</v>
      </c>
      <c r="E254" s="154" t="s">
        <v>37</v>
      </c>
      <c r="F254" s="154" t="s">
        <v>18</v>
      </c>
      <c r="G254" s="82" t="s">
        <v>255</v>
      </c>
      <c r="H254" s="86" t="n">
        <v>200</v>
      </c>
      <c r="I254" s="157" t="n">
        <f aca="false">SUM(J254:Q254)</f>
        <v>850000</v>
      </c>
      <c r="J254" s="157"/>
      <c r="K254" s="76"/>
      <c r="L254" s="76"/>
      <c r="M254" s="76" t="n">
        <v>850000</v>
      </c>
      <c r="N254" s="76"/>
      <c r="O254" s="157"/>
      <c r="P254" s="76"/>
      <c r="Q254" s="158"/>
    </row>
    <row r="255" customFormat="false" ht="32.8" hidden="false" customHeight="false" outlineLevel="0" collapsed="false">
      <c r="B255" s="90"/>
      <c r="C255" s="81" t="s">
        <v>340</v>
      </c>
      <c r="D255" s="155" t="s">
        <v>374</v>
      </c>
      <c r="E255" s="154" t="s">
        <v>37</v>
      </c>
      <c r="F255" s="154" t="s">
        <v>18</v>
      </c>
      <c r="G255" s="82" t="n">
        <v>9900000000</v>
      </c>
      <c r="H255" s="86"/>
      <c r="I255" s="157" t="n">
        <f aca="false">SUM(J255:Q255)</f>
        <v>66100</v>
      </c>
      <c r="J255" s="157"/>
      <c r="K255" s="76"/>
      <c r="L255" s="76"/>
      <c r="M255" s="76"/>
      <c r="N255" s="76"/>
      <c r="O255" s="157" t="n">
        <f aca="false">O256</f>
        <v>66100</v>
      </c>
      <c r="P255" s="76"/>
      <c r="Q255" s="158"/>
    </row>
    <row r="256" customFormat="false" ht="32.8" hidden="false" customHeight="false" outlineLevel="0" collapsed="false">
      <c r="B256" s="90"/>
      <c r="C256" s="81" t="s">
        <v>354</v>
      </c>
      <c r="D256" s="155" t="s">
        <v>374</v>
      </c>
      <c r="E256" s="154" t="s">
        <v>37</v>
      </c>
      <c r="F256" s="154" t="s">
        <v>18</v>
      </c>
      <c r="G256" s="82" t="n">
        <v>9960000000</v>
      </c>
      <c r="H256" s="86"/>
      <c r="I256" s="157" t="n">
        <f aca="false">SUM(J256:Q256)</f>
        <v>66100</v>
      </c>
      <c r="J256" s="157"/>
      <c r="K256" s="76"/>
      <c r="L256" s="76"/>
      <c r="M256" s="76"/>
      <c r="N256" s="76"/>
      <c r="O256" s="157" t="n">
        <f aca="false">O257</f>
        <v>66100</v>
      </c>
      <c r="P256" s="76"/>
      <c r="Q256" s="158"/>
    </row>
    <row r="257" customFormat="false" ht="32.8" hidden="false" customHeight="false" outlineLevel="0" collapsed="false">
      <c r="B257" s="90"/>
      <c r="C257" s="81" t="s">
        <v>355</v>
      </c>
      <c r="D257" s="155" t="s">
        <v>374</v>
      </c>
      <c r="E257" s="154" t="s">
        <v>37</v>
      </c>
      <c r="F257" s="154" t="s">
        <v>18</v>
      </c>
      <c r="G257" s="82" t="n">
        <v>9960010570</v>
      </c>
      <c r="H257" s="86"/>
      <c r="I257" s="157" t="n">
        <f aca="false">SUM(J257:Q257)</f>
        <v>66100</v>
      </c>
      <c r="J257" s="157"/>
      <c r="K257" s="76"/>
      <c r="L257" s="76"/>
      <c r="M257" s="76"/>
      <c r="N257" s="76"/>
      <c r="O257" s="157" t="n">
        <f aca="false">O258</f>
        <v>66100</v>
      </c>
      <c r="P257" s="76"/>
      <c r="Q257" s="158"/>
    </row>
    <row r="258" customFormat="false" ht="32.8" hidden="false" customHeight="false" outlineLevel="0" collapsed="false">
      <c r="B258" s="90"/>
      <c r="C258" s="81" t="s">
        <v>103</v>
      </c>
      <c r="D258" s="155" t="s">
        <v>374</v>
      </c>
      <c r="E258" s="154" t="s">
        <v>37</v>
      </c>
      <c r="F258" s="154" t="s">
        <v>18</v>
      </c>
      <c r="G258" s="82" t="n">
        <v>9960010570</v>
      </c>
      <c r="H258" s="86" t="n">
        <v>200</v>
      </c>
      <c r="I258" s="157" t="n">
        <f aca="false">SUM(J258:Q258)</f>
        <v>66100</v>
      </c>
      <c r="J258" s="157"/>
      <c r="K258" s="76"/>
      <c r="L258" s="76"/>
      <c r="M258" s="76"/>
      <c r="N258" s="76"/>
      <c r="O258" s="157" t="n">
        <v>66100</v>
      </c>
      <c r="P258" s="76"/>
      <c r="Q258" s="158"/>
    </row>
    <row r="259" customFormat="false" ht="17.6" hidden="false" customHeight="false" outlineLevel="0" collapsed="false">
      <c r="B259" s="90"/>
      <c r="C259" s="81" t="s">
        <v>70</v>
      </c>
      <c r="D259" s="155" t="s">
        <v>374</v>
      </c>
      <c r="E259" s="154" t="s">
        <v>39</v>
      </c>
      <c r="F259" s="154"/>
      <c r="G259" s="82"/>
      <c r="H259" s="83"/>
      <c r="I259" s="157" t="n">
        <f aca="false">SUM(J259:Q259)</f>
        <v>145982300</v>
      </c>
      <c r="J259" s="157" t="n">
        <f aca="false">J260+J266</f>
        <v>87201700</v>
      </c>
      <c r="K259" s="76" t="n">
        <f aca="false">K260+K266</f>
        <v>6143600</v>
      </c>
      <c r="L259" s="76" t="n">
        <f aca="false">L260+L266</f>
        <v>0</v>
      </c>
      <c r="M259" s="76" t="n">
        <f aca="false">M260+M266</f>
        <v>-7363000</v>
      </c>
      <c r="N259" s="76" t="n">
        <f aca="false">N260+N266</f>
        <v>60000000</v>
      </c>
      <c r="O259" s="157" t="n">
        <f aca="false">O260+O266</f>
        <v>0</v>
      </c>
      <c r="P259" s="76" t="n">
        <f aca="false">P260+P266</f>
        <v>0</v>
      </c>
      <c r="Q259" s="158" t="n">
        <f aca="false">Q260+Q266</f>
        <v>0</v>
      </c>
    </row>
    <row r="260" customFormat="false" ht="17.6" hidden="false" customHeight="false" outlineLevel="0" collapsed="false">
      <c r="B260" s="90"/>
      <c r="C260" s="81" t="s">
        <v>71</v>
      </c>
      <c r="D260" s="155" t="s">
        <v>374</v>
      </c>
      <c r="E260" s="154" t="s">
        <v>39</v>
      </c>
      <c r="F260" s="154" t="s">
        <v>20</v>
      </c>
      <c r="G260" s="82"/>
      <c r="H260" s="83"/>
      <c r="I260" s="157" t="n">
        <f aca="false">SUM(J260:Q260)</f>
        <v>65115000</v>
      </c>
      <c r="J260" s="157" t="n">
        <f aca="false">J261</f>
        <v>5970700</v>
      </c>
      <c r="K260" s="76" t="n">
        <f aca="false">K261</f>
        <v>-855700</v>
      </c>
      <c r="L260" s="76" t="n">
        <f aca="false">L261</f>
        <v>0</v>
      </c>
      <c r="M260" s="76" t="n">
        <f aca="false">M261</f>
        <v>0</v>
      </c>
      <c r="N260" s="76" t="n">
        <f aca="false">N261</f>
        <v>60000000</v>
      </c>
      <c r="O260" s="157" t="n">
        <f aca="false">O261</f>
        <v>0</v>
      </c>
      <c r="P260" s="76" t="n">
        <f aca="false">P261</f>
        <v>0</v>
      </c>
      <c r="Q260" s="158" t="n">
        <f aca="false">Q261</f>
        <v>0</v>
      </c>
    </row>
    <row r="261" customFormat="false" ht="32.8" hidden="false" customHeight="false" outlineLevel="0" collapsed="false">
      <c r="B261" s="90"/>
      <c r="C261" s="81" t="s">
        <v>340</v>
      </c>
      <c r="D261" s="155" t="s">
        <v>374</v>
      </c>
      <c r="E261" s="154" t="s">
        <v>39</v>
      </c>
      <c r="F261" s="154" t="s">
        <v>20</v>
      </c>
      <c r="G261" s="82" t="n">
        <v>9900000000</v>
      </c>
      <c r="H261" s="83"/>
      <c r="I261" s="157" t="n">
        <f aca="false">SUM(J261:Q261)</f>
        <v>65115000</v>
      </c>
      <c r="J261" s="157" t="n">
        <f aca="false">J264</f>
        <v>5970700</v>
      </c>
      <c r="K261" s="76" t="n">
        <f aca="false">K264</f>
        <v>-855700</v>
      </c>
      <c r="L261" s="76" t="n">
        <f aca="false">L264</f>
        <v>0</v>
      </c>
      <c r="M261" s="76" t="n">
        <f aca="false">M264</f>
        <v>0</v>
      </c>
      <c r="N261" s="76" t="n">
        <f aca="false">N264+N262</f>
        <v>60000000</v>
      </c>
      <c r="O261" s="157" t="n">
        <f aca="false">O264</f>
        <v>0</v>
      </c>
      <c r="P261" s="76" t="n">
        <f aca="false">P264</f>
        <v>0</v>
      </c>
      <c r="Q261" s="158" t="n">
        <f aca="false">Q264</f>
        <v>0</v>
      </c>
    </row>
    <row r="262" customFormat="false" ht="32.8" hidden="false" customHeight="false" outlineLevel="0" collapsed="false">
      <c r="B262" s="90"/>
      <c r="C262" s="81" t="s">
        <v>343</v>
      </c>
      <c r="D262" s="177" t="s">
        <v>374</v>
      </c>
      <c r="E262" s="154" t="s">
        <v>39</v>
      </c>
      <c r="F262" s="154" t="s">
        <v>20</v>
      </c>
      <c r="G262" s="82" t="n">
        <v>9900010580</v>
      </c>
      <c r="H262" s="154"/>
      <c r="I262" s="157" t="n">
        <f aca="false">SUM(J262:Q262)</f>
        <v>60000000</v>
      </c>
      <c r="J262" s="157"/>
      <c r="K262" s="76"/>
      <c r="L262" s="76"/>
      <c r="M262" s="76"/>
      <c r="N262" s="76" t="n">
        <f aca="false">N263</f>
        <v>60000000</v>
      </c>
      <c r="O262" s="157"/>
      <c r="P262" s="76"/>
      <c r="Q262" s="158"/>
    </row>
    <row r="263" customFormat="false" ht="17.35" hidden="false" customHeight="false" outlineLevel="0" collapsed="false">
      <c r="B263" s="90"/>
      <c r="C263" s="81" t="s">
        <v>136</v>
      </c>
      <c r="D263" s="177" t="s">
        <v>374</v>
      </c>
      <c r="E263" s="154" t="s">
        <v>39</v>
      </c>
      <c r="F263" s="154" t="s">
        <v>20</v>
      </c>
      <c r="G263" s="82" t="n">
        <v>9900010580</v>
      </c>
      <c r="H263" s="154" t="s">
        <v>137</v>
      </c>
      <c r="I263" s="157" t="n">
        <f aca="false">SUM(J263:Q263)</f>
        <v>60000000</v>
      </c>
      <c r="J263" s="157"/>
      <c r="K263" s="76"/>
      <c r="L263" s="76"/>
      <c r="M263" s="76"/>
      <c r="N263" s="76" t="n">
        <f aca="false">30000000+30000000</f>
        <v>60000000</v>
      </c>
      <c r="O263" s="157"/>
      <c r="P263" s="76"/>
      <c r="Q263" s="158"/>
    </row>
    <row r="264" customFormat="false" ht="48.5" hidden="false" customHeight="false" outlineLevel="0" collapsed="false">
      <c r="B264" s="90"/>
      <c r="C264" s="81" t="s">
        <v>344</v>
      </c>
      <c r="D264" s="155" t="s">
        <v>374</v>
      </c>
      <c r="E264" s="154" t="s">
        <v>39</v>
      </c>
      <c r="F264" s="154" t="s">
        <v>20</v>
      </c>
      <c r="G264" s="82" t="n">
        <v>9900010620</v>
      </c>
      <c r="H264" s="83"/>
      <c r="I264" s="157" t="n">
        <f aca="false">SUM(J264:Q264)</f>
        <v>5115000</v>
      </c>
      <c r="J264" s="157" t="n">
        <f aca="false">J265</f>
        <v>5970700</v>
      </c>
      <c r="K264" s="76" t="n">
        <f aca="false">K265</f>
        <v>-855700</v>
      </c>
      <c r="L264" s="76" t="n">
        <f aca="false">L265</f>
        <v>0</v>
      </c>
      <c r="M264" s="76" t="n">
        <f aca="false">M265</f>
        <v>0</v>
      </c>
      <c r="N264" s="76" t="n">
        <f aca="false">N265</f>
        <v>0</v>
      </c>
      <c r="O264" s="157" t="n">
        <f aca="false">O265</f>
        <v>0</v>
      </c>
      <c r="P264" s="76" t="n">
        <f aca="false">P265</f>
        <v>0</v>
      </c>
      <c r="Q264" s="158" t="n">
        <f aca="false">Q265</f>
        <v>0</v>
      </c>
    </row>
    <row r="265" customFormat="false" ht="17.6" hidden="false" customHeight="false" outlineLevel="0" collapsed="false">
      <c r="B265" s="90"/>
      <c r="C265" s="81" t="s">
        <v>136</v>
      </c>
      <c r="D265" s="155" t="s">
        <v>374</v>
      </c>
      <c r="E265" s="154" t="s">
        <v>39</v>
      </c>
      <c r="F265" s="154" t="s">
        <v>20</v>
      </c>
      <c r="G265" s="82" t="n">
        <v>9900010620</v>
      </c>
      <c r="H265" s="83" t="s">
        <v>137</v>
      </c>
      <c r="I265" s="157" t="n">
        <f aca="false">SUM(J265:Q265)</f>
        <v>5115000</v>
      </c>
      <c r="J265" s="157" t="n">
        <v>5970700</v>
      </c>
      <c r="K265" s="76" t="n">
        <v>-855700</v>
      </c>
      <c r="L265" s="76"/>
      <c r="M265" s="76"/>
      <c r="N265" s="76"/>
      <c r="O265" s="157"/>
      <c r="P265" s="76"/>
      <c r="Q265" s="158"/>
    </row>
    <row r="266" customFormat="false" ht="17.6" hidden="false" customHeight="false" outlineLevel="0" collapsed="false">
      <c r="B266" s="90"/>
      <c r="C266" s="81" t="s">
        <v>72</v>
      </c>
      <c r="D266" s="155" t="s">
        <v>374</v>
      </c>
      <c r="E266" s="154" t="s">
        <v>39</v>
      </c>
      <c r="F266" s="154" t="s">
        <v>23</v>
      </c>
      <c r="G266" s="82"/>
      <c r="H266" s="83"/>
      <c r="I266" s="157" t="n">
        <f aca="false">SUM(J266:Q266)</f>
        <v>80867300</v>
      </c>
      <c r="J266" s="157" t="n">
        <f aca="false">J267+J273</f>
        <v>81231000</v>
      </c>
      <c r="K266" s="76" t="n">
        <f aca="false">K267+K273</f>
        <v>6999300</v>
      </c>
      <c r="L266" s="76" t="n">
        <f aca="false">L267+L273</f>
        <v>0</v>
      </c>
      <c r="M266" s="76" t="n">
        <f aca="false">M267+M273</f>
        <v>-7363000</v>
      </c>
      <c r="N266" s="76" t="n">
        <f aca="false">N267+N273</f>
        <v>0</v>
      </c>
      <c r="O266" s="157" t="n">
        <f aca="false">O267+O273</f>
        <v>0</v>
      </c>
      <c r="P266" s="76" t="n">
        <f aca="false">P267+P273</f>
        <v>0</v>
      </c>
      <c r="Q266" s="158" t="n">
        <f aca="false">Q267+Q273</f>
        <v>0</v>
      </c>
    </row>
    <row r="267" customFormat="false" ht="32.8" hidden="false" customHeight="false" outlineLevel="0" collapsed="false">
      <c r="B267" s="83"/>
      <c r="C267" s="81" t="s">
        <v>216</v>
      </c>
      <c r="D267" s="155" t="s">
        <v>374</v>
      </c>
      <c r="E267" s="154" t="s">
        <v>39</v>
      </c>
      <c r="F267" s="154" t="s">
        <v>23</v>
      </c>
      <c r="G267" s="82" t="n">
        <v>600000000</v>
      </c>
      <c r="H267" s="83"/>
      <c r="I267" s="157" t="n">
        <f aca="false">SUM(J267:Q267)</f>
        <v>7342800</v>
      </c>
      <c r="J267" s="157" t="n">
        <f aca="false">J268</f>
        <v>10055100</v>
      </c>
      <c r="K267" s="76" t="n">
        <f aca="false">K268</f>
        <v>-3056700</v>
      </c>
      <c r="L267" s="76" t="n">
        <f aca="false">L268</f>
        <v>0</v>
      </c>
      <c r="M267" s="76" t="n">
        <f aca="false">M268</f>
        <v>344400</v>
      </c>
      <c r="N267" s="76" t="n">
        <f aca="false">N268</f>
        <v>0</v>
      </c>
      <c r="O267" s="157" t="n">
        <f aca="false">O268</f>
        <v>0</v>
      </c>
      <c r="P267" s="76" t="n">
        <f aca="false">P268</f>
        <v>0</v>
      </c>
      <c r="Q267" s="158" t="n">
        <f aca="false">Q268</f>
        <v>0</v>
      </c>
    </row>
    <row r="268" customFormat="false" ht="17.35" hidden="false" customHeight="false" outlineLevel="0" collapsed="false">
      <c r="B268" s="90"/>
      <c r="C268" s="81" t="s">
        <v>217</v>
      </c>
      <c r="D268" s="155" t="s">
        <v>374</v>
      </c>
      <c r="E268" s="154" t="s">
        <v>39</v>
      </c>
      <c r="F268" s="154" t="s">
        <v>23</v>
      </c>
      <c r="G268" s="82" t="n">
        <v>601000000</v>
      </c>
      <c r="H268" s="83"/>
      <c r="I268" s="157" t="n">
        <f aca="false">SUM(J268:Q268)</f>
        <v>7342800</v>
      </c>
      <c r="J268" s="157" t="n">
        <f aca="false">J271+J269</f>
        <v>10055100</v>
      </c>
      <c r="K268" s="76" t="n">
        <f aca="false">K271+K269</f>
        <v>-3056700</v>
      </c>
      <c r="L268" s="76" t="n">
        <f aca="false">L271+L269</f>
        <v>0</v>
      </c>
      <c r="M268" s="76" t="n">
        <f aca="false">M271+M269</f>
        <v>344400</v>
      </c>
      <c r="N268" s="76" t="n">
        <f aca="false">N271+N269</f>
        <v>0</v>
      </c>
      <c r="O268" s="157" t="n">
        <f aca="false">O271+O269</f>
        <v>0</v>
      </c>
      <c r="P268" s="76" t="n">
        <f aca="false">P271+P269</f>
        <v>0</v>
      </c>
      <c r="Q268" s="158" t="n">
        <f aca="false">Q271+Q269</f>
        <v>0</v>
      </c>
    </row>
    <row r="269" s="2" customFormat="true" ht="32.8" hidden="true" customHeight="false" outlineLevel="0" collapsed="false">
      <c r="A269" s="163"/>
      <c r="B269" s="164"/>
      <c r="C269" s="29" t="s">
        <v>218</v>
      </c>
      <c r="D269" s="165" t="s">
        <v>374</v>
      </c>
      <c r="E269" s="166" t="s">
        <v>39</v>
      </c>
      <c r="F269" s="166" t="s">
        <v>23</v>
      </c>
      <c r="G269" s="167" t="n">
        <v>6010010680</v>
      </c>
      <c r="H269" s="168"/>
      <c r="I269" s="169" t="n">
        <f aca="false">SUM(J269:Q269)</f>
        <v>0</v>
      </c>
      <c r="J269" s="169" t="n">
        <f aca="false">J270</f>
        <v>4091700</v>
      </c>
      <c r="K269" s="170" t="n">
        <f aca="false">K270</f>
        <v>-4091700</v>
      </c>
      <c r="L269" s="170" t="n">
        <f aca="false">L270</f>
        <v>0</v>
      </c>
      <c r="M269" s="170" t="n">
        <f aca="false">M270</f>
        <v>0</v>
      </c>
      <c r="N269" s="170" t="n">
        <f aca="false">N270</f>
        <v>0</v>
      </c>
      <c r="O269" s="170"/>
      <c r="P269" s="170"/>
      <c r="Q269" s="171" t="n">
        <f aca="false">Q270</f>
        <v>0</v>
      </c>
      <c r="R269" s="172"/>
      <c r="S269" s="172"/>
      <c r="T269" s="172"/>
      <c r="U269" s="172"/>
      <c r="V269" s="172"/>
      <c r="W269" s="172"/>
      <c r="X269" s="172"/>
      <c r="Y269" s="172"/>
      <c r="Z269" s="172"/>
      <c r="AA269" s="172"/>
      <c r="AB269" s="172"/>
      <c r="AC269" s="172"/>
      <c r="AD269" s="172"/>
      <c r="AE269" s="172"/>
      <c r="AF269" s="172"/>
      <c r="AG269" s="172"/>
      <c r="AH269" s="172"/>
      <c r="AI269" s="172"/>
      <c r="AJ269" s="172"/>
      <c r="AK269" s="172"/>
      <c r="AL269" s="172"/>
      <c r="AM269" s="172"/>
      <c r="AN269" s="172"/>
      <c r="AO269" s="172"/>
      <c r="AP269" s="172"/>
      <c r="AQ269" s="172"/>
      <c r="AR269" s="172"/>
      <c r="AS269" s="172"/>
      <c r="AT269" s="172"/>
      <c r="AU269" s="172"/>
      <c r="AV269" s="172"/>
      <c r="AW269" s="172"/>
      <c r="AX269" s="172"/>
      <c r="AY269" s="172"/>
      <c r="AZ269" s="172"/>
      <c r="BA269" s="172"/>
      <c r="BB269" s="172"/>
      <c r="BC269" s="172"/>
      <c r="BD269" s="172"/>
      <c r="BE269" s="172"/>
      <c r="BF269" s="172"/>
      <c r="BG269" s="172"/>
      <c r="BH269" s="172"/>
      <c r="BI269" s="172"/>
      <c r="BJ269" s="172"/>
      <c r="BK269" s="172"/>
      <c r="BL269" s="172"/>
      <c r="BM269" s="172"/>
      <c r="BN269" s="172"/>
      <c r="BO269" s="172"/>
      <c r="BP269" s="172"/>
      <c r="BQ269" s="172"/>
      <c r="BR269" s="172"/>
      <c r="BS269" s="172"/>
      <c r="BT269" s="172"/>
      <c r="BU269" s="172"/>
      <c r="BV269" s="172"/>
      <c r="BW269" s="172"/>
      <c r="BX269" s="172"/>
      <c r="BY269" s="172"/>
      <c r="BZ269" s="172"/>
      <c r="CA269" s="172"/>
      <c r="CB269" s="172"/>
      <c r="CC269" s="172"/>
      <c r="CD269" s="172"/>
      <c r="CE269" s="172"/>
      <c r="CF269" s="172"/>
      <c r="CG269" s="172"/>
      <c r="CH269" s="172"/>
      <c r="CI269" s="172"/>
      <c r="CJ269" s="172"/>
      <c r="CK269" s="172"/>
      <c r="CL269" s="172"/>
      <c r="CM269" s="172"/>
      <c r="CN269" s="172"/>
      <c r="CO269" s="172"/>
      <c r="CP269" s="172"/>
      <c r="CQ269" s="172"/>
      <c r="CR269" s="172"/>
      <c r="CS269" s="172"/>
      <c r="CT269" s="172"/>
      <c r="CU269" s="172"/>
      <c r="CV269" s="172"/>
      <c r="CW269" s="172"/>
      <c r="CX269" s="172"/>
      <c r="CY269" s="172"/>
      <c r="CZ269" s="172"/>
      <c r="DA269" s="172"/>
      <c r="DB269" s="172"/>
      <c r="DC269" s="172"/>
      <c r="DD269" s="172"/>
      <c r="DE269" s="172"/>
      <c r="DF269" s="172"/>
      <c r="DG269" s="172"/>
      <c r="DH269" s="172"/>
      <c r="DI269" s="172"/>
      <c r="DJ269" s="172"/>
      <c r="DK269" s="172"/>
      <c r="DL269" s="172"/>
      <c r="DM269" s="172"/>
      <c r="DN269" s="172"/>
      <c r="DO269" s="172"/>
      <c r="DP269" s="172"/>
      <c r="DQ269" s="172"/>
      <c r="DR269" s="172"/>
      <c r="DS269" s="172"/>
      <c r="DT269" s="172"/>
      <c r="DU269" s="172"/>
      <c r="DV269" s="172"/>
      <c r="DW269" s="172"/>
      <c r="DX269" s="172"/>
      <c r="DY269" s="172"/>
      <c r="DZ269" s="172"/>
      <c r="EA269" s="172"/>
      <c r="EB269" s="172"/>
      <c r="EC269" s="172"/>
      <c r="ED269" s="172"/>
      <c r="EE269" s="172"/>
      <c r="EF269" s="172"/>
      <c r="EG269" s="172"/>
      <c r="EH269" s="172"/>
      <c r="EI269" s="172"/>
      <c r="EJ269" s="172"/>
      <c r="EK269" s="172"/>
      <c r="EL269" s="172"/>
      <c r="EM269" s="172"/>
      <c r="EN269" s="172"/>
      <c r="EO269" s="172"/>
      <c r="EP269" s="172"/>
      <c r="EQ269" s="172"/>
      <c r="ER269" s="172"/>
      <c r="ES269" s="172"/>
      <c r="ET269" s="172"/>
      <c r="EU269" s="172"/>
      <c r="EV269" s="172"/>
      <c r="EW269" s="172"/>
      <c r="EX269" s="172"/>
      <c r="EY269" s="172"/>
      <c r="EZ269" s="172"/>
      <c r="FA269" s="172"/>
      <c r="FB269" s="172"/>
      <c r="FC269" s="172"/>
      <c r="FD269" s="172"/>
      <c r="FE269" s="172"/>
      <c r="FF269" s="172"/>
      <c r="FG269" s="172"/>
      <c r="FH269" s="172"/>
      <c r="FI269" s="172"/>
      <c r="FJ269" s="172"/>
      <c r="FK269" s="172"/>
      <c r="FL269" s="172"/>
      <c r="FM269" s="172"/>
      <c r="FN269" s="172"/>
      <c r="FO269" s="172"/>
      <c r="FP269" s="172"/>
      <c r="FQ269" s="172"/>
      <c r="FR269" s="172"/>
      <c r="FS269" s="172"/>
      <c r="FT269" s="172"/>
      <c r="FU269" s="172"/>
      <c r="FV269" s="172"/>
      <c r="FW269" s="172"/>
      <c r="FX269" s="172"/>
      <c r="FY269" s="172"/>
      <c r="FZ269" s="172"/>
      <c r="GA269" s="172"/>
      <c r="GB269" s="172"/>
      <c r="GC269" s="172"/>
      <c r="GD269" s="172"/>
      <c r="GE269" s="172"/>
      <c r="GF269" s="172"/>
      <c r="GG269" s="172"/>
      <c r="GH269" s="172"/>
      <c r="GI269" s="172"/>
      <c r="GJ269" s="172"/>
      <c r="GK269" s="172"/>
      <c r="GL269" s="172"/>
      <c r="GM269" s="172"/>
      <c r="GN269" s="172"/>
      <c r="GO269" s="172"/>
      <c r="GP269" s="172"/>
      <c r="GQ269" s="172"/>
      <c r="GR269" s="172"/>
      <c r="GS269" s="172"/>
      <c r="GT269" s="172"/>
      <c r="GU269" s="172"/>
      <c r="GV269" s="172"/>
      <c r="GW269" s="172"/>
      <c r="GX269" s="172"/>
      <c r="GY269" s="172"/>
      <c r="GZ269" s="172"/>
      <c r="HA269" s="172"/>
      <c r="HB269" s="172"/>
      <c r="HC269" s="172"/>
      <c r="HD269" s="172"/>
      <c r="HE269" s="172"/>
      <c r="HF269" s="172"/>
      <c r="HG269" s="172"/>
      <c r="HH269" s="172"/>
      <c r="HI269" s="172"/>
      <c r="HJ269" s="172"/>
      <c r="HK269" s="172"/>
      <c r="HL269" s="172"/>
      <c r="HM269" s="172"/>
      <c r="HN269" s="172"/>
      <c r="HO269" s="172"/>
      <c r="HP269" s="172"/>
      <c r="HQ269" s="172"/>
      <c r="HR269" s="172"/>
      <c r="HS269" s="172"/>
      <c r="HT269" s="172"/>
      <c r="HU269" s="172"/>
      <c r="HV269" s="172"/>
      <c r="HW269" s="172"/>
      <c r="HX269" s="172"/>
      <c r="HY269" s="172"/>
      <c r="HZ269" s="172"/>
      <c r="IA269" s="172"/>
      <c r="IB269" s="172"/>
      <c r="IC269" s="172"/>
      <c r="ID269" s="172"/>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c r="PU269" s="1"/>
      <c r="PV269" s="1"/>
      <c r="PW269" s="1"/>
      <c r="PX269" s="1"/>
      <c r="PY269" s="1"/>
      <c r="PZ269" s="1"/>
      <c r="QA269" s="1"/>
      <c r="QB269" s="1"/>
      <c r="QC269" s="1"/>
      <c r="QD269" s="1"/>
      <c r="QE269" s="1"/>
      <c r="QF269" s="1"/>
      <c r="QG269" s="1"/>
      <c r="QH269" s="1"/>
      <c r="QI269" s="1"/>
      <c r="QJ269" s="1"/>
      <c r="QK269" s="1"/>
      <c r="QL269" s="1"/>
      <c r="QM269" s="1"/>
      <c r="QN269" s="1"/>
      <c r="QO269" s="1"/>
      <c r="QP269" s="1"/>
      <c r="QQ269" s="1"/>
      <c r="QR269" s="1"/>
      <c r="QS269" s="1"/>
      <c r="QT269" s="1"/>
      <c r="QU269" s="1"/>
      <c r="QV269" s="1"/>
      <c r="QW269" s="1"/>
      <c r="QX269" s="1"/>
      <c r="QY269" s="1"/>
      <c r="QZ269" s="1"/>
      <c r="RA269" s="1"/>
      <c r="RB269" s="1"/>
      <c r="RC269" s="1"/>
      <c r="RD269" s="1"/>
      <c r="RE269" s="1"/>
      <c r="RF269" s="1"/>
      <c r="RG269" s="1"/>
      <c r="RH269" s="1"/>
      <c r="RI269" s="1"/>
      <c r="RJ269" s="1"/>
      <c r="RK269" s="1"/>
      <c r="RL269" s="1"/>
      <c r="RM269" s="1"/>
      <c r="RN269" s="1"/>
      <c r="RO269" s="1"/>
      <c r="RP269" s="1"/>
      <c r="RQ269" s="1"/>
      <c r="RR269" s="1"/>
      <c r="RS269" s="1"/>
      <c r="RT269" s="1"/>
      <c r="RU269" s="1"/>
      <c r="RV269" s="1"/>
      <c r="RW269" s="1"/>
      <c r="RX269" s="1"/>
      <c r="RY269" s="1"/>
      <c r="RZ269" s="1"/>
      <c r="SA269" s="1"/>
      <c r="SB269" s="1"/>
      <c r="SC269" s="1"/>
      <c r="SD269" s="1"/>
      <c r="SE269" s="1"/>
      <c r="SF269" s="1"/>
      <c r="SG269" s="1"/>
      <c r="SH269" s="1"/>
      <c r="SI269" s="1"/>
      <c r="SJ269" s="1"/>
      <c r="SK269" s="1"/>
      <c r="SL269" s="1"/>
      <c r="SM269" s="1"/>
      <c r="SN269" s="1"/>
      <c r="SO269" s="1"/>
      <c r="SP269" s="1"/>
      <c r="SQ269" s="1"/>
      <c r="SR269" s="1"/>
      <c r="SS269" s="1"/>
      <c r="ST269" s="1"/>
      <c r="SU269" s="1"/>
      <c r="SV269" s="1"/>
      <c r="SW269" s="1"/>
      <c r="SX269" s="1"/>
      <c r="SY269" s="1"/>
      <c r="SZ269" s="1"/>
      <c r="TA269" s="1"/>
      <c r="TB269" s="1"/>
      <c r="TC269" s="1"/>
      <c r="TD269" s="1"/>
      <c r="TE269" s="1"/>
      <c r="TF269" s="1"/>
      <c r="TG269" s="1"/>
      <c r="TH269" s="1"/>
      <c r="TI269" s="1"/>
      <c r="TJ269" s="1"/>
      <c r="TK269" s="1"/>
      <c r="TL269" s="1"/>
      <c r="TM269" s="1"/>
      <c r="TN269" s="1"/>
      <c r="TO269" s="1"/>
      <c r="TP269" s="1"/>
      <c r="TQ269" s="1"/>
      <c r="TR269" s="1"/>
      <c r="TS269" s="1"/>
      <c r="TT269" s="1"/>
      <c r="TU269" s="1"/>
      <c r="TV269" s="1"/>
      <c r="TW269" s="1"/>
      <c r="TX269" s="1"/>
      <c r="TY269" s="1"/>
      <c r="TZ269" s="1"/>
      <c r="UA269" s="1"/>
      <c r="UB269" s="1"/>
      <c r="UC269" s="1"/>
      <c r="UD269" s="1"/>
      <c r="UE269" s="1"/>
      <c r="UF269" s="1"/>
      <c r="UG269" s="1"/>
      <c r="UH269" s="1"/>
      <c r="UI269" s="1"/>
      <c r="UJ269" s="1"/>
      <c r="UK269" s="1"/>
      <c r="UL269" s="1"/>
      <c r="UM269" s="1"/>
      <c r="UN269" s="1"/>
      <c r="UO269" s="1"/>
      <c r="UP269" s="1"/>
      <c r="UQ269" s="1"/>
      <c r="UR269" s="1"/>
      <c r="US269" s="1"/>
      <c r="UT269" s="1"/>
      <c r="UU269" s="1"/>
      <c r="UV269" s="1"/>
      <c r="UW269" s="1"/>
      <c r="UX269" s="1"/>
      <c r="UY269" s="1"/>
      <c r="UZ269" s="1"/>
      <c r="VA269" s="1"/>
      <c r="VB269" s="1"/>
      <c r="VC269" s="1"/>
      <c r="VD269" s="1"/>
      <c r="VE269" s="1"/>
      <c r="VF269" s="1"/>
      <c r="VG269" s="1"/>
      <c r="VH269" s="1"/>
      <c r="VI269" s="1"/>
      <c r="VJ269" s="1"/>
      <c r="VK269" s="1"/>
      <c r="VL269" s="1"/>
      <c r="VM269" s="1"/>
      <c r="VN269" s="1"/>
      <c r="VO269" s="1"/>
      <c r="VP269" s="1"/>
      <c r="VQ269" s="1"/>
      <c r="VR269" s="1"/>
      <c r="VS269" s="1"/>
      <c r="VT269" s="1"/>
      <c r="VU269" s="1"/>
      <c r="VV269" s="1"/>
      <c r="VW269" s="1"/>
      <c r="VX269" s="1"/>
      <c r="VY269" s="1"/>
      <c r="VZ269" s="1"/>
      <c r="WA269" s="1"/>
      <c r="WB269" s="1"/>
      <c r="WC269" s="1"/>
      <c r="WD269" s="1"/>
      <c r="WE269" s="1"/>
      <c r="WF269" s="1"/>
      <c r="WG269" s="1"/>
      <c r="WH269" s="1"/>
      <c r="WI269" s="1"/>
      <c r="WJ269" s="1"/>
      <c r="WK269" s="1"/>
      <c r="WL269" s="1"/>
      <c r="WM269" s="1"/>
      <c r="WN269" s="1"/>
      <c r="WO269" s="1"/>
      <c r="WP269" s="1"/>
      <c r="WQ269" s="1"/>
      <c r="WR269" s="1"/>
      <c r="WS269" s="1"/>
      <c r="WT269" s="1"/>
      <c r="WU269" s="1"/>
      <c r="WV269" s="1"/>
      <c r="WW269" s="1"/>
      <c r="WX269" s="1"/>
      <c r="WY269" s="1"/>
      <c r="WZ269" s="1"/>
      <c r="XA269" s="1"/>
      <c r="XB269" s="1"/>
      <c r="XC269" s="1"/>
      <c r="XD269" s="1"/>
      <c r="XE269" s="1"/>
      <c r="XF269" s="1"/>
      <c r="XG269" s="1"/>
      <c r="XH269" s="1"/>
      <c r="XI269" s="1"/>
      <c r="XJ269" s="1"/>
      <c r="XK269" s="1"/>
      <c r="XL269" s="1"/>
      <c r="XM269" s="1"/>
      <c r="XN269" s="1"/>
      <c r="XO269" s="1"/>
      <c r="XP269" s="1"/>
      <c r="XQ269" s="1"/>
      <c r="XR269" s="1"/>
      <c r="XS269" s="1"/>
      <c r="XT269" s="1"/>
      <c r="XU269" s="1"/>
      <c r="XV269" s="1"/>
      <c r="XW269" s="1"/>
      <c r="XX269" s="1"/>
      <c r="XY269" s="1"/>
      <c r="XZ269" s="1"/>
      <c r="YA269" s="1"/>
      <c r="YB269" s="1"/>
      <c r="YC269" s="1"/>
      <c r="YD269" s="1"/>
      <c r="YE269" s="1"/>
      <c r="YF269" s="1"/>
      <c r="YG269" s="1"/>
      <c r="YH269" s="1"/>
      <c r="YI269" s="1"/>
      <c r="YJ269" s="1"/>
      <c r="YK269" s="1"/>
      <c r="YL269" s="1"/>
      <c r="YM269" s="1"/>
      <c r="YN269" s="1"/>
      <c r="YO269" s="1"/>
      <c r="YP269" s="1"/>
      <c r="YQ269" s="1"/>
      <c r="YR269" s="1"/>
      <c r="YS269" s="1"/>
      <c r="YT269" s="1"/>
      <c r="YU269" s="1"/>
      <c r="YV269" s="1"/>
      <c r="YW269" s="1"/>
      <c r="YX269" s="1"/>
      <c r="YY269" s="1"/>
      <c r="YZ269" s="1"/>
      <c r="ZA269" s="1"/>
      <c r="ZB269" s="1"/>
      <c r="ZC269" s="1"/>
      <c r="ZD269" s="1"/>
      <c r="ZE269" s="1"/>
      <c r="ZF269" s="1"/>
      <c r="ZG269" s="1"/>
      <c r="ZH269" s="1"/>
      <c r="ZI269" s="1"/>
      <c r="ZJ269" s="1"/>
      <c r="ZK269" s="1"/>
      <c r="ZL269" s="1"/>
      <c r="ZM269" s="1"/>
      <c r="ZN269" s="1"/>
      <c r="ZO269" s="1"/>
      <c r="ZP269" s="1"/>
      <c r="ZQ269" s="1"/>
      <c r="ZR269" s="1"/>
      <c r="ZS269" s="1"/>
      <c r="ZT269" s="1"/>
      <c r="ZU269" s="1"/>
      <c r="ZV269" s="1"/>
      <c r="ZW269" s="1"/>
      <c r="ZX269" s="1"/>
      <c r="ZY269" s="1"/>
      <c r="ZZ269" s="1"/>
      <c r="AAA269" s="1"/>
      <c r="AAB269" s="1"/>
      <c r="AAC269" s="1"/>
      <c r="AAD269" s="1"/>
      <c r="AAE269" s="1"/>
      <c r="AAF269" s="1"/>
      <c r="AAG269" s="1"/>
      <c r="AAH269" s="1"/>
      <c r="AAI269" s="1"/>
      <c r="AAJ269" s="1"/>
      <c r="AAK269" s="1"/>
      <c r="AAL269" s="1"/>
      <c r="AAM269" s="1"/>
      <c r="AAN269" s="1"/>
      <c r="AAO269" s="1"/>
      <c r="AAP269" s="1"/>
      <c r="AAQ269" s="1"/>
      <c r="AAR269" s="1"/>
      <c r="AAS269" s="1"/>
      <c r="AAT269" s="1"/>
      <c r="AAU269" s="1"/>
      <c r="AAV269" s="1"/>
      <c r="AAW269" s="1"/>
      <c r="AAX269" s="1"/>
      <c r="AAY269" s="1"/>
      <c r="AAZ269" s="1"/>
      <c r="ABA269" s="1"/>
      <c r="ABB269" s="1"/>
      <c r="ABC269" s="1"/>
      <c r="ABD269" s="1"/>
      <c r="ABE269" s="1"/>
      <c r="ABF269" s="1"/>
      <c r="ABG269" s="1"/>
      <c r="ABH269" s="1"/>
      <c r="ABI269" s="1"/>
      <c r="ABJ269" s="1"/>
      <c r="ABK269" s="1"/>
      <c r="ABL269" s="1"/>
      <c r="ABM269" s="1"/>
      <c r="ABN269" s="1"/>
      <c r="ABO269" s="1"/>
      <c r="ABP269" s="1"/>
      <c r="ABQ269" s="1"/>
      <c r="ABR269" s="1"/>
      <c r="ABS269" s="1"/>
      <c r="ABT269" s="1"/>
      <c r="ABU269" s="1"/>
      <c r="ABV269" s="1"/>
      <c r="ABW269" s="1"/>
      <c r="ABX269" s="1"/>
      <c r="ABY269" s="1"/>
      <c r="ABZ269" s="1"/>
      <c r="ACA269" s="1"/>
      <c r="ACB269" s="1"/>
      <c r="ACC269" s="1"/>
      <c r="ACD269" s="1"/>
      <c r="ACE269" s="1"/>
      <c r="ACF269" s="1"/>
      <c r="ACG269" s="1"/>
      <c r="ACH269" s="1"/>
      <c r="ACI269" s="1"/>
      <c r="ACJ269" s="1"/>
      <c r="ACK269" s="1"/>
      <c r="ACL269" s="1"/>
      <c r="ACM269" s="1"/>
      <c r="ACN269" s="1"/>
      <c r="ACO269" s="1"/>
      <c r="ACP269" s="1"/>
      <c r="ACQ269" s="1"/>
      <c r="ACR269" s="1"/>
      <c r="ACS269" s="1"/>
      <c r="ACT269" s="1"/>
      <c r="ACU269" s="1"/>
      <c r="ACV269" s="1"/>
      <c r="ACW269" s="1"/>
      <c r="ACX269" s="1"/>
      <c r="ACY269" s="1"/>
      <c r="ACZ269" s="1"/>
      <c r="ADA269" s="1"/>
      <c r="ADB269" s="1"/>
      <c r="ADC269" s="1"/>
      <c r="ADD269" s="1"/>
      <c r="ADE269" s="1"/>
      <c r="ADF269" s="1"/>
      <c r="ADG269" s="1"/>
      <c r="ADH269" s="1"/>
      <c r="ADI269" s="1"/>
      <c r="ADJ269" s="1"/>
      <c r="ADK269" s="1"/>
      <c r="ADL269" s="1"/>
      <c r="ADM269" s="1"/>
      <c r="ADN269" s="1"/>
      <c r="ADO269" s="1"/>
      <c r="ADP269" s="1"/>
      <c r="ADQ269" s="1"/>
      <c r="ADR269" s="1"/>
      <c r="ADS269" s="1"/>
      <c r="ADT269" s="1"/>
      <c r="ADU269" s="1"/>
      <c r="ADV269" s="1"/>
      <c r="ADW269" s="1"/>
      <c r="ADX269" s="1"/>
      <c r="ADY269" s="1"/>
      <c r="ADZ269" s="1"/>
      <c r="AEA269" s="1"/>
      <c r="AEB269" s="1"/>
      <c r="AEC269" s="1"/>
      <c r="AED269" s="1"/>
      <c r="AEE269" s="1"/>
      <c r="AEF269" s="1"/>
      <c r="AEG269" s="1"/>
      <c r="AEH269" s="1"/>
      <c r="AEI269" s="1"/>
      <c r="AEJ269" s="1"/>
      <c r="AEK269" s="1"/>
      <c r="AEL269" s="1"/>
      <c r="AEM269" s="1"/>
      <c r="AEN269" s="1"/>
      <c r="AEO269" s="1"/>
      <c r="AEP269" s="1"/>
      <c r="AEQ269" s="1"/>
      <c r="AER269" s="1"/>
      <c r="AES269" s="1"/>
      <c r="AET269" s="1"/>
      <c r="AEU269" s="1"/>
      <c r="AEV269" s="1"/>
      <c r="AEW269" s="1"/>
      <c r="AEX269" s="1"/>
      <c r="AEY269" s="1"/>
      <c r="AEZ269" s="1"/>
      <c r="AFA269" s="1"/>
      <c r="AFB269" s="1"/>
      <c r="AFC269" s="1"/>
      <c r="AFD269" s="1"/>
      <c r="AFE269" s="1"/>
      <c r="AFF269" s="1"/>
      <c r="AFG269" s="1"/>
      <c r="AFH269" s="1"/>
      <c r="AFI269" s="1"/>
      <c r="AFJ269" s="1"/>
      <c r="AFK269" s="1"/>
      <c r="AFL269" s="1"/>
      <c r="AFM269" s="1"/>
      <c r="AFN269" s="1"/>
      <c r="AFO269" s="1"/>
      <c r="AFP269" s="1"/>
      <c r="AFQ269" s="1"/>
      <c r="AFR269" s="1"/>
      <c r="AFS269" s="1"/>
      <c r="AFT269" s="1"/>
      <c r="AFU269" s="1"/>
      <c r="AFV269" s="1"/>
      <c r="AFW269" s="1"/>
      <c r="AFX269" s="1"/>
      <c r="AFY269" s="1"/>
      <c r="AFZ269" s="1"/>
      <c r="AGA269" s="1"/>
      <c r="AGB269" s="1"/>
      <c r="AGC269" s="1"/>
      <c r="AGD269" s="1"/>
      <c r="AGE269" s="1"/>
      <c r="AGF269" s="1"/>
      <c r="AGG269" s="1"/>
      <c r="AGH269" s="1"/>
      <c r="AGI269" s="1"/>
      <c r="AGJ269" s="1"/>
      <c r="AGK269" s="1"/>
      <c r="AGL269" s="1"/>
      <c r="AGM269" s="1"/>
      <c r="AGN269" s="1"/>
      <c r="AGO269" s="1"/>
      <c r="AGP269" s="1"/>
      <c r="AGQ269" s="1"/>
      <c r="AGR269" s="1"/>
      <c r="AGS269" s="1"/>
      <c r="AGT269" s="1"/>
      <c r="AGU269" s="1"/>
      <c r="AGV269" s="1"/>
      <c r="AGW269" s="1"/>
      <c r="AGX269" s="1"/>
      <c r="AGY269" s="1"/>
      <c r="AGZ269" s="1"/>
      <c r="AHA269" s="1"/>
      <c r="AHB269" s="1"/>
      <c r="AHC269" s="1"/>
      <c r="AHD269" s="1"/>
      <c r="AHE269" s="1"/>
      <c r="AHF269" s="1"/>
      <c r="AHG269" s="1"/>
      <c r="AHH269" s="1"/>
      <c r="AHI269" s="1"/>
      <c r="AHJ269" s="1"/>
      <c r="AHK269" s="1"/>
      <c r="AHL269" s="1"/>
      <c r="AHM269" s="1"/>
      <c r="AHN269" s="1"/>
      <c r="AHO269" s="1"/>
      <c r="AHP269" s="1"/>
      <c r="AHQ269" s="1"/>
      <c r="AHR269" s="1"/>
      <c r="AHS269" s="1"/>
      <c r="AHT269" s="1"/>
      <c r="AHU269" s="1"/>
      <c r="AHV269" s="1"/>
      <c r="AHW269" s="1"/>
      <c r="AHX269" s="1"/>
      <c r="AHY269" s="1"/>
      <c r="AHZ269" s="1"/>
      <c r="AIA269" s="1"/>
      <c r="AIB269" s="1"/>
      <c r="AIC269" s="1"/>
      <c r="AID269" s="1"/>
      <c r="AIE269" s="1"/>
      <c r="AIF269" s="1"/>
      <c r="AIG269" s="1"/>
      <c r="AIH269" s="1"/>
      <c r="AII269" s="1"/>
      <c r="AIJ269" s="1"/>
      <c r="AIK269" s="1"/>
      <c r="AIL269" s="1"/>
      <c r="AIM269" s="1"/>
      <c r="AIN269" s="1"/>
      <c r="AIO269" s="1"/>
      <c r="AIP269" s="1"/>
      <c r="AIQ269" s="1"/>
      <c r="AIR269" s="1"/>
      <c r="AIS269" s="1"/>
      <c r="AIT269" s="1"/>
      <c r="AIU269" s="1"/>
      <c r="AIV269" s="1"/>
      <c r="AIW269" s="1"/>
      <c r="AIX269" s="1"/>
      <c r="AIY269" s="1"/>
      <c r="AIZ269" s="1"/>
      <c r="AJA269" s="1"/>
      <c r="AJB269" s="1"/>
      <c r="AJC269" s="1"/>
      <c r="AJD269" s="1"/>
      <c r="AJE269" s="1"/>
      <c r="AJF269" s="1"/>
      <c r="AJG269" s="1"/>
      <c r="AJH269" s="1"/>
      <c r="AJI269" s="1"/>
      <c r="AJJ269" s="1"/>
      <c r="AJK269" s="1"/>
      <c r="AJL269" s="1"/>
      <c r="AJM269" s="1"/>
      <c r="AJN269" s="1"/>
      <c r="AJO269" s="1"/>
      <c r="AJP269" s="1"/>
      <c r="AJQ269" s="1"/>
      <c r="AJR269" s="1"/>
      <c r="AJS269" s="1"/>
      <c r="AJT269" s="1"/>
      <c r="AJU269" s="1"/>
      <c r="AJV269" s="1"/>
      <c r="AJW269" s="1"/>
      <c r="AJX269" s="1"/>
      <c r="AJY269" s="1"/>
      <c r="AJZ269" s="1"/>
      <c r="AKA269" s="1"/>
      <c r="AKB269" s="1"/>
      <c r="AKC269" s="1"/>
      <c r="AKD269" s="1"/>
      <c r="AKE269" s="1"/>
      <c r="AKF269" s="1"/>
      <c r="AKG269" s="1"/>
      <c r="AKH269" s="1"/>
      <c r="AKI269" s="1"/>
      <c r="AKJ269" s="1"/>
      <c r="AKK269" s="1"/>
      <c r="AKL269" s="1"/>
      <c r="AKM269" s="1"/>
      <c r="AKN269" s="1"/>
      <c r="AKO269" s="1"/>
      <c r="AKP269" s="1"/>
      <c r="AKQ269" s="1"/>
      <c r="AKR269" s="1"/>
      <c r="AKS269" s="1"/>
      <c r="AKT269" s="1"/>
      <c r="AKU269" s="1"/>
      <c r="AKV269" s="1"/>
      <c r="AKW269" s="1"/>
      <c r="AKX269" s="1"/>
      <c r="AKY269" s="1"/>
      <c r="AKZ269" s="1"/>
      <c r="ALA269" s="1"/>
      <c r="ALB269" s="1"/>
      <c r="ALC269" s="1"/>
      <c r="ALD269" s="1"/>
      <c r="ALE269" s="1"/>
      <c r="ALF269" s="1"/>
      <c r="ALG269" s="1"/>
      <c r="ALH269" s="1"/>
      <c r="ALI269" s="1"/>
      <c r="ALJ269" s="1"/>
      <c r="ALK269" s="1"/>
      <c r="ALL269" s="1"/>
      <c r="ALM269" s="1"/>
      <c r="ALN269" s="1"/>
      <c r="ALO269" s="1"/>
      <c r="ALP269" s="1"/>
    </row>
    <row r="270" s="2" customFormat="true" ht="17.35" hidden="true" customHeight="false" outlineLevel="0" collapsed="false">
      <c r="A270" s="163"/>
      <c r="B270" s="164"/>
      <c r="C270" s="29" t="s">
        <v>136</v>
      </c>
      <c r="D270" s="165" t="s">
        <v>374</v>
      </c>
      <c r="E270" s="166" t="s">
        <v>39</v>
      </c>
      <c r="F270" s="166" t="s">
        <v>23</v>
      </c>
      <c r="G270" s="167" t="n">
        <v>6010010680</v>
      </c>
      <c r="H270" s="168" t="s">
        <v>137</v>
      </c>
      <c r="I270" s="169" t="n">
        <f aca="false">SUM(J270:Q270)</f>
        <v>0</v>
      </c>
      <c r="J270" s="169" t="n">
        <v>4091700</v>
      </c>
      <c r="K270" s="170" t="n">
        <v>-4091700</v>
      </c>
      <c r="L270" s="170" t="n">
        <v>0</v>
      </c>
      <c r="M270" s="170" t="n">
        <v>0</v>
      </c>
      <c r="N270" s="170" t="n">
        <v>0</v>
      </c>
      <c r="O270" s="170"/>
      <c r="P270" s="170"/>
      <c r="Q270" s="171" t="n">
        <v>0</v>
      </c>
      <c r="R270" s="172"/>
      <c r="S270" s="172"/>
      <c r="T270" s="172"/>
      <c r="U270" s="172"/>
      <c r="V270" s="172"/>
      <c r="W270" s="172"/>
      <c r="X270" s="172"/>
      <c r="Y270" s="172"/>
      <c r="Z270" s="172"/>
      <c r="AA270" s="172"/>
      <c r="AB270" s="172"/>
      <c r="AC270" s="172"/>
      <c r="AD270" s="172"/>
      <c r="AE270" s="172"/>
      <c r="AF270" s="172"/>
      <c r="AG270" s="172"/>
      <c r="AH270" s="172"/>
      <c r="AI270" s="172"/>
      <c r="AJ270" s="172"/>
      <c r="AK270" s="172"/>
      <c r="AL270" s="172"/>
      <c r="AM270" s="172"/>
      <c r="AN270" s="172"/>
      <c r="AO270" s="172"/>
      <c r="AP270" s="172"/>
      <c r="AQ270" s="172"/>
      <c r="AR270" s="172"/>
      <c r="AS270" s="172"/>
      <c r="AT270" s="172"/>
      <c r="AU270" s="172"/>
      <c r="AV270" s="172"/>
      <c r="AW270" s="172"/>
      <c r="AX270" s="172"/>
      <c r="AY270" s="172"/>
      <c r="AZ270" s="172"/>
      <c r="BA270" s="172"/>
      <c r="BB270" s="172"/>
      <c r="BC270" s="172"/>
      <c r="BD270" s="172"/>
      <c r="BE270" s="172"/>
      <c r="BF270" s="172"/>
      <c r="BG270" s="172"/>
      <c r="BH270" s="172"/>
      <c r="BI270" s="172"/>
      <c r="BJ270" s="172"/>
      <c r="BK270" s="172"/>
      <c r="BL270" s="172"/>
      <c r="BM270" s="172"/>
      <c r="BN270" s="172"/>
      <c r="BO270" s="172"/>
      <c r="BP270" s="172"/>
      <c r="BQ270" s="172"/>
      <c r="BR270" s="172"/>
      <c r="BS270" s="172"/>
      <c r="BT270" s="172"/>
      <c r="BU270" s="172"/>
      <c r="BV270" s="172"/>
      <c r="BW270" s="172"/>
      <c r="BX270" s="172"/>
      <c r="BY270" s="172"/>
      <c r="BZ270" s="172"/>
      <c r="CA270" s="172"/>
      <c r="CB270" s="172"/>
      <c r="CC270" s="172"/>
      <c r="CD270" s="172"/>
      <c r="CE270" s="172"/>
      <c r="CF270" s="172"/>
      <c r="CG270" s="172"/>
      <c r="CH270" s="172"/>
      <c r="CI270" s="172"/>
      <c r="CJ270" s="172"/>
      <c r="CK270" s="172"/>
      <c r="CL270" s="172"/>
      <c r="CM270" s="172"/>
      <c r="CN270" s="172"/>
      <c r="CO270" s="172"/>
      <c r="CP270" s="172"/>
      <c r="CQ270" s="172"/>
      <c r="CR270" s="172"/>
      <c r="CS270" s="172"/>
      <c r="CT270" s="172"/>
      <c r="CU270" s="172"/>
      <c r="CV270" s="172"/>
      <c r="CW270" s="172"/>
      <c r="CX270" s="172"/>
      <c r="CY270" s="172"/>
      <c r="CZ270" s="172"/>
      <c r="DA270" s="172"/>
      <c r="DB270" s="172"/>
      <c r="DC270" s="172"/>
      <c r="DD270" s="172"/>
      <c r="DE270" s="172"/>
      <c r="DF270" s="172"/>
      <c r="DG270" s="172"/>
      <c r="DH270" s="172"/>
      <c r="DI270" s="172"/>
      <c r="DJ270" s="172"/>
      <c r="DK270" s="172"/>
      <c r="DL270" s="172"/>
      <c r="DM270" s="172"/>
      <c r="DN270" s="172"/>
      <c r="DO270" s="172"/>
      <c r="DP270" s="172"/>
      <c r="DQ270" s="172"/>
      <c r="DR270" s="172"/>
      <c r="DS270" s="172"/>
      <c r="DT270" s="172"/>
      <c r="DU270" s="172"/>
      <c r="DV270" s="172"/>
      <c r="DW270" s="172"/>
      <c r="DX270" s="172"/>
      <c r="DY270" s="172"/>
      <c r="DZ270" s="172"/>
      <c r="EA270" s="172"/>
      <c r="EB270" s="172"/>
      <c r="EC270" s="172"/>
      <c r="ED270" s="172"/>
      <c r="EE270" s="172"/>
      <c r="EF270" s="172"/>
      <c r="EG270" s="172"/>
      <c r="EH270" s="172"/>
      <c r="EI270" s="172"/>
      <c r="EJ270" s="172"/>
      <c r="EK270" s="172"/>
      <c r="EL270" s="172"/>
      <c r="EM270" s="172"/>
      <c r="EN270" s="172"/>
      <c r="EO270" s="172"/>
      <c r="EP270" s="172"/>
      <c r="EQ270" s="172"/>
      <c r="ER270" s="172"/>
      <c r="ES270" s="172"/>
      <c r="ET270" s="172"/>
      <c r="EU270" s="172"/>
      <c r="EV270" s="172"/>
      <c r="EW270" s="172"/>
      <c r="EX270" s="172"/>
      <c r="EY270" s="172"/>
      <c r="EZ270" s="172"/>
      <c r="FA270" s="172"/>
      <c r="FB270" s="172"/>
      <c r="FC270" s="172"/>
      <c r="FD270" s="172"/>
      <c r="FE270" s="172"/>
      <c r="FF270" s="172"/>
      <c r="FG270" s="172"/>
      <c r="FH270" s="172"/>
      <c r="FI270" s="172"/>
      <c r="FJ270" s="172"/>
      <c r="FK270" s="172"/>
      <c r="FL270" s="172"/>
      <c r="FM270" s="172"/>
      <c r="FN270" s="172"/>
      <c r="FO270" s="172"/>
      <c r="FP270" s="172"/>
      <c r="FQ270" s="172"/>
      <c r="FR270" s="172"/>
      <c r="FS270" s="172"/>
      <c r="FT270" s="172"/>
      <c r="FU270" s="172"/>
      <c r="FV270" s="172"/>
      <c r="FW270" s="172"/>
      <c r="FX270" s="172"/>
      <c r="FY270" s="172"/>
      <c r="FZ270" s="172"/>
      <c r="GA270" s="172"/>
      <c r="GB270" s="172"/>
      <c r="GC270" s="172"/>
      <c r="GD270" s="172"/>
      <c r="GE270" s="172"/>
      <c r="GF270" s="172"/>
      <c r="GG270" s="172"/>
      <c r="GH270" s="172"/>
      <c r="GI270" s="172"/>
      <c r="GJ270" s="172"/>
      <c r="GK270" s="172"/>
      <c r="GL270" s="172"/>
      <c r="GM270" s="172"/>
      <c r="GN270" s="172"/>
      <c r="GO270" s="172"/>
      <c r="GP270" s="172"/>
      <c r="GQ270" s="172"/>
      <c r="GR270" s="172"/>
      <c r="GS270" s="172"/>
      <c r="GT270" s="172"/>
      <c r="GU270" s="172"/>
      <c r="GV270" s="172"/>
      <c r="GW270" s="172"/>
      <c r="GX270" s="172"/>
      <c r="GY270" s="172"/>
      <c r="GZ270" s="172"/>
      <c r="HA270" s="172"/>
      <c r="HB270" s="172"/>
      <c r="HC270" s="172"/>
      <c r="HD270" s="172"/>
      <c r="HE270" s="172"/>
      <c r="HF270" s="172"/>
      <c r="HG270" s="172"/>
      <c r="HH270" s="172"/>
      <c r="HI270" s="172"/>
      <c r="HJ270" s="172"/>
      <c r="HK270" s="172"/>
      <c r="HL270" s="172"/>
      <c r="HM270" s="172"/>
      <c r="HN270" s="172"/>
      <c r="HO270" s="172"/>
      <c r="HP270" s="172"/>
      <c r="HQ270" s="172"/>
      <c r="HR270" s="172"/>
      <c r="HS270" s="172"/>
      <c r="HT270" s="172"/>
      <c r="HU270" s="172"/>
      <c r="HV270" s="172"/>
      <c r="HW270" s="172"/>
      <c r="HX270" s="172"/>
      <c r="HY270" s="172"/>
      <c r="HZ270" s="172"/>
      <c r="IA270" s="172"/>
      <c r="IB270" s="172"/>
      <c r="IC270" s="172"/>
      <c r="ID270" s="172"/>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c r="PU270" s="1"/>
      <c r="PV270" s="1"/>
      <c r="PW270" s="1"/>
      <c r="PX270" s="1"/>
      <c r="PY270" s="1"/>
      <c r="PZ270" s="1"/>
      <c r="QA270" s="1"/>
      <c r="QB270" s="1"/>
      <c r="QC270" s="1"/>
      <c r="QD270" s="1"/>
      <c r="QE270" s="1"/>
      <c r="QF270" s="1"/>
      <c r="QG270" s="1"/>
      <c r="QH270" s="1"/>
      <c r="QI270" s="1"/>
      <c r="QJ270" s="1"/>
      <c r="QK270" s="1"/>
      <c r="QL270" s="1"/>
      <c r="QM270" s="1"/>
      <c r="QN270" s="1"/>
      <c r="QO270" s="1"/>
      <c r="QP270" s="1"/>
      <c r="QQ270" s="1"/>
      <c r="QR270" s="1"/>
      <c r="QS270" s="1"/>
      <c r="QT270" s="1"/>
      <c r="QU270" s="1"/>
      <c r="QV270" s="1"/>
      <c r="QW270" s="1"/>
      <c r="QX270" s="1"/>
      <c r="QY270" s="1"/>
      <c r="QZ270" s="1"/>
      <c r="RA270" s="1"/>
      <c r="RB270" s="1"/>
      <c r="RC270" s="1"/>
      <c r="RD270" s="1"/>
      <c r="RE270" s="1"/>
      <c r="RF270" s="1"/>
      <c r="RG270" s="1"/>
      <c r="RH270" s="1"/>
      <c r="RI270" s="1"/>
      <c r="RJ270" s="1"/>
      <c r="RK270" s="1"/>
      <c r="RL270" s="1"/>
      <c r="RM270" s="1"/>
      <c r="RN270" s="1"/>
      <c r="RO270" s="1"/>
      <c r="RP270" s="1"/>
      <c r="RQ270" s="1"/>
      <c r="RR270" s="1"/>
      <c r="RS270" s="1"/>
      <c r="RT270" s="1"/>
      <c r="RU270" s="1"/>
      <c r="RV270" s="1"/>
      <c r="RW270" s="1"/>
      <c r="RX270" s="1"/>
      <c r="RY270" s="1"/>
      <c r="RZ270" s="1"/>
      <c r="SA270" s="1"/>
      <c r="SB270" s="1"/>
      <c r="SC270" s="1"/>
      <c r="SD270" s="1"/>
      <c r="SE270" s="1"/>
      <c r="SF270" s="1"/>
      <c r="SG270" s="1"/>
      <c r="SH270" s="1"/>
      <c r="SI270" s="1"/>
      <c r="SJ270" s="1"/>
      <c r="SK270" s="1"/>
      <c r="SL270" s="1"/>
      <c r="SM270" s="1"/>
      <c r="SN270" s="1"/>
      <c r="SO270" s="1"/>
      <c r="SP270" s="1"/>
      <c r="SQ270" s="1"/>
      <c r="SR270" s="1"/>
      <c r="SS270" s="1"/>
      <c r="ST270" s="1"/>
      <c r="SU270" s="1"/>
      <c r="SV270" s="1"/>
      <c r="SW270" s="1"/>
      <c r="SX270" s="1"/>
      <c r="SY270" s="1"/>
      <c r="SZ270" s="1"/>
      <c r="TA270" s="1"/>
      <c r="TB270" s="1"/>
      <c r="TC270" s="1"/>
      <c r="TD270" s="1"/>
      <c r="TE270" s="1"/>
      <c r="TF270" s="1"/>
      <c r="TG270" s="1"/>
      <c r="TH270" s="1"/>
      <c r="TI270" s="1"/>
      <c r="TJ270" s="1"/>
      <c r="TK270" s="1"/>
      <c r="TL270" s="1"/>
      <c r="TM270" s="1"/>
      <c r="TN270" s="1"/>
      <c r="TO270" s="1"/>
      <c r="TP270" s="1"/>
      <c r="TQ270" s="1"/>
      <c r="TR270" s="1"/>
      <c r="TS270" s="1"/>
      <c r="TT270" s="1"/>
      <c r="TU270" s="1"/>
      <c r="TV270" s="1"/>
      <c r="TW270" s="1"/>
      <c r="TX270" s="1"/>
      <c r="TY270" s="1"/>
      <c r="TZ270" s="1"/>
      <c r="UA270" s="1"/>
      <c r="UB270" s="1"/>
      <c r="UC270" s="1"/>
      <c r="UD270" s="1"/>
      <c r="UE270" s="1"/>
      <c r="UF270" s="1"/>
      <c r="UG270" s="1"/>
      <c r="UH270" s="1"/>
      <c r="UI270" s="1"/>
      <c r="UJ270" s="1"/>
      <c r="UK270" s="1"/>
      <c r="UL270" s="1"/>
      <c r="UM270" s="1"/>
      <c r="UN270" s="1"/>
      <c r="UO270" s="1"/>
      <c r="UP270" s="1"/>
      <c r="UQ270" s="1"/>
      <c r="UR270" s="1"/>
      <c r="US270" s="1"/>
      <c r="UT270" s="1"/>
      <c r="UU270" s="1"/>
      <c r="UV270" s="1"/>
      <c r="UW270" s="1"/>
      <c r="UX270" s="1"/>
      <c r="UY270" s="1"/>
      <c r="UZ270" s="1"/>
      <c r="VA270" s="1"/>
      <c r="VB270" s="1"/>
      <c r="VC270" s="1"/>
      <c r="VD270" s="1"/>
      <c r="VE270" s="1"/>
      <c r="VF270" s="1"/>
      <c r="VG270" s="1"/>
      <c r="VH270" s="1"/>
      <c r="VI270" s="1"/>
      <c r="VJ270" s="1"/>
      <c r="VK270" s="1"/>
      <c r="VL270" s="1"/>
      <c r="VM270" s="1"/>
      <c r="VN270" s="1"/>
      <c r="VO270" s="1"/>
      <c r="VP270" s="1"/>
      <c r="VQ270" s="1"/>
      <c r="VR270" s="1"/>
      <c r="VS270" s="1"/>
      <c r="VT270" s="1"/>
      <c r="VU270" s="1"/>
      <c r="VV270" s="1"/>
      <c r="VW270" s="1"/>
      <c r="VX270" s="1"/>
      <c r="VY270" s="1"/>
      <c r="VZ270" s="1"/>
      <c r="WA270" s="1"/>
      <c r="WB270" s="1"/>
      <c r="WC270" s="1"/>
      <c r="WD270" s="1"/>
      <c r="WE270" s="1"/>
      <c r="WF270" s="1"/>
      <c r="WG270" s="1"/>
      <c r="WH270" s="1"/>
      <c r="WI270" s="1"/>
      <c r="WJ270" s="1"/>
      <c r="WK270" s="1"/>
      <c r="WL270" s="1"/>
      <c r="WM270" s="1"/>
      <c r="WN270" s="1"/>
      <c r="WO270" s="1"/>
      <c r="WP270" s="1"/>
      <c r="WQ270" s="1"/>
      <c r="WR270" s="1"/>
      <c r="WS270" s="1"/>
      <c r="WT270" s="1"/>
      <c r="WU270" s="1"/>
      <c r="WV270" s="1"/>
      <c r="WW270" s="1"/>
      <c r="WX270" s="1"/>
      <c r="WY270" s="1"/>
      <c r="WZ270" s="1"/>
      <c r="XA270" s="1"/>
      <c r="XB270" s="1"/>
      <c r="XC270" s="1"/>
      <c r="XD270" s="1"/>
      <c r="XE270" s="1"/>
      <c r="XF270" s="1"/>
      <c r="XG270" s="1"/>
      <c r="XH270" s="1"/>
      <c r="XI270" s="1"/>
      <c r="XJ270" s="1"/>
      <c r="XK270" s="1"/>
      <c r="XL270" s="1"/>
      <c r="XM270" s="1"/>
      <c r="XN270" s="1"/>
      <c r="XO270" s="1"/>
      <c r="XP270" s="1"/>
      <c r="XQ270" s="1"/>
      <c r="XR270" s="1"/>
      <c r="XS270" s="1"/>
      <c r="XT270" s="1"/>
      <c r="XU270" s="1"/>
      <c r="XV270" s="1"/>
      <c r="XW270" s="1"/>
      <c r="XX270" s="1"/>
      <c r="XY270" s="1"/>
      <c r="XZ270" s="1"/>
      <c r="YA270" s="1"/>
      <c r="YB270" s="1"/>
      <c r="YC270" s="1"/>
      <c r="YD270" s="1"/>
      <c r="YE270" s="1"/>
      <c r="YF270" s="1"/>
      <c r="YG270" s="1"/>
      <c r="YH270" s="1"/>
      <c r="YI270" s="1"/>
      <c r="YJ270" s="1"/>
      <c r="YK270" s="1"/>
      <c r="YL270" s="1"/>
      <c r="YM270" s="1"/>
      <c r="YN270" s="1"/>
      <c r="YO270" s="1"/>
      <c r="YP270" s="1"/>
      <c r="YQ270" s="1"/>
      <c r="YR270" s="1"/>
      <c r="YS270" s="1"/>
      <c r="YT270" s="1"/>
      <c r="YU270" s="1"/>
      <c r="YV270" s="1"/>
      <c r="YW270" s="1"/>
      <c r="YX270" s="1"/>
      <c r="YY270" s="1"/>
      <c r="YZ270" s="1"/>
      <c r="ZA270" s="1"/>
      <c r="ZB270" s="1"/>
      <c r="ZC270" s="1"/>
      <c r="ZD270" s="1"/>
      <c r="ZE270" s="1"/>
      <c r="ZF270" s="1"/>
      <c r="ZG270" s="1"/>
      <c r="ZH270" s="1"/>
      <c r="ZI270" s="1"/>
      <c r="ZJ270" s="1"/>
      <c r="ZK270" s="1"/>
      <c r="ZL270" s="1"/>
      <c r="ZM270" s="1"/>
      <c r="ZN270" s="1"/>
      <c r="ZO270" s="1"/>
      <c r="ZP270" s="1"/>
      <c r="ZQ270" s="1"/>
      <c r="ZR270" s="1"/>
      <c r="ZS270" s="1"/>
      <c r="ZT270" s="1"/>
      <c r="ZU270" s="1"/>
      <c r="ZV270" s="1"/>
      <c r="ZW270" s="1"/>
      <c r="ZX270" s="1"/>
      <c r="ZY270" s="1"/>
      <c r="ZZ270" s="1"/>
      <c r="AAA270" s="1"/>
      <c r="AAB270" s="1"/>
      <c r="AAC270" s="1"/>
      <c r="AAD270" s="1"/>
      <c r="AAE270" s="1"/>
      <c r="AAF270" s="1"/>
      <c r="AAG270" s="1"/>
      <c r="AAH270" s="1"/>
      <c r="AAI270" s="1"/>
      <c r="AAJ270" s="1"/>
      <c r="AAK270" s="1"/>
      <c r="AAL270" s="1"/>
      <c r="AAM270" s="1"/>
      <c r="AAN270" s="1"/>
      <c r="AAO270" s="1"/>
      <c r="AAP270" s="1"/>
      <c r="AAQ270" s="1"/>
      <c r="AAR270" s="1"/>
      <c r="AAS270" s="1"/>
      <c r="AAT270" s="1"/>
      <c r="AAU270" s="1"/>
      <c r="AAV270" s="1"/>
      <c r="AAW270" s="1"/>
      <c r="AAX270" s="1"/>
      <c r="AAY270" s="1"/>
      <c r="AAZ270" s="1"/>
      <c r="ABA270" s="1"/>
      <c r="ABB270" s="1"/>
      <c r="ABC270" s="1"/>
      <c r="ABD270" s="1"/>
      <c r="ABE270" s="1"/>
      <c r="ABF270" s="1"/>
      <c r="ABG270" s="1"/>
      <c r="ABH270" s="1"/>
      <c r="ABI270" s="1"/>
      <c r="ABJ270" s="1"/>
      <c r="ABK270" s="1"/>
      <c r="ABL270" s="1"/>
      <c r="ABM270" s="1"/>
      <c r="ABN270" s="1"/>
      <c r="ABO270" s="1"/>
      <c r="ABP270" s="1"/>
      <c r="ABQ270" s="1"/>
      <c r="ABR270" s="1"/>
      <c r="ABS270" s="1"/>
      <c r="ABT270" s="1"/>
      <c r="ABU270" s="1"/>
      <c r="ABV270" s="1"/>
      <c r="ABW270" s="1"/>
      <c r="ABX270" s="1"/>
      <c r="ABY270" s="1"/>
      <c r="ABZ270" s="1"/>
      <c r="ACA270" s="1"/>
      <c r="ACB270" s="1"/>
      <c r="ACC270" s="1"/>
      <c r="ACD270" s="1"/>
      <c r="ACE270" s="1"/>
      <c r="ACF270" s="1"/>
      <c r="ACG270" s="1"/>
      <c r="ACH270" s="1"/>
      <c r="ACI270" s="1"/>
      <c r="ACJ270" s="1"/>
      <c r="ACK270" s="1"/>
      <c r="ACL270" s="1"/>
      <c r="ACM270" s="1"/>
      <c r="ACN270" s="1"/>
      <c r="ACO270" s="1"/>
      <c r="ACP270" s="1"/>
      <c r="ACQ270" s="1"/>
      <c r="ACR270" s="1"/>
      <c r="ACS270" s="1"/>
      <c r="ACT270" s="1"/>
      <c r="ACU270" s="1"/>
      <c r="ACV270" s="1"/>
      <c r="ACW270" s="1"/>
      <c r="ACX270" s="1"/>
      <c r="ACY270" s="1"/>
      <c r="ACZ270" s="1"/>
      <c r="ADA270" s="1"/>
      <c r="ADB270" s="1"/>
      <c r="ADC270" s="1"/>
      <c r="ADD270" s="1"/>
      <c r="ADE270" s="1"/>
      <c r="ADF270" s="1"/>
      <c r="ADG270" s="1"/>
      <c r="ADH270" s="1"/>
      <c r="ADI270" s="1"/>
      <c r="ADJ270" s="1"/>
      <c r="ADK270" s="1"/>
      <c r="ADL270" s="1"/>
      <c r="ADM270" s="1"/>
      <c r="ADN270" s="1"/>
      <c r="ADO270" s="1"/>
      <c r="ADP270" s="1"/>
      <c r="ADQ270" s="1"/>
      <c r="ADR270" s="1"/>
      <c r="ADS270" s="1"/>
      <c r="ADT270" s="1"/>
      <c r="ADU270" s="1"/>
      <c r="ADV270" s="1"/>
      <c r="ADW270" s="1"/>
      <c r="ADX270" s="1"/>
      <c r="ADY270" s="1"/>
      <c r="ADZ270" s="1"/>
      <c r="AEA270" s="1"/>
      <c r="AEB270" s="1"/>
      <c r="AEC270" s="1"/>
      <c r="AED270" s="1"/>
      <c r="AEE270" s="1"/>
      <c r="AEF270" s="1"/>
      <c r="AEG270" s="1"/>
      <c r="AEH270" s="1"/>
      <c r="AEI270" s="1"/>
      <c r="AEJ270" s="1"/>
      <c r="AEK270" s="1"/>
      <c r="AEL270" s="1"/>
      <c r="AEM270" s="1"/>
      <c r="AEN270" s="1"/>
      <c r="AEO270" s="1"/>
      <c r="AEP270" s="1"/>
      <c r="AEQ270" s="1"/>
      <c r="AER270" s="1"/>
      <c r="AES270" s="1"/>
      <c r="AET270" s="1"/>
      <c r="AEU270" s="1"/>
      <c r="AEV270" s="1"/>
      <c r="AEW270" s="1"/>
      <c r="AEX270" s="1"/>
      <c r="AEY270" s="1"/>
      <c r="AEZ270" s="1"/>
      <c r="AFA270" s="1"/>
      <c r="AFB270" s="1"/>
      <c r="AFC270" s="1"/>
      <c r="AFD270" s="1"/>
      <c r="AFE270" s="1"/>
      <c r="AFF270" s="1"/>
      <c r="AFG270" s="1"/>
      <c r="AFH270" s="1"/>
      <c r="AFI270" s="1"/>
      <c r="AFJ270" s="1"/>
      <c r="AFK270" s="1"/>
      <c r="AFL270" s="1"/>
      <c r="AFM270" s="1"/>
      <c r="AFN270" s="1"/>
      <c r="AFO270" s="1"/>
      <c r="AFP270" s="1"/>
      <c r="AFQ270" s="1"/>
      <c r="AFR270" s="1"/>
      <c r="AFS270" s="1"/>
      <c r="AFT270" s="1"/>
      <c r="AFU270" s="1"/>
      <c r="AFV270" s="1"/>
      <c r="AFW270" s="1"/>
      <c r="AFX270" s="1"/>
      <c r="AFY270" s="1"/>
      <c r="AFZ270" s="1"/>
      <c r="AGA270" s="1"/>
      <c r="AGB270" s="1"/>
      <c r="AGC270" s="1"/>
      <c r="AGD270" s="1"/>
      <c r="AGE270" s="1"/>
      <c r="AGF270" s="1"/>
      <c r="AGG270" s="1"/>
      <c r="AGH270" s="1"/>
      <c r="AGI270" s="1"/>
      <c r="AGJ270" s="1"/>
      <c r="AGK270" s="1"/>
      <c r="AGL270" s="1"/>
      <c r="AGM270" s="1"/>
      <c r="AGN270" s="1"/>
      <c r="AGO270" s="1"/>
      <c r="AGP270" s="1"/>
      <c r="AGQ270" s="1"/>
      <c r="AGR270" s="1"/>
      <c r="AGS270" s="1"/>
      <c r="AGT270" s="1"/>
      <c r="AGU270" s="1"/>
      <c r="AGV270" s="1"/>
      <c r="AGW270" s="1"/>
      <c r="AGX270" s="1"/>
      <c r="AGY270" s="1"/>
      <c r="AGZ270" s="1"/>
      <c r="AHA270" s="1"/>
      <c r="AHB270" s="1"/>
      <c r="AHC270" s="1"/>
      <c r="AHD270" s="1"/>
      <c r="AHE270" s="1"/>
      <c r="AHF270" s="1"/>
      <c r="AHG270" s="1"/>
      <c r="AHH270" s="1"/>
      <c r="AHI270" s="1"/>
      <c r="AHJ270" s="1"/>
      <c r="AHK270" s="1"/>
      <c r="AHL270" s="1"/>
      <c r="AHM270" s="1"/>
      <c r="AHN270" s="1"/>
      <c r="AHO270" s="1"/>
      <c r="AHP270" s="1"/>
      <c r="AHQ270" s="1"/>
      <c r="AHR270" s="1"/>
      <c r="AHS270" s="1"/>
      <c r="AHT270" s="1"/>
      <c r="AHU270" s="1"/>
      <c r="AHV270" s="1"/>
      <c r="AHW270" s="1"/>
      <c r="AHX270" s="1"/>
      <c r="AHY270" s="1"/>
      <c r="AHZ270" s="1"/>
      <c r="AIA270" s="1"/>
      <c r="AIB270" s="1"/>
      <c r="AIC270" s="1"/>
      <c r="AID270" s="1"/>
      <c r="AIE270" s="1"/>
      <c r="AIF270" s="1"/>
      <c r="AIG270" s="1"/>
      <c r="AIH270" s="1"/>
      <c r="AII270" s="1"/>
      <c r="AIJ270" s="1"/>
      <c r="AIK270" s="1"/>
      <c r="AIL270" s="1"/>
      <c r="AIM270" s="1"/>
      <c r="AIN270" s="1"/>
      <c r="AIO270" s="1"/>
      <c r="AIP270" s="1"/>
      <c r="AIQ270" s="1"/>
      <c r="AIR270" s="1"/>
      <c r="AIS270" s="1"/>
      <c r="AIT270" s="1"/>
      <c r="AIU270" s="1"/>
      <c r="AIV270" s="1"/>
      <c r="AIW270" s="1"/>
      <c r="AIX270" s="1"/>
      <c r="AIY270" s="1"/>
      <c r="AIZ270" s="1"/>
      <c r="AJA270" s="1"/>
      <c r="AJB270" s="1"/>
      <c r="AJC270" s="1"/>
      <c r="AJD270" s="1"/>
      <c r="AJE270" s="1"/>
      <c r="AJF270" s="1"/>
      <c r="AJG270" s="1"/>
      <c r="AJH270" s="1"/>
      <c r="AJI270" s="1"/>
      <c r="AJJ270" s="1"/>
      <c r="AJK270" s="1"/>
      <c r="AJL270" s="1"/>
      <c r="AJM270" s="1"/>
      <c r="AJN270" s="1"/>
      <c r="AJO270" s="1"/>
      <c r="AJP270" s="1"/>
      <c r="AJQ270" s="1"/>
      <c r="AJR270" s="1"/>
      <c r="AJS270" s="1"/>
      <c r="AJT270" s="1"/>
      <c r="AJU270" s="1"/>
      <c r="AJV270" s="1"/>
      <c r="AJW270" s="1"/>
      <c r="AJX270" s="1"/>
      <c r="AJY270" s="1"/>
      <c r="AJZ270" s="1"/>
      <c r="AKA270" s="1"/>
      <c r="AKB270" s="1"/>
      <c r="AKC270" s="1"/>
      <c r="AKD270" s="1"/>
      <c r="AKE270" s="1"/>
      <c r="AKF270" s="1"/>
      <c r="AKG270" s="1"/>
      <c r="AKH270" s="1"/>
      <c r="AKI270" s="1"/>
      <c r="AKJ270" s="1"/>
      <c r="AKK270" s="1"/>
      <c r="AKL270" s="1"/>
      <c r="AKM270" s="1"/>
      <c r="AKN270" s="1"/>
      <c r="AKO270" s="1"/>
      <c r="AKP270" s="1"/>
      <c r="AKQ270" s="1"/>
      <c r="AKR270" s="1"/>
      <c r="AKS270" s="1"/>
      <c r="AKT270" s="1"/>
      <c r="AKU270" s="1"/>
      <c r="AKV270" s="1"/>
      <c r="AKW270" s="1"/>
      <c r="AKX270" s="1"/>
      <c r="AKY270" s="1"/>
      <c r="AKZ270" s="1"/>
      <c r="ALA270" s="1"/>
      <c r="ALB270" s="1"/>
      <c r="ALC270" s="1"/>
      <c r="ALD270" s="1"/>
      <c r="ALE270" s="1"/>
      <c r="ALF270" s="1"/>
      <c r="ALG270" s="1"/>
      <c r="ALH270" s="1"/>
      <c r="ALI270" s="1"/>
      <c r="ALJ270" s="1"/>
      <c r="ALK270" s="1"/>
      <c r="ALL270" s="1"/>
      <c r="ALM270" s="1"/>
      <c r="ALN270" s="1"/>
      <c r="ALO270" s="1"/>
      <c r="ALP270" s="1"/>
    </row>
    <row r="271" customFormat="false" ht="32.8" hidden="false" customHeight="false" outlineLevel="0" collapsed="false">
      <c r="B271" s="90"/>
      <c r="C271" s="81" t="s">
        <v>219</v>
      </c>
      <c r="D271" s="155" t="s">
        <v>374</v>
      </c>
      <c r="E271" s="154" t="s">
        <v>39</v>
      </c>
      <c r="F271" s="154" t="s">
        <v>23</v>
      </c>
      <c r="G271" s="82" t="s">
        <v>220</v>
      </c>
      <c r="H271" s="83"/>
      <c r="I271" s="157" t="n">
        <f aca="false">SUM(J271:Q271)</f>
        <v>7342800</v>
      </c>
      <c r="J271" s="157" t="n">
        <f aca="false">J272</f>
        <v>5963400</v>
      </c>
      <c r="K271" s="76" t="n">
        <f aca="false">K272</f>
        <v>1035000</v>
      </c>
      <c r="L271" s="76" t="n">
        <f aca="false">L272</f>
        <v>0</v>
      </c>
      <c r="M271" s="76" t="n">
        <f aca="false">M272</f>
        <v>344400</v>
      </c>
      <c r="N271" s="76" t="n">
        <f aca="false">N272</f>
        <v>0</v>
      </c>
      <c r="O271" s="157" t="n">
        <f aca="false">O272</f>
        <v>0</v>
      </c>
      <c r="P271" s="76" t="n">
        <f aca="false">P272</f>
        <v>0</v>
      </c>
      <c r="Q271" s="158" t="n">
        <f aca="false">Q272</f>
        <v>0</v>
      </c>
    </row>
    <row r="272" customFormat="false" ht="17.35" hidden="false" customHeight="false" outlineLevel="0" collapsed="false">
      <c r="B272" s="90"/>
      <c r="C272" s="81" t="s">
        <v>136</v>
      </c>
      <c r="D272" s="155" t="s">
        <v>374</v>
      </c>
      <c r="E272" s="154" t="s">
        <v>39</v>
      </c>
      <c r="F272" s="154" t="s">
        <v>23</v>
      </c>
      <c r="G272" s="82" t="s">
        <v>220</v>
      </c>
      <c r="H272" s="83" t="s">
        <v>137</v>
      </c>
      <c r="I272" s="157" t="n">
        <f aca="false">SUM(J272:Q272)</f>
        <v>7342800</v>
      </c>
      <c r="J272" s="157" t="n">
        <v>5963400</v>
      </c>
      <c r="K272" s="76" t="n">
        <v>1035000</v>
      </c>
      <c r="L272" s="76" t="n">
        <v>0</v>
      </c>
      <c r="M272" s="76" t="n">
        <v>344400</v>
      </c>
      <c r="N272" s="76" t="n">
        <v>0</v>
      </c>
      <c r="O272" s="157" t="n">
        <v>0</v>
      </c>
      <c r="P272" s="76" t="n">
        <v>0</v>
      </c>
      <c r="Q272" s="158" t="n">
        <v>0</v>
      </c>
    </row>
    <row r="273" customFormat="false" ht="41.6" hidden="false" customHeight="true" outlineLevel="0" collapsed="false">
      <c r="B273" s="90"/>
      <c r="C273" s="81" t="s">
        <v>250</v>
      </c>
      <c r="D273" s="155" t="s">
        <v>374</v>
      </c>
      <c r="E273" s="154" t="s">
        <v>39</v>
      </c>
      <c r="F273" s="154" t="s">
        <v>23</v>
      </c>
      <c r="G273" s="82" t="n">
        <v>6500000000</v>
      </c>
      <c r="H273" s="83"/>
      <c r="I273" s="157" t="n">
        <f aca="false">SUM(J273:Q273)</f>
        <v>73524500</v>
      </c>
      <c r="J273" s="157" t="n">
        <f aca="false">J274</f>
        <v>71175900</v>
      </c>
      <c r="K273" s="76" t="n">
        <f aca="false">K274</f>
        <v>10056000</v>
      </c>
      <c r="L273" s="76" t="n">
        <f aca="false">L274</f>
        <v>0</v>
      </c>
      <c r="M273" s="76" t="n">
        <f aca="false">M274</f>
        <v>-7707400</v>
      </c>
      <c r="N273" s="76" t="n">
        <f aca="false">N274</f>
        <v>0</v>
      </c>
      <c r="O273" s="157" t="n">
        <f aca="false">O274</f>
        <v>0</v>
      </c>
      <c r="P273" s="76" t="n">
        <f aca="false">P274</f>
        <v>0</v>
      </c>
      <c r="Q273" s="158" t="n">
        <f aca="false">Q274</f>
        <v>0</v>
      </c>
    </row>
    <row r="274" customFormat="false" ht="17.6" hidden="false" customHeight="false" outlineLevel="0" collapsed="false">
      <c r="B274" s="90"/>
      <c r="C274" s="81" t="s">
        <v>379</v>
      </c>
      <c r="D274" s="155" t="s">
        <v>374</v>
      </c>
      <c r="E274" s="154" t="s">
        <v>39</v>
      </c>
      <c r="F274" s="154" t="s">
        <v>23</v>
      </c>
      <c r="G274" s="82" t="n">
        <v>6520000000</v>
      </c>
      <c r="H274" s="83"/>
      <c r="I274" s="157" t="n">
        <f aca="false">SUM(J274:Q274)</f>
        <v>73524500</v>
      </c>
      <c r="J274" s="157" t="n">
        <f aca="false">J277+J275</f>
        <v>71175900</v>
      </c>
      <c r="K274" s="157" t="n">
        <f aca="false">K277+K275</f>
        <v>10056000</v>
      </c>
      <c r="L274" s="76" t="n">
        <f aca="false">L277+L275</f>
        <v>0</v>
      </c>
      <c r="M274" s="76" t="n">
        <f aca="false">M277+M275</f>
        <v>-7707400</v>
      </c>
      <c r="N274" s="76" t="n">
        <f aca="false">N277+N275</f>
        <v>0</v>
      </c>
      <c r="O274" s="157" t="n">
        <f aca="false">O277+O275</f>
        <v>0</v>
      </c>
      <c r="P274" s="76" t="n">
        <f aca="false">P277+P275</f>
        <v>0</v>
      </c>
      <c r="Q274" s="158" t="n">
        <f aca="false">Q277+Q275</f>
        <v>0</v>
      </c>
    </row>
    <row r="275" customFormat="false" ht="71.25" hidden="false" customHeight="true" outlineLevel="0" collapsed="false">
      <c r="B275" s="90"/>
      <c r="C275" s="81" t="s">
        <v>257</v>
      </c>
      <c r="D275" s="155" t="s">
        <v>374</v>
      </c>
      <c r="E275" s="154" t="s">
        <v>39</v>
      </c>
      <c r="F275" s="154" t="s">
        <v>23</v>
      </c>
      <c r="G275" s="82" t="s">
        <v>258</v>
      </c>
      <c r="H275" s="83"/>
      <c r="I275" s="157" t="n">
        <f aca="false">SUM(J275:Q275)</f>
        <v>36726800</v>
      </c>
      <c r="J275" s="157" t="n">
        <f aca="false">J276</f>
        <v>10158200</v>
      </c>
      <c r="K275" s="76" t="n">
        <f aca="false">K276</f>
        <v>427100</v>
      </c>
      <c r="L275" s="76" t="n">
        <f aca="false">L276</f>
        <v>0</v>
      </c>
      <c r="M275" s="76" t="n">
        <f aca="false">M276</f>
        <v>26141500</v>
      </c>
      <c r="N275" s="76" t="n">
        <f aca="false">N276</f>
        <v>0</v>
      </c>
      <c r="O275" s="157" t="n">
        <f aca="false">O276</f>
        <v>0</v>
      </c>
      <c r="P275" s="76" t="n">
        <f aca="false">P276</f>
        <v>0</v>
      </c>
      <c r="Q275" s="158" t="n">
        <f aca="false">Q276</f>
        <v>0</v>
      </c>
    </row>
    <row r="276" customFormat="false" ht="32.8" hidden="false" customHeight="false" outlineLevel="0" collapsed="false">
      <c r="B276" s="90"/>
      <c r="C276" s="81" t="s">
        <v>259</v>
      </c>
      <c r="D276" s="155" t="s">
        <v>374</v>
      </c>
      <c r="E276" s="154" t="s">
        <v>39</v>
      </c>
      <c r="F276" s="154" t="s">
        <v>23</v>
      </c>
      <c r="G276" s="82" t="s">
        <v>258</v>
      </c>
      <c r="H276" s="83" t="s">
        <v>260</v>
      </c>
      <c r="I276" s="157" t="n">
        <f aca="false">SUM(J276:Q276)</f>
        <v>36726800</v>
      </c>
      <c r="J276" s="157" t="n">
        <v>10158200</v>
      </c>
      <c r="K276" s="76" t="n">
        <v>427100</v>
      </c>
      <c r="L276" s="76" t="n">
        <v>0</v>
      </c>
      <c r="M276" s="76" t="n">
        <v>26141500</v>
      </c>
      <c r="N276" s="76" t="n">
        <v>0</v>
      </c>
      <c r="O276" s="157" t="n">
        <v>0</v>
      </c>
      <c r="P276" s="76" t="n">
        <v>0</v>
      </c>
      <c r="Q276" s="158" t="n">
        <v>0</v>
      </c>
    </row>
    <row r="277" customFormat="false" ht="67.05" hidden="false" customHeight="true" outlineLevel="0" collapsed="false">
      <c r="B277" s="90"/>
      <c r="C277" s="81" t="s">
        <v>257</v>
      </c>
      <c r="D277" s="155" t="s">
        <v>374</v>
      </c>
      <c r="E277" s="154" t="s">
        <v>39</v>
      </c>
      <c r="F277" s="154" t="s">
        <v>23</v>
      </c>
      <c r="G277" s="82" t="s">
        <v>261</v>
      </c>
      <c r="H277" s="83"/>
      <c r="I277" s="157" t="n">
        <f aca="false">SUM(J277:Q277)</f>
        <v>36797700</v>
      </c>
      <c r="J277" s="157" t="n">
        <f aca="false">J278+J279</f>
        <v>61017700</v>
      </c>
      <c r="K277" s="76" t="n">
        <f aca="false">K278+K279</f>
        <v>9628900</v>
      </c>
      <c r="L277" s="76" t="n">
        <f aca="false">L278+L279</f>
        <v>0</v>
      </c>
      <c r="M277" s="76" t="n">
        <f aca="false">M278+M279</f>
        <v>-33848900</v>
      </c>
      <c r="N277" s="76" t="n">
        <f aca="false">N278+N279</f>
        <v>0</v>
      </c>
      <c r="O277" s="157" t="n">
        <f aca="false">O278+O279</f>
        <v>0</v>
      </c>
      <c r="P277" s="76" t="n">
        <f aca="false">P278+P279</f>
        <v>0</v>
      </c>
      <c r="Q277" s="158" t="n">
        <f aca="false">Q278+Q279</f>
        <v>0</v>
      </c>
    </row>
    <row r="278" customFormat="false" ht="32.8" hidden="false" customHeight="false" outlineLevel="0" collapsed="false">
      <c r="B278" s="90"/>
      <c r="C278" s="81" t="s">
        <v>103</v>
      </c>
      <c r="D278" s="155" t="s">
        <v>374</v>
      </c>
      <c r="E278" s="154" t="s">
        <v>39</v>
      </c>
      <c r="F278" s="154" t="s">
        <v>23</v>
      </c>
      <c r="G278" s="82" t="s">
        <v>261</v>
      </c>
      <c r="H278" s="83" t="s">
        <v>104</v>
      </c>
      <c r="I278" s="157" t="n">
        <f aca="false">SUM(J278:Q278)</f>
        <v>71029.4</v>
      </c>
      <c r="J278" s="157" t="n">
        <v>68760.5</v>
      </c>
      <c r="K278" s="76" t="n">
        <v>0</v>
      </c>
      <c r="L278" s="76" t="n">
        <v>0</v>
      </c>
      <c r="M278" s="76" t="n">
        <v>0</v>
      </c>
      <c r="N278" s="76" t="n">
        <v>0</v>
      </c>
      <c r="O278" s="157" t="n">
        <v>0</v>
      </c>
      <c r="P278" s="76" t="n">
        <v>2268.9</v>
      </c>
      <c r="Q278" s="158" t="n">
        <v>0</v>
      </c>
    </row>
    <row r="279" s="126" customFormat="true" ht="32.8" hidden="false" customHeight="false" outlineLevel="0" collapsed="false">
      <c r="A279" s="108"/>
      <c r="B279" s="90"/>
      <c r="C279" s="81" t="s">
        <v>259</v>
      </c>
      <c r="D279" s="155" t="s">
        <v>374</v>
      </c>
      <c r="E279" s="154" t="s">
        <v>39</v>
      </c>
      <c r="F279" s="154" t="s">
        <v>23</v>
      </c>
      <c r="G279" s="82" t="s">
        <v>261</v>
      </c>
      <c r="H279" s="83" t="s">
        <v>260</v>
      </c>
      <c r="I279" s="157" t="n">
        <f aca="false">SUM(J279:Q279)</f>
        <v>36726670.6</v>
      </c>
      <c r="J279" s="157" t="n">
        <v>60948939.5</v>
      </c>
      <c r="K279" s="76" t="n">
        <v>9628900</v>
      </c>
      <c r="L279" s="76" t="n">
        <v>0</v>
      </c>
      <c r="M279" s="76" t="n">
        <v>-33848900</v>
      </c>
      <c r="N279" s="76" t="n">
        <v>0</v>
      </c>
      <c r="O279" s="157" t="n">
        <v>0</v>
      </c>
      <c r="P279" s="76" t="n">
        <v>-2268.9</v>
      </c>
      <c r="Q279" s="158" t="n">
        <v>0</v>
      </c>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111"/>
      <c r="AY279" s="111"/>
      <c r="AZ279" s="111"/>
      <c r="BA279" s="111"/>
      <c r="BB279" s="111"/>
      <c r="BC279" s="111"/>
      <c r="BD279" s="111"/>
      <c r="BE279" s="111"/>
      <c r="BF279" s="111"/>
      <c r="BG279" s="111"/>
      <c r="BH279" s="111"/>
      <c r="BI279" s="111"/>
      <c r="BJ279" s="111"/>
      <c r="BK279" s="111"/>
      <c r="BL279" s="111"/>
      <c r="BM279" s="111"/>
      <c r="BN279" s="111"/>
      <c r="BO279" s="111"/>
      <c r="BP279" s="111"/>
      <c r="BQ279" s="111"/>
      <c r="BR279" s="111"/>
      <c r="BS279" s="111"/>
      <c r="BT279" s="111"/>
      <c r="BU279" s="111"/>
      <c r="BV279" s="111"/>
      <c r="BW279" s="111"/>
      <c r="BX279" s="111"/>
      <c r="BY279" s="111"/>
      <c r="BZ279" s="111"/>
      <c r="CA279" s="111"/>
      <c r="CB279" s="111"/>
      <c r="CC279" s="111"/>
      <c r="CD279" s="111"/>
      <c r="CE279" s="111"/>
      <c r="CF279" s="111"/>
      <c r="CG279" s="111"/>
      <c r="CH279" s="111"/>
      <c r="CI279" s="111"/>
      <c r="CJ279" s="111"/>
      <c r="CK279" s="111"/>
      <c r="CL279" s="111"/>
      <c r="CM279" s="111"/>
      <c r="CN279" s="111"/>
      <c r="CO279" s="111"/>
      <c r="CP279" s="111"/>
      <c r="CQ279" s="111"/>
      <c r="CR279" s="111"/>
      <c r="CS279" s="111"/>
      <c r="CT279" s="111"/>
      <c r="CU279" s="111"/>
      <c r="CV279" s="111"/>
      <c r="CW279" s="111"/>
      <c r="CX279" s="111"/>
      <c r="CY279" s="111"/>
      <c r="CZ279" s="111"/>
      <c r="DA279" s="111"/>
      <c r="DB279" s="111"/>
      <c r="DC279" s="111"/>
      <c r="DD279" s="111"/>
      <c r="DE279" s="111"/>
      <c r="DF279" s="111"/>
      <c r="DG279" s="111"/>
      <c r="DH279" s="111"/>
      <c r="DI279" s="111"/>
      <c r="DJ279" s="111"/>
      <c r="DK279" s="111"/>
      <c r="DL279" s="111"/>
      <c r="DM279" s="111"/>
      <c r="DN279" s="111"/>
      <c r="DO279" s="111"/>
      <c r="DP279" s="111"/>
      <c r="DQ279" s="111"/>
      <c r="DR279" s="111"/>
      <c r="DS279" s="111"/>
      <c r="DT279" s="111"/>
      <c r="DU279" s="111"/>
      <c r="DV279" s="111"/>
      <c r="DW279" s="111"/>
      <c r="DX279" s="111"/>
      <c r="DY279" s="111"/>
      <c r="DZ279" s="111"/>
      <c r="EA279" s="111"/>
      <c r="EB279" s="111"/>
      <c r="EC279" s="111"/>
      <c r="ED279" s="111"/>
      <c r="EE279" s="111"/>
      <c r="EF279" s="111"/>
      <c r="EG279" s="111"/>
      <c r="EH279" s="111"/>
      <c r="EI279" s="111"/>
      <c r="EJ279" s="111"/>
      <c r="EK279" s="111"/>
      <c r="EL279" s="111"/>
      <c r="EM279" s="111"/>
      <c r="EN279" s="111"/>
      <c r="EO279" s="111"/>
      <c r="EP279" s="111"/>
      <c r="EQ279" s="111"/>
      <c r="ER279" s="111"/>
      <c r="ES279" s="111"/>
      <c r="ET279" s="111"/>
      <c r="EU279" s="111"/>
      <c r="EV279" s="111"/>
      <c r="EW279" s="111"/>
      <c r="EX279" s="111"/>
      <c r="EY279" s="111"/>
      <c r="EZ279" s="111"/>
      <c r="FA279" s="111"/>
      <c r="FB279" s="111"/>
      <c r="FC279" s="111"/>
      <c r="FD279" s="111"/>
      <c r="FE279" s="111"/>
      <c r="FF279" s="111"/>
      <c r="FG279" s="111"/>
      <c r="FH279" s="111"/>
      <c r="FI279" s="111"/>
      <c r="FJ279" s="111"/>
      <c r="FK279" s="111"/>
      <c r="FL279" s="111"/>
      <c r="FM279" s="111"/>
      <c r="FN279" s="111"/>
      <c r="FO279" s="111"/>
      <c r="FP279" s="111"/>
      <c r="FQ279" s="111"/>
      <c r="FR279" s="111"/>
      <c r="FS279" s="111"/>
      <c r="FT279" s="111"/>
      <c r="FU279" s="111"/>
      <c r="FV279" s="111"/>
      <c r="FW279" s="111"/>
      <c r="FX279" s="111"/>
      <c r="FY279" s="111"/>
      <c r="FZ279" s="111"/>
      <c r="GA279" s="111"/>
      <c r="GB279" s="111"/>
      <c r="GC279" s="111"/>
      <c r="GD279" s="111"/>
      <c r="GE279" s="111"/>
      <c r="GF279" s="111"/>
      <c r="GG279" s="111"/>
      <c r="GH279" s="111"/>
      <c r="GI279" s="111"/>
      <c r="GJ279" s="111"/>
      <c r="GK279" s="111"/>
      <c r="GL279" s="111"/>
      <c r="GM279" s="111"/>
      <c r="GN279" s="111"/>
      <c r="GO279" s="111"/>
      <c r="GP279" s="111"/>
      <c r="GQ279" s="111"/>
      <c r="GR279" s="111"/>
      <c r="GS279" s="111"/>
      <c r="GT279" s="111"/>
      <c r="GU279" s="111"/>
      <c r="GV279" s="111"/>
      <c r="GW279" s="111"/>
      <c r="GX279" s="111"/>
      <c r="GY279" s="111"/>
      <c r="GZ279" s="111"/>
      <c r="HA279" s="111"/>
      <c r="HB279" s="111"/>
      <c r="HC279" s="111"/>
      <c r="HD279" s="111"/>
      <c r="HE279" s="111"/>
      <c r="HF279" s="111"/>
      <c r="HG279" s="111"/>
      <c r="HH279" s="111"/>
      <c r="HI279" s="111"/>
      <c r="HJ279" s="111"/>
      <c r="HK279" s="111"/>
      <c r="HL279" s="111"/>
      <c r="HM279" s="111"/>
      <c r="HN279" s="111"/>
      <c r="HO279" s="111"/>
      <c r="HP279" s="111"/>
      <c r="HQ279" s="111"/>
      <c r="HR279" s="111"/>
      <c r="HS279" s="111"/>
      <c r="HT279" s="111"/>
      <c r="HU279" s="111"/>
      <c r="HV279" s="111"/>
      <c r="HW279" s="111"/>
      <c r="HX279" s="111"/>
      <c r="HY279" s="111"/>
      <c r="HZ279" s="111"/>
      <c r="IA279" s="111"/>
      <c r="IB279" s="111"/>
      <c r="IC279" s="111"/>
      <c r="ID279" s="111"/>
      <c r="IE279" s="101"/>
      <c r="IF279" s="101"/>
      <c r="IG279" s="101"/>
      <c r="IH279" s="101"/>
      <c r="II279" s="101"/>
      <c r="IJ279" s="101"/>
      <c r="IK279" s="101"/>
      <c r="IL279" s="101"/>
      <c r="IM279" s="101"/>
      <c r="IN279" s="101"/>
      <c r="IO279" s="101"/>
      <c r="IP279" s="101"/>
      <c r="IQ279" s="101"/>
      <c r="IR279" s="101"/>
      <c r="IS279" s="101"/>
      <c r="IT279" s="101"/>
      <c r="IU279" s="101"/>
      <c r="IV279" s="101"/>
      <c r="IW279" s="101"/>
      <c r="IX279" s="101"/>
      <c r="IY279" s="101"/>
      <c r="IZ279" s="101"/>
      <c r="JA279" s="101"/>
      <c r="JB279" s="101"/>
      <c r="JC279" s="101"/>
      <c r="JD279" s="101"/>
      <c r="JE279" s="101"/>
      <c r="JF279" s="101"/>
      <c r="JG279" s="101"/>
      <c r="JH279" s="101"/>
      <c r="JI279" s="101"/>
      <c r="JJ279" s="101"/>
      <c r="JK279" s="101"/>
      <c r="JL279" s="101"/>
      <c r="JM279" s="101"/>
      <c r="JN279" s="101"/>
      <c r="JO279" s="101"/>
      <c r="JP279" s="101"/>
      <c r="JQ279" s="101"/>
      <c r="JR279" s="101"/>
      <c r="JS279" s="101"/>
      <c r="JT279" s="101"/>
      <c r="JU279" s="101"/>
      <c r="JV279" s="101"/>
      <c r="JW279" s="101"/>
      <c r="JX279" s="101"/>
      <c r="JY279" s="101"/>
      <c r="JZ279" s="101"/>
      <c r="KA279" s="101"/>
      <c r="KB279" s="101"/>
      <c r="KC279" s="101"/>
      <c r="KD279" s="101"/>
      <c r="KE279" s="101"/>
      <c r="KF279" s="101"/>
      <c r="KG279" s="101"/>
      <c r="KH279" s="101"/>
      <c r="KI279" s="101"/>
      <c r="KJ279" s="101"/>
      <c r="KK279" s="101"/>
      <c r="KL279" s="101"/>
      <c r="KM279" s="101"/>
      <c r="KN279" s="101"/>
      <c r="KO279" s="101"/>
      <c r="KP279" s="101"/>
      <c r="KQ279" s="101"/>
      <c r="KR279" s="101"/>
      <c r="KS279" s="101"/>
      <c r="KT279" s="101"/>
      <c r="KU279" s="101"/>
      <c r="KV279" s="101"/>
      <c r="KW279" s="101"/>
      <c r="KX279" s="101"/>
      <c r="KY279" s="101"/>
      <c r="KZ279" s="101"/>
      <c r="LA279" s="101"/>
      <c r="LB279" s="101"/>
      <c r="LC279" s="101"/>
      <c r="LD279" s="101"/>
      <c r="LE279" s="101"/>
      <c r="LF279" s="101"/>
      <c r="LG279" s="101"/>
      <c r="LH279" s="101"/>
      <c r="LI279" s="101"/>
      <c r="LJ279" s="101"/>
      <c r="LK279" s="101"/>
      <c r="LL279" s="101"/>
      <c r="LM279" s="101"/>
      <c r="LN279" s="101"/>
      <c r="LO279" s="101"/>
      <c r="LP279" s="101"/>
      <c r="LQ279" s="101"/>
      <c r="LR279" s="101"/>
      <c r="LS279" s="101"/>
      <c r="LT279" s="101"/>
      <c r="LU279" s="101"/>
      <c r="LV279" s="101"/>
      <c r="LW279" s="101"/>
      <c r="LX279" s="101"/>
      <c r="LY279" s="101"/>
      <c r="LZ279" s="101"/>
      <c r="MA279" s="101"/>
      <c r="MB279" s="101"/>
      <c r="MC279" s="101"/>
      <c r="MD279" s="101"/>
      <c r="ME279" s="101"/>
      <c r="MF279" s="101"/>
      <c r="MG279" s="101"/>
      <c r="MH279" s="101"/>
      <c r="MI279" s="101"/>
      <c r="MJ279" s="101"/>
      <c r="MK279" s="101"/>
      <c r="ML279" s="101"/>
      <c r="MM279" s="101"/>
      <c r="MN279" s="101"/>
      <c r="MO279" s="101"/>
      <c r="MP279" s="101"/>
      <c r="MQ279" s="101"/>
      <c r="MR279" s="101"/>
      <c r="MS279" s="101"/>
      <c r="MT279" s="101"/>
      <c r="MU279" s="101"/>
      <c r="MV279" s="101"/>
      <c r="MW279" s="101"/>
      <c r="MX279" s="101"/>
      <c r="MY279" s="101"/>
      <c r="MZ279" s="101"/>
      <c r="NA279" s="101"/>
      <c r="NB279" s="101"/>
      <c r="NC279" s="101"/>
      <c r="ND279" s="101"/>
      <c r="NE279" s="101"/>
      <c r="NF279" s="101"/>
      <c r="NG279" s="101"/>
      <c r="NH279" s="101"/>
      <c r="NI279" s="101"/>
      <c r="NJ279" s="101"/>
      <c r="NK279" s="101"/>
      <c r="NL279" s="101"/>
      <c r="NM279" s="101"/>
      <c r="NN279" s="101"/>
      <c r="NO279" s="101"/>
      <c r="NP279" s="101"/>
      <c r="NQ279" s="101"/>
      <c r="NR279" s="101"/>
      <c r="NS279" s="101"/>
      <c r="NT279" s="101"/>
      <c r="NU279" s="101"/>
      <c r="NV279" s="101"/>
      <c r="NW279" s="101"/>
      <c r="NX279" s="101"/>
      <c r="NY279" s="101"/>
      <c r="NZ279" s="101"/>
      <c r="OA279" s="101"/>
      <c r="OB279" s="101"/>
      <c r="OC279" s="101"/>
      <c r="OD279" s="101"/>
      <c r="OE279" s="101"/>
      <c r="OF279" s="101"/>
      <c r="OG279" s="101"/>
      <c r="OH279" s="101"/>
      <c r="OI279" s="101"/>
      <c r="OJ279" s="101"/>
      <c r="OK279" s="101"/>
      <c r="OL279" s="101"/>
      <c r="OM279" s="101"/>
      <c r="ON279" s="101"/>
      <c r="OO279" s="101"/>
      <c r="OP279" s="101"/>
      <c r="OQ279" s="101"/>
      <c r="OR279" s="101"/>
      <c r="OS279" s="101"/>
      <c r="OT279" s="101"/>
      <c r="OU279" s="101"/>
      <c r="OV279" s="101"/>
      <c r="OW279" s="101"/>
      <c r="OX279" s="101"/>
      <c r="OY279" s="101"/>
      <c r="OZ279" s="101"/>
      <c r="PA279" s="101"/>
      <c r="PB279" s="101"/>
      <c r="PC279" s="101"/>
      <c r="PD279" s="101"/>
      <c r="PE279" s="101"/>
      <c r="PF279" s="101"/>
      <c r="PG279" s="101"/>
      <c r="PH279" s="101"/>
      <c r="PI279" s="101"/>
      <c r="PJ279" s="101"/>
      <c r="PK279" s="101"/>
      <c r="PL279" s="101"/>
      <c r="PM279" s="101"/>
      <c r="PN279" s="101"/>
      <c r="PO279" s="101"/>
      <c r="PP279" s="101"/>
      <c r="PQ279" s="101"/>
      <c r="PR279" s="101"/>
      <c r="PS279" s="101"/>
      <c r="PT279" s="101"/>
      <c r="PU279" s="101"/>
      <c r="PV279" s="101"/>
      <c r="PW279" s="101"/>
      <c r="PX279" s="101"/>
      <c r="PY279" s="101"/>
      <c r="PZ279" s="101"/>
      <c r="QA279" s="101"/>
      <c r="QB279" s="101"/>
      <c r="QC279" s="101"/>
      <c r="QD279" s="101"/>
      <c r="QE279" s="101"/>
      <c r="QF279" s="101"/>
      <c r="QG279" s="101"/>
      <c r="QH279" s="101"/>
      <c r="QI279" s="101"/>
      <c r="QJ279" s="101"/>
      <c r="QK279" s="101"/>
      <c r="QL279" s="101"/>
      <c r="QM279" s="101"/>
      <c r="QN279" s="101"/>
      <c r="QO279" s="101"/>
      <c r="QP279" s="101"/>
      <c r="QQ279" s="101"/>
      <c r="QR279" s="101"/>
      <c r="QS279" s="101"/>
      <c r="QT279" s="101"/>
      <c r="QU279" s="101"/>
      <c r="QV279" s="101"/>
      <c r="QW279" s="101"/>
      <c r="QX279" s="101"/>
      <c r="QY279" s="101"/>
      <c r="QZ279" s="101"/>
      <c r="RA279" s="101"/>
      <c r="RB279" s="101"/>
      <c r="RC279" s="101"/>
      <c r="RD279" s="101"/>
      <c r="RE279" s="101"/>
      <c r="RF279" s="101"/>
      <c r="RG279" s="101"/>
      <c r="RH279" s="101"/>
      <c r="RI279" s="101"/>
      <c r="RJ279" s="101"/>
      <c r="RK279" s="101"/>
      <c r="RL279" s="101"/>
      <c r="RM279" s="101"/>
      <c r="RN279" s="101"/>
      <c r="RO279" s="101"/>
      <c r="RP279" s="101"/>
      <c r="RQ279" s="101"/>
      <c r="RR279" s="101"/>
      <c r="RS279" s="101"/>
      <c r="RT279" s="101"/>
      <c r="RU279" s="101"/>
      <c r="RV279" s="101"/>
      <c r="RW279" s="101"/>
      <c r="RX279" s="101"/>
      <c r="RY279" s="101"/>
      <c r="RZ279" s="101"/>
      <c r="SA279" s="101"/>
      <c r="SB279" s="101"/>
      <c r="SC279" s="101"/>
      <c r="SD279" s="101"/>
      <c r="SE279" s="101"/>
      <c r="SF279" s="101"/>
      <c r="SG279" s="101"/>
      <c r="SH279" s="101"/>
      <c r="SI279" s="101"/>
      <c r="SJ279" s="101"/>
      <c r="SK279" s="101"/>
      <c r="SL279" s="101"/>
      <c r="SM279" s="101"/>
      <c r="SN279" s="101"/>
      <c r="SO279" s="101"/>
      <c r="SP279" s="101"/>
      <c r="SQ279" s="101"/>
      <c r="SR279" s="101"/>
      <c r="SS279" s="101"/>
      <c r="ST279" s="101"/>
      <c r="SU279" s="101"/>
      <c r="SV279" s="101"/>
      <c r="SW279" s="101"/>
      <c r="SX279" s="101"/>
      <c r="SY279" s="101"/>
      <c r="SZ279" s="101"/>
      <c r="TA279" s="101"/>
      <c r="TB279" s="101"/>
      <c r="TC279" s="101"/>
      <c r="TD279" s="101"/>
      <c r="TE279" s="101"/>
      <c r="TF279" s="101"/>
      <c r="TG279" s="101"/>
      <c r="TH279" s="101"/>
      <c r="TI279" s="101"/>
      <c r="TJ279" s="101"/>
      <c r="TK279" s="101"/>
      <c r="TL279" s="101"/>
      <c r="TM279" s="101"/>
      <c r="TN279" s="101"/>
      <c r="TO279" s="101"/>
      <c r="TP279" s="101"/>
      <c r="TQ279" s="101"/>
      <c r="TR279" s="101"/>
      <c r="TS279" s="101"/>
      <c r="TT279" s="101"/>
      <c r="TU279" s="101"/>
      <c r="TV279" s="101"/>
      <c r="TW279" s="101"/>
      <c r="TX279" s="101"/>
      <c r="TY279" s="101"/>
      <c r="TZ279" s="101"/>
      <c r="UA279" s="101"/>
      <c r="UB279" s="101"/>
      <c r="UC279" s="101"/>
      <c r="UD279" s="101"/>
      <c r="UE279" s="101"/>
      <c r="UF279" s="101"/>
      <c r="UG279" s="101"/>
      <c r="UH279" s="101"/>
      <c r="UI279" s="101"/>
      <c r="UJ279" s="101"/>
      <c r="UK279" s="101"/>
      <c r="UL279" s="101"/>
      <c r="UM279" s="101"/>
      <c r="UN279" s="101"/>
      <c r="UO279" s="101"/>
      <c r="UP279" s="101"/>
      <c r="UQ279" s="101"/>
      <c r="UR279" s="101"/>
      <c r="US279" s="101"/>
      <c r="UT279" s="101"/>
      <c r="UU279" s="101"/>
      <c r="UV279" s="101"/>
      <c r="UW279" s="101"/>
      <c r="UX279" s="101"/>
      <c r="UY279" s="101"/>
      <c r="UZ279" s="101"/>
      <c r="VA279" s="101"/>
      <c r="VB279" s="101"/>
      <c r="VC279" s="101"/>
      <c r="VD279" s="101"/>
      <c r="VE279" s="101"/>
      <c r="VF279" s="101"/>
      <c r="VG279" s="101"/>
      <c r="VH279" s="101"/>
      <c r="VI279" s="101"/>
      <c r="VJ279" s="101"/>
      <c r="VK279" s="101"/>
      <c r="VL279" s="101"/>
      <c r="VM279" s="101"/>
      <c r="VN279" s="101"/>
      <c r="VO279" s="101"/>
      <c r="VP279" s="101"/>
      <c r="VQ279" s="101"/>
      <c r="VR279" s="101"/>
      <c r="VS279" s="101"/>
      <c r="VT279" s="101"/>
      <c r="VU279" s="101"/>
      <c r="VV279" s="101"/>
      <c r="VW279" s="101"/>
      <c r="VX279" s="101"/>
      <c r="VY279" s="101"/>
      <c r="VZ279" s="101"/>
      <c r="WA279" s="101"/>
      <c r="WB279" s="101"/>
      <c r="WC279" s="101"/>
      <c r="WD279" s="101"/>
      <c r="WE279" s="101"/>
      <c r="WF279" s="101"/>
      <c r="WG279" s="101"/>
      <c r="WH279" s="101"/>
      <c r="WI279" s="101"/>
      <c r="WJ279" s="101"/>
      <c r="WK279" s="101"/>
      <c r="WL279" s="101"/>
      <c r="WM279" s="101"/>
      <c r="WN279" s="101"/>
      <c r="WO279" s="101"/>
      <c r="WP279" s="101"/>
      <c r="WQ279" s="101"/>
      <c r="WR279" s="101"/>
      <c r="WS279" s="101"/>
      <c r="WT279" s="101"/>
      <c r="WU279" s="101"/>
      <c r="WV279" s="101"/>
      <c r="WW279" s="101"/>
      <c r="WX279" s="101"/>
      <c r="WY279" s="101"/>
      <c r="WZ279" s="101"/>
      <c r="XA279" s="101"/>
      <c r="XB279" s="101"/>
      <c r="XC279" s="101"/>
      <c r="XD279" s="101"/>
      <c r="XE279" s="101"/>
      <c r="XF279" s="101"/>
      <c r="XG279" s="101"/>
      <c r="XH279" s="101"/>
      <c r="XI279" s="101"/>
      <c r="XJ279" s="101"/>
      <c r="XK279" s="101"/>
      <c r="XL279" s="101"/>
      <c r="XM279" s="101"/>
      <c r="XN279" s="101"/>
      <c r="XO279" s="101"/>
      <c r="XP279" s="101"/>
      <c r="XQ279" s="101"/>
      <c r="XR279" s="101"/>
      <c r="XS279" s="101"/>
      <c r="XT279" s="101"/>
      <c r="XU279" s="101"/>
      <c r="XV279" s="101"/>
      <c r="XW279" s="101"/>
      <c r="XX279" s="101"/>
      <c r="XY279" s="101"/>
      <c r="XZ279" s="101"/>
      <c r="YA279" s="101"/>
      <c r="YB279" s="101"/>
      <c r="YC279" s="101"/>
      <c r="YD279" s="101"/>
      <c r="YE279" s="101"/>
      <c r="YF279" s="101"/>
      <c r="YG279" s="101"/>
      <c r="YH279" s="101"/>
      <c r="YI279" s="101"/>
      <c r="YJ279" s="101"/>
      <c r="YK279" s="101"/>
      <c r="YL279" s="101"/>
      <c r="YM279" s="101"/>
      <c r="YN279" s="101"/>
      <c r="YO279" s="101"/>
      <c r="YP279" s="101"/>
      <c r="YQ279" s="101"/>
      <c r="YR279" s="101"/>
      <c r="YS279" s="101"/>
      <c r="YT279" s="101"/>
      <c r="YU279" s="101"/>
      <c r="YV279" s="101"/>
      <c r="YW279" s="101"/>
      <c r="YX279" s="101"/>
      <c r="YY279" s="101"/>
      <c r="YZ279" s="101"/>
      <c r="ZA279" s="101"/>
      <c r="ZB279" s="101"/>
      <c r="ZC279" s="101"/>
      <c r="ZD279" s="101"/>
      <c r="ZE279" s="101"/>
      <c r="ZF279" s="101"/>
      <c r="ZG279" s="101"/>
      <c r="ZH279" s="101"/>
      <c r="ZI279" s="101"/>
      <c r="ZJ279" s="101"/>
      <c r="ZK279" s="101"/>
      <c r="ZL279" s="101"/>
      <c r="ZM279" s="101"/>
      <c r="ZN279" s="101"/>
      <c r="ZO279" s="101"/>
      <c r="ZP279" s="101"/>
      <c r="ZQ279" s="101"/>
      <c r="ZR279" s="101"/>
      <c r="ZS279" s="101"/>
      <c r="ZT279" s="101"/>
      <c r="ZU279" s="101"/>
      <c r="ZV279" s="101"/>
      <c r="ZW279" s="101"/>
      <c r="ZX279" s="101"/>
      <c r="ZY279" s="101"/>
      <c r="ZZ279" s="101"/>
      <c r="AAA279" s="101"/>
      <c r="AAB279" s="101"/>
      <c r="AAC279" s="101"/>
      <c r="AAD279" s="101"/>
      <c r="AAE279" s="101"/>
      <c r="AAF279" s="101"/>
      <c r="AAG279" s="101"/>
      <c r="AAH279" s="101"/>
      <c r="AAI279" s="101"/>
      <c r="AAJ279" s="101"/>
      <c r="AAK279" s="101"/>
      <c r="AAL279" s="101"/>
      <c r="AAM279" s="101"/>
      <c r="AAN279" s="101"/>
      <c r="AAO279" s="101"/>
      <c r="AAP279" s="101"/>
      <c r="AAQ279" s="101"/>
      <c r="AAR279" s="101"/>
      <c r="AAS279" s="101"/>
      <c r="AAT279" s="101"/>
      <c r="AAU279" s="101"/>
      <c r="AAV279" s="101"/>
      <c r="AAW279" s="101"/>
      <c r="AAX279" s="101"/>
      <c r="AAY279" s="101"/>
      <c r="AAZ279" s="101"/>
      <c r="ABA279" s="101"/>
      <c r="ABB279" s="101"/>
      <c r="ABC279" s="101"/>
      <c r="ABD279" s="101"/>
      <c r="ABE279" s="101"/>
      <c r="ABF279" s="101"/>
      <c r="ABG279" s="101"/>
      <c r="ABH279" s="101"/>
      <c r="ABI279" s="101"/>
      <c r="ABJ279" s="101"/>
      <c r="ABK279" s="101"/>
      <c r="ABL279" s="101"/>
      <c r="ABM279" s="101"/>
      <c r="ABN279" s="101"/>
      <c r="ABO279" s="101"/>
      <c r="ABP279" s="101"/>
      <c r="ABQ279" s="101"/>
      <c r="ABR279" s="101"/>
      <c r="ABS279" s="101"/>
      <c r="ABT279" s="101"/>
      <c r="ABU279" s="101"/>
      <c r="ABV279" s="101"/>
      <c r="ABW279" s="101"/>
      <c r="ABX279" s="101"/>
      <c r="ABY279" s="101"/>
      <c r="ABZ279" s="101"/>
      <c r="ACA279" s="101"/>
      <c r="ACB279" s="101"/>
      <c r="ACC279" s="101"/>
      <c r="ACD279" s="101"/>
      <c r="ACE279" s="101"/>
      <c r="ACF279" s="101"/>
      <c r="ACG279" s="101"/>
      <c r="ACH279" s="101"/>
      <c r="ACI279" s="101"/>
      <c r="ACJ279" s="101"/>
      <c r="ACK279" s="101"/>
      <c r="ACL279" s="101"/>
      <c r="ACM279" s="101"/>
      <c r="ACN279" s="101"/>
      <c r="ACO279" s="101"/>
      <c r="ACP279" s="101"/>
      <c r="ACQ279" s="101"/>
      <c r="ACR279" s="101"/>
      <c r="ACS279" s="101"/>
      <c r="ACT279" s="101"/>
      <c r="ACU279" s="101"/>
      <c r="ACV279" s="101"/>
      <c r="ACW279" s="101"/>
      <c r="ACX279" s="101"/>
      <c r="ACY279" s="101"/>
      <c r="ACZ279" s="101"/>
      <c r="ADA279" s="101"/>
      <c r="ADB279" s="101"/>
      <c r="ADC279" s="101"/>
      <c r="ADD279" s="101"/>
      <c r="ADE279" s="101"/>
      <c r="ADF279" s="101"/>
      <c r="ADG279" s="101"/>
      <c r="ADH279" s="101"/>
      <c r="ADI279" s="101"/>
      <c r="ADJ279" s="101"/>
      <c r="ADK279" s="101"/>
      <c r="ADL279" s="101"/>
      <c r="ADM279" s="101"/>
      <c r="ADN279" s="101"/>
      <c r="ADO279" s="101"/>
      <c r="ADP279" s="101"/>
      <c r="ADQ279" s="101"/>
      <c r="ADR279" s="101"/>
      <c r="ADS279" s="101"/>
      <c r="ADT279" s="101"/>
      <c r="ADU279" s="101"/>
      <c r="ADV279" s="101"/>
      <c r="ADW279" s="101"/>
      <c r="ADX279" s="101"/>
      <c r="ADY279" s="101"/>
      <c r="ADZ279" s="101"/>
      <c r="AEA279" s="101"/>
      <c r="AEB279" s="101"/>
      <c r="AEC279" s="101"/>
      <c r="AED279" s="101"/>
      <c r="AEE279" s="101"/>
      <c r="AEF279" s="101"/>
      <c r="AEG279" s="101"/>
      <c r="AEH279" s="101"/>
      <c r="AEI279" s="101"/>
      <c r="AEJ279" s="101"/>
      <c r="AEK279" s="101"/>
      <c r="AEL279" s="101"/>
      <c r="AEM279" s="101"/>
      <c r="AEN279" s="101"/>
      <c r="AEO279" s="101"/>
      <c r="AEP279" s="101"/>
      <c r="AEQ279" s="101"/>
      <c r="AER279" s="101"/>
      <c r="AES279" s="101"/>
      <c r="AET279" s="101"/>
      <c r="AEU279" s="101"/>
      <c r="AEV279" s="101"/>
      <c r="AEW279" s="101"/>
      <c r="AEX279" s="101"/>
      <c r="AEY279" s="101"/>
      <c r="AEZ279" s="101"/>
      <c r="AFA279" s="101"/>
      <c r="AFB279" s="101"/>
      <c r="AFC279" s="101"/>
      <c r="AFD279" s="101"/>
      <c r="AFE279" s="101"/>
      <c r="AFF279" s="101"/>
      <c r="AFG279" s="101"/>
      <c r="AFH279" s="101"/>
      <c r="AFI279" s="101"/>
      <c r="AFJ279" s="101"/>
      <c r="AFK279" s="101"/>
      <c r="AFL279" s="101"/>
      <c r="AFM279" s="101"/>
      <c r="AFN279" s="101"/>
      <c r="AFO279" s="101"/>
      <c r="AFP279" s="101"/>
      <c r="AFQ279" s="101"/>
      <c r="AFR279" s="101"/>
      <c r="AFS279" s="101"/>
      <c r="AFT279" s="101"/>
      <c r="AFU279" s="101"/>
      <c r="AFV279" s="101"/>
      <c r="AFW279" s="101"/>
      <c r="AFX279" s="101"/>
      <c r="AFY279" s="101"/>
      <c r="AFZ279" s="101"/>
      <c r="AGA279" s="101"/>
      <c r="AGB279" s="101"/>
      <c r="AGC279" s="101"/>
      <c r="AGD279" s="101"/>
      <c r="AGE279" s="101"/>
      <c r="AGF279" s="101"/>
      <c r="AGG279" s="101"/>
      <c r="AGH279" s="101"/>
      <c r="AGI279" s="101"/>
      <c r="AGJ279" s="101"/>
      <c r="AGK279" s="101"/>
      <c r="AGL279" s="101"/>
      <c r="AGM279" s="101"/>
      <c r="AGN279" s="101"/>
      <c r="AGO279" s="101"/>
      <c r="AGP279" s="101"/>
      <c r="AGQ279" s="101"/>
      <c r="AGR279" s="101"/>
      <c r="AGS279" s="101"/>
      <c r="AGT279" s="101"/>
      <c r="AGU279" s="101"/>
      <c r="AGV279" s="101"/>
      <c r="AGW279" s="101"/>
      <c r="AGX279" s="101"/>
      <c r="AGY279" s="101"/>
      <c r="AGZ279" s="101"/>
      <c r="AHA279" s="101"/>
      <c r="AHB279" s="101"/>
      <c r="AHC279" s="101"/>
      <c r="AHD279" s="101"/>
      <c r="AHE279" s="101"/>
      <c r="AHF279" s="101"/>
      <c r="AHG279" s="101"/>
      <c r="AHH279" s="101"/>
      <c r="AHI279" s="101"/>
      <c r="AHJ279" s="101"/>
      <c r="AHK279" s="101"/>
      <c r="AHL279" s="101"/>
      <c r="AHM279" s="101"/>
      <c r="AHN279" s="101"/>
      <c r="AHO279" s="101"/>
      <c r="AHP279" s="101"/>
      <c r="AHQ279" s="101"/>
      <c r="AHR279" s="101"/>
      <c r="AHS279" s="101"/>
      <c r="AHT279" s="101"/>
      <c r="AHU279" s="101"/>
      <c r="AHV279" s="101"/>
      <c r="AHW279" s="101"/>
      <c r="AHX279" s="101"/>
      <c r="AHY279" s="101"/>
      <c r="AHZ279" s="101"/>
      <c r="AIA279" s="101"/>
      <c r="AIB279" s="101"/>
      <c r="AIC279" s="101"/>
      <c r="AID279" s="101"/>
      <c r="AIE279" s="101"/>
      <c r="AIF279" s="101"/>
      <c r="AIG279" s="101"/>
      <c r="AIH279" s="101"/>
      <c r="AII279" s="101"/>
      <c r="AIJ279" s="101"/>
      <c r="AIK279" s="101"/>
      <c r="AIL279" s="101"/>
      <c r="AIM279" s="101"/>
      <c r="AIN279" s="101"/>
      <c r="AIO279" s="101"/>
      <c r="AIP279" s="101"/>
      <c r="AIQ279" s="101"/>
      <c r="AIR279" s="101"/>
      <c r="AIS279" s="101"/>
      <c r="AIT279" s="101"/>
      <c r="AIU279" s="101"/>
      <c r="AIV279" s="101"/>
      <c r="AIW279" s="101"/>
      <c r="AIX279" s="101"/>
      <c r="AIY279" s="101"/>
      <c r="AIZ279" s="101"/>
      <c r="AJA279" s="101"/>
      <c r="AJB279" s="101"/>
      <c r="AJC279" s="101"/>
      <c r="AJD279" s="101"/>
      <c r="AJE279" s="101"/>
      <c r="AJF279" s="101"/>
      <c r="AJG279" s="101"/>
      <c r="AJH279" s="101"/>
      <c r="AJI279" s="101"/>
      <c r="AJJ279" s="101"/>
      <c r="AJK279" s="101"/>
      <c r="AJL279" s="101"/>
      <c r="AJM279" s="101"/>
      <c r="AJN279" s="101"/>
      <c r="AJO279" s="101"/>
      <c r="AJP279" s="101"/>
      <c r="AJQ279" s="101"/>
      <c r="AJR279" s="101"/>
      <c r="AJS279" s="101"/>
      <c r="AJT279" s="101"/>
      <c r="AJU279" s="101"/>
      <c r="AJV279" s="101"/>
      <c r="AJW279" s="101"/>
      <c r="AJX279" s="101"/>
      <c r="AJY279" s="101"/>
      <c r="AJZ279" s="101"/>
      <c r="AKA279" s="101"/>
      <c r="AKB279" s="101"/>
      <c r="AKC279" s="101"/>
      <c r="AKD279" s="101"/>
      <c r="AKE279" s="101"/>
      <c r="AKF279" s="101"/>
      <c r="AKG279" s="101"/>
      <c r="AKH279" s="101"/>
      <c r="AKI279" s="101"/>
      <c r="AKJ279" s="101"/>
      <c r="AKK279" s="101"/>
      <c r="AKL279" s="101"/>
      <c r="AKM279" s="101"/>
      <c r="AKN279" s="101"/>
      <c r="AKO279" s="101"/>
      <c r="AKP279" s="101"/>
      <c r="AKQ279" s="101"/>
      <c r="AKR279" s="101"/>
      <c r="AKS279" s="101"/>
      <c r="AKT279" s="101"/>
      <c r="AKU279" s="101"/>
      <c r="AKV279" s="101"/>
      <c r="AKW279" s="101"/>
      <c r="AKX279" s="101"/>
      <c r="AKY279" s="101"/>
      <c r="AKZ279" s="101"/>
      <c r="ALA279" s="101"/>
      <c r="ALB279" s="101"/>
      <c r="ALC279" s="101"/>
      <c r="ALD279" s="101"/>
      <c r="ALE279" s="101"/>
      <c r="ALF279" s="101"/>
      <c r="ALG279" s="101"/>
      <c r="ALH279" s="101"/>
      <c r="ALI279" s="101"/>
      <c r="ALJ279" s="101"/>
      <c r="ALK279" s="101"/>
      <c r="ALL279" s="101"/>
      <c r="ALM279" s="101"/>
      <c r="ALN279" s="101"/>
      <c r="ALO279" s="101"/>
      <c r="ALP279" s="101"/>
      <c r="ALQ279" s="48"/>
      <c r="ALR279" s="48"/>
      <c r="ALS279" s="48"/>
      <c r="ALT279" s="48"/>
      <c r="ALU279" s="48"/>
      <c r="ALV279" s="48"/>
      <c r="ALW279" s="48"/>
      <c r="ALX279" s="48"/>
      <c r="ALY279" s="48"/>
      <c r="ALZ279" s="48"/>
      <c r="AMA279" s="48"/>
      <c r="AMB279" s="48"/>
      <c r="AMC279" s="48"/>
      <c r="AMD279" s="48"/>
      <c r="AME279" s="48"/>
      <c r="AMF279" s="48"/>
      <c r="AMG279" s="48"/>
      <c r="AMH279" s="48"/>
      <c r="AMI279" s="48"/>
      <c r="AMJ279" s="48"/>
      <c r="AMK279" s="48"/>
      <c r="AML279" s="48"/>
      <c r="AMM279" s="48"/>
    </row>
    <row r="280" s="126" customFormat="true" ht="17.35" hidden="false" customHeight="false" outlineLevel="0" collapsed="false">
      <c r="A280" s="108"/>
      <c r="B280" s="90"/>
      <c r="C280" s="81" t="s">
        <v>380</v>
      </c>
      <c r="D280" s="155" t="s">
        <v>374</v>
      </c>
      <c r="E280" s="154" t="s">
        <v>29</v>
      </c>
      <c r="F280" s="154" t="s">
        <v>83</v>
      </c>
      <c r="G280" s="82"/>
      <c r="H280" s="83"/>
      <c r="I280" s="157" t="n">
        <f aca="false">SUM(J280:Q280)</f>
        <v>185300</v>
      </c>
      <c r="J280" s="157"/>
      <c r="K280" s="76"/>
      <c r="L280" s="76"/>
      <c r="M280" s="76"/>
      <c r="N280" s="76"/>
      <c r="O280" s="157" t="n">
        <f aca="false">O281</f>
        <v>185300</v>
      </c>
      <c r="P280" s="76"/>
      <c r="Q280" s="158"/>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111"/>
      <c r="AY280" s="111"/>
      <c r="AZ280" s="111"/>
      <c r="BA280" s="111"/>
      <c r="BB280" s="111"/>
      <c r="BC280" s="111"/>
      <c r="BD280" s="111"/>
      <c r="BE280" s="111"/>
      <c r="BF280" s="111"/>
      <c r="BG280" s="111"/>
      <c r="BH280" s="111"/>
      <c r="BI280" s="111"/>
      <c r="BJ280" s="111"/>
      <c r="BK280" s="111"/>
      <c r="BL280" s="111"/>
      <c r="BM280" s="111"/>
      <c r="BN280" s="111"/>
      <c r="BO280" s="111"/>
      <c r="BP280" s="111"/>
      <c r="BQ280" s="111"/>
      <c r="BR280" s="111"/>
      <c r="BS280" s="111"/>
      <c r="BT280" s="111"/>
      <c r="BU280" s="111"/>
      <c r="BV280" s="111"/>
      <c r="BW280" s="111"/>
      <c r="BX280" s="111"/>
      <c r="BY280" s="111"/>
      <c r="BZ280" s="111"/>
      <c r="CA280" s="111"/>
      <c r="CB280" s="111"/>
      <c r="CC280" s="111"/>
      <c r="CD280" s="111"/>
      <c r="CE280" s="111"/>
      <c r="CF280" s="111"/>
      <c r="CG280" s="111"/>
      <c r="CH280" s="111"/>
      <c r="CI280" s="111"/>
      <c r="CJ280" s="111"/>
      <c r="CK280" s="111"/>
      <c r="CL280" s="111"/>
      <c r="CM280" s="111"/>
      <c r="CN280" s="111"/>
      <c r="CO280" s="111"/>
      <c r="CP280" s="111"/>
      <c r="CQ280" s="111"/>
      <c r="CR280" s="111"/>
      <c r="CS280" s="111"/>
      <c r="CT280" s="111"/>
      <c r="CU280" s="111"/>
      <c r="CV280" s="111"/>
      <c r="CW280" s="111"/>
      <c r="CX280" s="111"/>
      <c r="CY280" s="111"/>
      <c r="CZ280" s="111"/>
      <c r="DA280" s="111"/>
      <c r="DB280" s="111"/>
      <c r="DC280" s="111"/>
      <c r="DD280" s="111"/>
      <c r="DE280" s="111"/>
      <c r="DF280" s="111"/>
      <c r="DG280" s="111"/>
      <c r="DH280" s="111"/>
      <c r="DI280" s="111"/>
      <c r="DJ280" s="111"/>
      <c r="DK280" s="111"/>
      <c r="DL280" s="111"/>
      <c r="DM280" s="111"/>
      <c r="DN280" s="111"/>
      <c r="DO280" s="111"/>
      <c r="DP280" s="111"/>
      <c r="DQ280" s="111"/>
      <c r="DR280" s="111"/>
      <c r="DS280" s="111"/>
      <c r="DT280" s="111"/>
      <c r="DU280" s="111"/>
      <c r="DV280" s="111"/>
      <c r="DW280" s="111"/>
      <c r="DX280" s="111"/>
      <c r="DY280" s="111"/>
      <c r="DZ280" s="111"/>
      <c r="EA280" s="111"/>
      <c r="EB280" s="111"/>
      <c r="EC280" s="111"/>
      <c r="ED280" s="111"/>
      <c r="EE280" s="111"/>
      <c r="EF280" s="111"/>
      <c r="EG280" s="111"/>
      <c r="EH280" s="111"/>
      <c r="EI280" s="111"/>
      <c r="EJ280" s="111"/>
      <c r="EK280" s="111"/>
      <c r="EL280" s="111"/>
      <c r="EM280" s="111"/>
      <c r="EN280" s="111"/>
      <c r="EO280" s="111"/>
      <c r="EP280" s="111"/>
      <c r="EQ280" s="111"/>
      <c r="ER280" s="111"/>
      <c r="ES280" s="111"/>
      <c r="ET280" s="111"/>
      <c r="EU280" s="111"/>
      <c r="EV280" s="111"/>
      <c r="EW280" s="111"/>
      <c r="EX280" s="111"/>
      <c r="EY280" s="111"/>
      <c r="EZ280" s="111"/>
      <c r="FA280" s="111"/>
      <c r="FB280" s="111"/>
      <c r="FC280" s="111"/>
      <c r="FD280" s="111"/>
      <c r="FE280" s="111"/>
      <c r="FF280" s="111"/>
      <c r="FG280" s="111"/>
      <c r="FH280" s="111"/>
      <c r="FI280" s="111"/>
      <c r="FJ280" s="111"/>
      <c r="FK280" s="111"/>
      <c r="FL280" s="111"/>
      <c r="FM280" s="111"/>
      <c r="FN280" s="111"/>
      <c r="FO280" s="111"/>
      <c r="FP280" s="111"/>
      <c r="FQ280" s="111"/>
      <c r="FR280" s="111"/>
      <c r="FS280" s="111"/>
      <c r="FT280" s="111"/>
      <c r="FU280" s="111"/>
      <c r="FV280" s="111"/>
      <c r="FW280" s="111"/>
      <c r="FX280" s="111"/>
      <c r="FY280" s="111"/>
      <c r="FZ280" s="111"/>
      <c r="GA280" s="111"/>
      <c r="GB280" s="111"/>
      <c r="GC280" s="111"/>
      <c r="GD280" s="111"/>
      <c r="GE280" s="111"/>
      <c r="GF280" s="111"/>
      <c r="GG280" s="111"/>
      <c r="GH280" s="111"/>
      <c r="GI280" s="111"/>
      <c r="GJ280" s="111"/>
      <c r="GK280" s="111"/>
      <c r="GL280" s="111"/>
      <c r="GM280" s="111"/>
      <c r="GN280" s="111"/>
      <c r="GO280" s="111"/>
      <c r="GP280" s="111"/>
      <c r="GQ280" s="111"/>
      <c r="GR280" s="111"/>
      <c r="GS280" s="111"/>
      <c r="GT280" s="111"/>
      <c r="GU280" s="111"/>
      <c r="GV280" s="111"/>
      <c r="GW280" s="111"/>
      <c r="GX280" s="111"/>
      <c r="GY280" s="111"/>
      <c r="GZ280" s="111"/>
      <c r="HA280" s="111"/>
      <c r="HB280" s="111"/>
      <c r="HC280" s="111"/>
      <c r="HD280" s="111"/>
      <c r="HE280" s="111"/>
      <c r="HF280" s="111"/>
      <c r="HG280" s="111"/>
      <c r="HH280" s="111"/>
      <c r="HI280" s="111"/>
      <c r="HJ280" s="111"/>
      <c r="HK280" s="111"/>
      <c r="HL280" s="111"/>
      <c r="HM280" s="111"/>
      <c r="HN280" s="111"/>
      <c r="HO280" s="111"/>
      <c r="HP280" s="111"/>
      <c r="HQ280" s="111"/>
      <c r="HR280" s="111"/>
      <c r="HS280" s="111"/>
      <c r="HT280" s="111"/>
      <c r="HU280" s="111"/>
      <c r="HV280" s="111"/>
      <c r="HW280" s="111"/>
      <c r="HX280" s="111"/>
      <c r="HY280" s="111"/>
      <c r="HZ280" s="111"/>
      <c r="IA280" s="111"/>
      <c r="IB280" s="111"/>
      <c r="IC280" s="111"/>
      <c r="ID280" s="111"/>
      <c r="IE280" s="101"/>
      <c r="IF280" s="101"/>
      <c r="IG280" s="101"/>
      <c r="IH280" s="101"/>
      <c r="II280" s="101"/>
      <c r="IJ280" s="101"/>
      <c r="IK280" s="101"/>
      <c r="IL280" s="101"/>
      <c r="IM280" s="101"/>
      <c r="IN280" s="101"/>
      <c r="IO280" s="101"/>
      <c r="IP280" s="101"/>
      <c r="IQ280" s="101"/>
      <c r="IR280" s="101"/>
      <c r="IS280" s="101"/>
      <c r="IT280" s="101"/>
      <c r="IU280" s="101"/>
      <c r="IV280" s="101"/>
      <c r="IW280" s="101"/>
      <c r="IX280" s="101"/>
      <c r="IY280" s="101"/>
      <c r="IZ280" s="101"/>
      <c r="JA280" s="101"/>
      <c r="JB280" s="101"/>
      <c r="JC280" s="101"/>
      <c r="JD280" s="101"/>
      <c r="JE280" s="101"/>
      <c r="JF280" s="101"/>
      <c r="JG280" s="101"/>
      <c r="JH280" s="101"/>
      <c r="JI280" s="101"/>
      <c r="JJ280" s="101"/>
      <c r="JK280" s="101"/>
      <c r="JL280" s="101"/>
      <c r="JM280" s="101"/>
      <c r="JN280" s="101"/>
      <c r="JO280" s="101"/>
      <c r="JP280" s="101"/>
      <c r="JQ280" s="101"/>
      <c r="JR280" s="101"/>
      <c r="JS280" s="101"/>
      <c r="JT280" s="101"/>
      <c r="JU280" s="101"/>
      <c r="JV280" s="101"/>
      <c r="JW280" s="101"/>
      <c r="JX280" s="101"/>
      <c r="JY280" s="101"/>
      <c r="JZ280" s="101"/>
      <c r="KA280" s="101"/>
      <c r="KB280" s="101"/>
      <c r="KC280" s="101"/>
      <c r="KD280" s="101"/>
      <c r="KE280" s="101"/>
      <c r="KF280" s="101"/>
      <c r="KG280" s="101"/>
      <c r="KH280" s="101"/>
      <c r="KI280" s="101"/>
      <c r="KJ280" s="101"/>
      <c r="KK280" s="101"/>
      <c r="KL280" s="101"/>
      <c r="KM280" s="101"/>
      <c r="KN280" s="101"/>
      <c r="KO280" s="101"/>
      <c r="KP280" s="101"/>
      <c r="KQ280" s="101"/>
      <c r="KR280" s="101"/>
      <c r="KS280" s="101"/>
      <c r="KT280" s="101"/>
      <c r="KU280" s="101"/>
      <c r="KV280" s="101"/>
      <c r="KW280" s="101"/>
      <c r="KX280" s="101"/>
      <c r="KY280" s="101"/>
      <c r="KZ280" s="101"/>
      <c r="LA280" s="101"/>
      <c r="LB280" s="101"/>
      <c r="LC280" s="101"/>
      <c r="LD280" s="101"/>
      <c r="LE280" s="101"/>
      <c r="LF280" s="101"/>
      <c r="LG280" s="101"/>
      <c r="LH280" s="101"/>
      <c r="LI280" s="101"/>
      <c r="LJ280" s="101"/>
      <c r="LK280" s="101"/>
      <c r="LL280" s="101"/>
      <c r="LM280" s="101"/>
      <c r="LN280" s="101"/>
      <c r="LO280" s="101"/>
      <c r="LP280" s="101"/>
      <c r="LQ280" s="101"/>
      <c r="LR280" s="101"/>
      <c r="LS280" s="101"/>
      <c r="LT280" s="101"/>
      <c r="LU280" s="101"/>
      <c r="LV280" s="101"/>
      <c r="LW280" s="101"/>
      <c r="LX280" s="101"/>
      <c r="LY280" s="101"/>
      <c r="LZ280" s="101"/>
      <c r="MA280" s="101"/>
      <c r="MB280" s="101"/>
      <c r="MC280" s="101"/>
      <c r="MD280" s="101"/>
      <c r="ME280" s="101"/>
      <c r="MF280" s="101"/>
      <c r="MG280" s="101"/>
      <c r="MH280" s="101"/>
      <c r="MI280" s="101"/>
      <c r="MJ280" s="101"/>
      <c r="MK280" s="101"/>
      <c r="ML280" s="101"/>
      <c r="MM280" s="101"/>
      <c r="MN280" s="101"/>
      <c r="MO280" s="101"/>
      <c r="MP280" s="101"/>
      <c r="MQ280" s="101"/>
      <c r="MR280" s="101"/>
      <c r="MS280" s="101"/>
      <c r="MT280" s="101"/>
      <c r="MU280" s="101"/>
      <c r="MV280" s="101"/>
      <c r="MW280" s="101"/>
      <c r="MX280" s="101"/>
      <c r="MY280" s="101"/>
      <c r="MZ280" s="101"/>
      <c r="NA280" s="101"/>
      <c r="NB280" s="101"/>
      <c r="NC280" s="101"/>
      <c r="ND280" s="101"/>
      <c r="NE280" s="101"/>
      <c r="NF280" s="101"/>
      <c r="NG280" s="101"/>
      <c r="NH280" s="101"/>
      <c r="NI280" s="101"/>
      <c r="NJ280" s="101"/>
      <c r="NK280" s="101"/>
      <c r="NL280" s="101"/>
      <c r="NM280" s="101"/>
      <c r="NN280" s="101"/>
      <c r="NO280" s="101"/>
      <c r="NP280" s="101"/>
      <c r="NQ280" s="101"/>
      <c r="NR280" s="101"/>
      <c r="NS280" s="101"/>
      <c r="NT280" s="101"/>
      <c r="NU280" s="101"/>
      <c r="NV280" s="101"/>
      <c r="NW280" s="101"/>
      <c r="NX280" s="101"/>
      <c r="NY280" s="101"/>
      <c r="NZ280" s="101"/>
      <c r="OA280" s="101"/>
      <c r="OB280" s="101"/>
      <c r="OC280" s="101"/>
      <c r="OD280" s="101"/>
      <c r="OE280" s="101"/>
      <c r="OF280" s="101"/>
      <c r="OG280" s="101"/>
      <c r="OH280" s="101"/>
      <c r="OI280" s="101"/>
      <c r="OJ280" s="101"/>
      <c r="OK280" s="101"/>
      <c r="OL280" s="101"/>
      <c r="OM280" s="101"/>
      <c r="ON280" s="101"/>
      <c r="OO280" s="101"/>
      <c r="OP280" s="101"/>
      <c r="OQ280" s="101"/>
      <c r="OR280" s="101"/>
      <c r="OS280" s="101"/>
      <c r="OT280" s="101"/>
      <c r="OU280" s="101"/>
      <c r="OV280" s="101"/>
      <c r="OW280" s="101"/>
      <c r="OX280" s="101"/>
      <c r="OY280" s="101"/>
      <c r="OZ280" s="101"/>
      <c r="PA280" s="101"/>
      <c r="PB280" s="101"/>
      <c r="PC280" s="101"/>
      <c r="PD280" s="101"/>
      <c r="PE280" s="101"/>
      <c r="PF280" s="101"/>
      <c r="PG280" s="101"/>
      <c r="PH280" s="101"/>
      <c r="PI280" s="101"/>
      <c r="PJ280" s="101"/>
      <c r="PK280" s="101"/>
      <c r="PL280" s="101"/>
      <c r="PM280" s="101"/>
      <c r="PN280" s="101"/>
      <c r="PO280" s="101"/>
      <c r="PP280" s="101"/>
      <c r="PQ280" s="101"/>
      <c r="PR280" s="101"/>
      <c r="PS280" s="101"/>
      <c r="PT280" s="101"/>
      <c r="PU280" s="101"/>
      <c r="PV280" s="101"/>
      <c r="PW280" s="101"/>
      <c r="PX280" s="101"/>
      <c r="PY280" s="101"/>
      <c r="PZ280" s="101"/>
      <c r="QA280" s="101"/>
      <c r="QB280" s="101"/>
      <c r="QC280" s="101"/>
      <c r="QD280" s="101"/>
      <c r="QE280" s="101"/>
      <c r="QF280" s="101"/>
      <c r="QG280" s="101"/>
      <c r="QH280" s="101"/>
      <c r="QI280" s="101"/>
      <c r="QJ280" s="101"/>
      <c r="QK280" s="101"/>
      <c r="QL280" s="101"/>
      <c r="QM280" s="101"/>
      <c r="QN280" s="101"/>
      <c r="QO280" s="101"/>
      <c r="QP280" s="101"/>
      <c r="QQ280" s="101"/>
      <c r="QR280" s="101"/>
      <c r="QS280" s="101"/>
      <c r="QT280" s="101"/>
      <c r="QU280" s="101"/>
      <c r="QV280" s="101"/>
      <c r="QW280" s="101"/>
      <c r="QX280" s="101"/>
      <c r="QY280" s="101"/>
      <c r="QZ280" s="101"/>
      <c r="RA280" s="101"/>
      <c r="RB280" s="101"/>
      <c r="RC280" s="101"/>
      <c r="RD280" s="101"/>
      <c r="RE280" s="101"/>
      <c r="RF280" s="101"/>
      <c r="RG280" s="101"/>
      <c r="RH280" s="101"/>
      <c r="RI280" s="101"/>
      <c r="RJ280" s="101"/>
      <c r="RK280" s="101"/>
      <c r="RL280" s="101"/>
      <c r="RM280" s="101"/>
      <c r="RN280" s="101"/>
      <c r="RO280" s="101"/>
      <c r="RP280" s="101"/>
      <c r="RQ280" s="101"/>
      <c r="RR280" s="101"/>
      <c r="RS280" s="101"/>
      <c r="RT280" s="101"/>
      <c r="RU280" s="101"/>
      <c r="RV280" s="101"/>
      <c r="RW280" s="101"/>
      <c r="RX280" s="101"/>
      <c r="RY280" s="101"/>
      <c r="RZ280" s="101"/>
      <c r="SA280" s="101"/>
      <c r="SB280" s="101"/>
      <c r="SC280" s="101"/>
      <c r="SD280" s="101"/>
      <c r="SE280" s="101"/>
      <c r="SF280" s="101"/>
      <c r="SG280" s="101"/>
      <c r="SH280" s="101"/>
      <c r="SI280" s="101"/>
      <c r="SJ280" s="101"/>
      <c r="SK280" s="101"/>
      <c r="SL280" s="101"/>
      <c r="SM280" s="101"/>
      <c r="SN280" s="101"/>
      <c r="SO280" s="101"/>
      <c r="SP280" s="101"/>
      <c r="SQ280" s="101"/>
      <c r="SR280" s="101"/>
      <c r="SS280" s="101"/>
      <c r="ST280" s="101"/>
      <c r="SU280" s="101"/>
      <c r="SV280" s="101"/>
      <c r="SW280" s="101"/>
      <c r="SX280" s="101"/>
      <c r="SY280" s="101"/>
      <c r="SZ280" s="101"/>
      <c r="TA280" s="101"/>
      <c r="TB280" s="101"/>
      <c r="TC280" s="101"/>
      <c r="TD280" s="101"/>
      <c r="TE280" s="101"/>
      <c r="TF280" s="101"/>
      <c r="TG280" s="101"/>
      <c r="TH280" s="101"/>
      <c r="TI280" s="101"/>
      <c r="TJ280" s="101"/>
      <c r="TK280" s="101"/>
      <c r="TL280" s="101"/>
      <c r="TM280" s="101"/>
      <c r="TN280" s="101"/>
      <c r="TO280" s="101"/>
      <c r="TP280" s="101"/>
      <c r="TQ280" s="101"/>
      <c r="TR280" s="101"/>
      <c r="TS280" s="101"/>
      <c r="TT280" s="101"/>
      <c r="TU280" s="101"/>
      <c r="TV280" s="101"/>
      <c r="TW280" s="101"/>
      <c r="TX280" s="101"/>
      <c r="TY280" s="101"/>
      <c r="TZ280" s="101"/>
      <c r="UA280" s="101"/>
      <c r="UB280" s="101"/>
      <c r="UC280" s="101"/>
      <c r="UD280" s="101"/>
      <c r="UE280" s="101"/>
      <c r="UF280" s="101"/>
      <c r="UG280" s="101"/>
      <c r="UH280" s="101"/>
      <c r="UI280" s="101"/>
      <c r="UJ280" s="101"/>
      <c r="UK280" s="101"/>
      <c r="UL280" s="101"/>
      <c r="UM280" s="101"/>
      <c r="UN280" s="101"/>
      <c r="UO280" s="101"/>
      <c r="UP280" s="101"/>
      <c r="UQ280" s="101"/>
      <c r="UR280" s="101"/>
      <c r="US280" s="101"/>
      <c r="UT280" s="101"/>
      <c r="UU280" s="101"/>
      <c r="UV280" s="101"/>
      <c r="UW280" s="101"/>
      <c r="UX280" s="101"/>
      <c r="UY280" s="101"/>
      <c r="UZ280" s="101"/>
      <c r="VA280" s="101"/>
      <c r="VB280" s="101"/>
      <c r="VC280" s="101"/>
      <c r="VD280" s="101"/>
      <c r="VE280" s="101"/>
      <c r="VF280" s="101"/>
      <c r="VG280" s="101"/>
      <c r="VH280" s="101"/>
      <c r="VI280" s="101"/>
      <c r="VJ280" s="101"/>
      <c r="VK280" s="101"/>
      <c r="VL280" s="101"/>
      <c r="VM280" s="101"/>
      <c r="VN280" s="101"/>
      <c r="VO280" s="101"/>
      <c r="VP280" s="101"/>
      <c r="VQ280" s="101"/>
      <c r="VR280" s="101"/>
      <c r="VS280" s="101"/>
      <c r="VT280" s="101"/>
      <c r="VU280" s="101"/>
      <c r="VV280" s="101"/>
      <c r="VW280" s="101"/>
      <c r="VX280" s="101"/>
      <c r="VY280" s="101"/>
      <c r="VZ280" s="101"/>
      <c r="WA280" s="101"/>
      <c r="WB280" s="101"/>
      <c r="WC280" s="101"/>
      <c r="WD280" s="101"/>
      <c r="WE280" s="101"/>
      <c r="WF280" s="101"/>
      <c r="WG280" s="101"/>
      <c r="WH280" s="101"/>
      <c r="WI280" s="101"/>
      <c r="WJ280" s="101"/>
      <c r="WK280" s="101"/>
      <c r="WL280" s="101"/>
      <c r="WM280" s="101"/>
      <c r="WN280" s="101"/>
      <c r="WO280" s="101"/>
      <c r="WP280" s="101"/>
      <c r="WQ280" s="101"/>
      <c r="WR280" s="101"/>
      <c r="WS280" s="101"/>
      <c r="WT280" s="101"/>
      <c r="WU280" s="101"/>
      <c r="WV280" s="101"/>
      <c r="WW280" s="101"/>
      <c r="WX280" s="101"/>
      <c r="WY280" s="101"/>
      <c r="WZ280" s="101"/>
      <c r="XA280" s="101"/>
      <c r="XB280" s="101"/>
      <c r="XC280" s="101"/>
      <c r="XD280" s="101"/>
      <c r="XE280" s="101"/>
      <c r="XF280" s="101"/>
      <c r="XG280" s="101"/>
      <c r="XH280" s="101"/>
      <c r="XI280" s="101"/>
      <c r="XJ280" s="101"/>
      <c r="XK280" s="101"/>
      <c r="XL280" s="101"/>
      <c r="XM280" s="101"/>
      <c r="XN280" s="101"/>
      <c r="XO280" s="101"/>
      <c r="XP280" s="101"/>
      <c r="XQ280" s="101"/>
      <c r="XR280" s="101"/>
      <c r="XS280" s="101"/>
      <c r="XT280" s="101"/>
      <c r="XU280" s="101"/>
      <c r="XV280" s="101"/>
      <c r="XW280" s="101"/>
      <c r="XX280" s="101"/>
      <c r="XY280" s="101"/>
      <c r="XZ280" s="101"/>
      <c r="YA280" s="101"/>
      <c r="YB280" s="101"/>
      <c r="YC280" s="101"/>
      <c r="YD280" s="101"/>
      <c r="YE280" s="101"/>
      <c r="YF280" s="101"/>
      <c r="YG280" s="101"/>
      <c r="YH280" s="101"/>
      <c r="YI280" s="101"/>
      <c r="YJ280" s="101"/>
      <c r="YK280" s="101"/>
      <c r="YL280" s="101"/>
      <c r="YM280" s="101"/>
      <c r="YN280" s="101"/>
      <c r="YO280" s="101"/>
      <c r="YP280" s="101"/>
      <c r="YQ280" s="101"/>
      <c r="YR280" s="101"/>
      <c r="YS280" s="101"/>
      <c r="YT280" s="101"/>
      <c r="YU280" s="101"/>
      <c r="YV280" s="101"/>
      <c r="YW280" s="101"/>
      <c r="YX280" s="101"/>
      <c r="YY280" s="101"/>
      <c r="YZ280" s="101"/>
      <c r="ZA280" s="101"/>
      <c r="ZB280" s="101"/>
      <c r="ZC280" s="101"/>
      <c r="ZD280" s="101"/>
      <c r="ZE280" s="101"/>
      <c r="ZF280" s="101"/>
      <c r="ZG280" s="101"/>
      <c r="ZH280" s="101"/>
      <c r="ZI280" s="101"/>
      <c r="ZJ280" s="101"/>
      <c r="ZK280" s="101"/>
      <c r="ZL280" s="101"/>
      <c r="ZM280" s="101"/>
      <c r="ZN280" s="101"/>
      <c r="ZO280" s="101"/>
      <c r="ZP280" s="101"/>
      <c r="ZQ280" s="101"/>
      <c r="ZR280" s="101"/>
      <c r="ZS280" s="101"/>
      <c r="ZT280" s="101"/>
      <c r="ZU280" s="101"/>
      <c r="ZV280" s="101"/>
      <c r="ZW280" s="101"/>
      <c r="ZX280" s="101"/>
      <c r="ZY280" s="101"/>
      <c r="ZZ280" s="101"/>
      <c r="AAA280" s="101"/>
      <c r="AAB280" s="101"/>
      <c r="AAC280" s="101"/>
      <c r="AAD280" s="101"/>
      <c r="AAE280" s="101"/>
      <c r="AAF280" s="101"/>
      <c r="AAG280" s="101"/>
      <c r="AAH280" s="101"/>
      <c r="AAI280" s="101"/>
      <c r="AAJ280" s="101"/>
      <c r="AAK280" s="101"/>
      <c r="AAL280" s="101"/>
      <c r="AAM280" s="101"/>
      <c r="AAN280" s="101"/>
      <c r="AAO280" s="101"/>
      <c r="AAP280" s="101"/>
      <c r="AAQ280" s="101"/>
      <c r="AAR280" s="101"/>
      <c r="AAS280" s="101"/>
      <c r="AAT280" s="101"/>
      <c r="AAU280" s="101"/>
      <c r="AAV280" s="101"/>
      <c r="AAW280" s="101"/>
      <c r="AAX280" s="101"/>
      <c r="AAY280" s="101"/>
      <c r="AAZ280" s="101"/>
      <c r="ABA280" s="101"/>
      <c r="ABB280" s="101"/>
      <c r="ABC280" s="101"/>
      <c r="ABD280" s="101"/>
      <c r="ABE280" s="101"/>
      <c r="ABF280" s="101"/>
      <c r="ABG280" s="101"/>
      <c r="ABH280" s="101"/>
      <c r="ABI280" s="101"/>
      <c r="ABJ280" s="101"/>
      <c r="ABK280" s="101"/>
      <c r="ABL280" s="101"/>
      <c r="ABM280" s="101"/>
      <c r="ABN280" s="101"/>
      <c r="ABO280" s="101"/>
      <c r="ABP280" s="101"/>
      <c r="ABQ280" s="101"/>
      <c r="ABR280" s="101"/>
      <c r="ABS280" s="101"/>
      <c r="ABT280" s="101"/>
      <c r="ABU280" s="101"/>
      <c r="ABV280" s="101"/>
      <c r="ABW280" s="101"/>
      <c r="ABX280" s="101"/>
      <c r="ABY280" s="101"/>
      <c r="ABZ280" s="101"/>
      <c r="ACA280" s="101"/>
      <c r="ACB280" s="101"/>
      <c r="ACC280" s="101"/>
      <c r="ACD280" s="101"/>
      <c r="ACE280" s="101"/>
      <c r="ACF280" s="101"/>
      <c r="ACG280" s="101"/>
      <c r="ACH280" s="101"/>
      <c r="ACI280" s="101"/>
      <c r="ACJ280" s="101"/>
      <c r="ACK280" s="101"/>
      <c r="ACL280" s="101"/>
      <c r="ACM280" s="101"/>
      <c r="ACN280" s="101"/>
      <c r="ACO280" s="101"/>
      <c r="ACP280" s="101"/>
      <c r="ACQ280" s="101"/>
      <c r="ACR280" s="101"/>
      <c r="ACS280" s="101"/>
      <c r="ACT280" s="101"/>
      <c r="ACU280" s="101"/>
      <c r="ACV280" s="101"/>
      <c r="ACW280" s="101"/>
      <c r="ACX280" s="101"/>
      <c r="ACY280" s="101"/>
      <c r="ACZ280" s="101"/>
      <c r="ADA280" s="101"/>
      <c r="ADB280" s="101"/>
      <c r="ADC280" s="101"/>
      <c r="ADD280" s="101"/>
      <c r="ADE280" s="101"/>
      <c r="ADF280" s="101"/>
      <c r="ADG280" s="101"/>
      <c r="ADH280" s="101"/>
      <c r="ADI280" s="101"/>
      <c r="ADJ280" s="101"/>
      <c r="ADK280" s="101"/>
      <c r="ADL280" s="101"/>
      <c r="ADM280" s="101"/>
      <c r="ADN280" s="101"/>
      <c r="ADO280" s="101"/>
      <c r="ADP280" s="101"/>
      <c r="ADQ280" s="101"/>
      <c r="ADR280" s="101"/>
      <c r="ADS280" s="101"/>
      <c r="ADT280" s="101"/>
      <c r="ADU280" s="101"/>
      <c r="ADV280" s="101"/>
      <c r="ADW280" s="101"/>
      <c r="ADX280" s="101"/>
      <c r="ADY280" s="101"/>
      <c r="ADZ280" s="101"/>
      <c r="AEA280" s="101"/>
      <c r="AEB280" s="101"/>
      <c r="AEC280" s="101"/>
      <c r="AED280" s="101"/>
      <c r="AEE280" s="101"/>
      <c r="AEF280" s="101"/>
      <c r="AEG280" s="101"/>
      <c r="AEH280" s="101"/>
      <c r="AEI280" s="101"/>
      <c r="AEJ280" s="101"/>
      <c r="AEK280" s="101"/>
      <c r="AEL280" s="101"/>
      <c r="AEM280" s="101"/>
      <c r="AEN280" s="101"/>
      <c r="AEO280" s="101"/>
      <c r="AEP280" s="101"/>
      <c r="AEQ280" s="101"/>
      <c r="AER280" s="101"/>
      <c r="AES280" s="101"/>
      <c r="AET280" s="101"/>
      <c r="AEU280" s="101"/>
      <c r="AEV280" s="101"/>
      <c r="AEW280" s="101"/>
      <c r="AEX280" s="101"/>
      <c r="AEY280" s="101"/>
      <c r="AEZ280" s="101"/>
      <c r="AFA280" s="101"/>
      <c r="AFB280" s="101"/>
      <c r="AFC280" s="101"/>
      <c r="AFD280" s="101"/>
      <c r="AFE280" s="101"/>
      <c r="AFF280" s="101"/>
      <c r="AFG280" s="101"/>
      <c r="AFH280" s="101"/>
      <c r="AFI280" s="101"/>
      <c r="AFJ280" s="101"/>
      <c r="AFK280" s="101"/>
      <c r="AFL280" s="101"/>
      <c r="AFM280" s="101"/>
      <c r="AFN280" s="101"/>
      <c r="AFO280" s="101"/>
      <c r="AFP280" s="101"/>
      <c r="AFQ280" s="101"/>
      <c r="AFR280" s="101"/>
      <c r="AFS280" s="101"/>
      <c r="AFT280" s="101"/>
      <c r="AFU280" s="101"/>
      <c r="AFV280" s="101"/>
      <c r="AFW280" s="101"/>
      <c r="AFX280" s="101"/>
      <c r="AFY280" s="101"/>
      <c r="AFZ280" s="101"/>
      <c r="AGA280" s="101"/>
      <c r="AGB280" s="101"/>
      <c r="AGC280" s="101"/>
      <c r="AGD280" s="101"/>
      <c r="AGE280" s="101"/>
      <c r="AGF280" s="101"/>
      <c r="AGG280" s="101"/>
      <c r="AGH280" s="101"/>
      <c r="AGI280" s="101"/>
      <c r="AGJ280" s="101"/>
      <c r="AGK280" s="101"/>
      <c r="AGL280" s="101"/>
      <c r="AGM280" s="101"/>
      <c r="AGN280" s="101"/>
      <c r="AGO280" s="101"/>
      <c r="AGP280" s="101"/>
      <c r="AGQ280" s="101"/>
      <c r="AGR280" s="101"/>
      <c r="AGS280" s="101"/>
      <c r="AGT280" s="101"/>
      <c r="AGU280" s="101"/>
      <c r="AGV280" s="101"/>
      <c r="AGW280" s="101"/>
      <c r="AGX280" s="101"/>
      <c r="AGY280" s="101"/>
      <c r="AGZ280" s="101"/>
      <c r="AHA280" s="101"/>
      <c r="AHB280" s="101"/>
      <c r="AHC280" s="101"/>
      <c r="AHD280" s="101"/>
      <c r="AHE280" s="101"/>
      <c r="AHF280" s="101"/>
      <c r="AHG280" s="101"/>
      <c r="AHH280" s="101"/>
      <c r="AHI280" s="101"/>
      <c r="AHJ280" s="101"/>
      <c r="AHK280" s="101"/>
      <c r="AHL280" s="101"/>
      <c r="AHM280" s="101"/>
      <c r="AHN280" s="101"/>
      <c r="AHO280" s="101"/>
      <c r="AHP280" s="101"/>
      <c r="AHQ280" s="101"/>
      <c r="AHR280" s="101"/>
      <c r="AHS280" s="101"/>
      <c r="AHT280" s="101"/>
      <c r="AHU280" s="101"/>
      <c r="AHV280" s="101"/>
      <c r="AHW280" s="101"/>
      <c r="AHX280" s="101"/>
      <c r="AHY280" s="101"/>
      <c r="AHZ280" s="101"/>
      <c r="AIA280" s="101"/>
      <c r="AIB280" s="101"/>
      <c r="AIC280" s="101"/>
      <c r="AID280" s="101"/>
      <c r="AIE280" s="101"/>
      <c r="AIF280" s="101"/>
      <c r="AIG280" s="101"/>
      <c r="AIH280" s="101"/>
      <c r="AII280" s="101"/>
      <c r="AIJ280" s="101"/>
      <c r="AIK280" s="101"/>
      <c r="AIL280" s="101"/>
      <c r="AIM280" s="101"/>
      <c r="AIN280" s="101"/>
      <c r="AIO280" s="101"/>
      <c r="AIP280" s="101"/>
      <c r="AIQ280" s="101"/>
      <c r="AIR280" s="101"/>
      <c r="AIS280" s="101"/>
      <c r="AIT280" s="101"/>
      <c r="AIU280" s="101"/>
      <c r="AIV280" s="101"/>
      <c r="AIW280" s="101"/>
      <c r="AIX280" s="101"/>
      <c r="AIY280" s="101"/>
      <c r="AIZ280" s="101"/>
      <c r="AJA280" s="101"/>
      <c r="AJB280" s="101"/>
      <c r="AJC280" s="101"/>
      <c r="AJD280" s="101"/>
      <c r="AJE280" s="101"/>
      <c r="AJF280" s="101"/>
      <c r="AJG280" s="101"/>
      <c r="AJH280" s="101"/>
      <c r="AJI280" s="101"/>
      <c r="AJJ280" s="101"/>
      <c r="AJK280" s="101"/>
      <c r="AJL280" s="101"/>
      <c r="AJM280" s="101"/>
      <c r="AJN280" s="101"/>
      <c r="AJO280" s="101"/>
      <c r="AJP280" s="101"/>
      <c r="AJQ280" s="101"/>
      <c r="AJR280" s="101"/>
      <c r="AJS280" s="101"/>
      <c r="AJT280" s="101"/>
      <c r="AJU280" s="101"/>
      <c r="AJV280" s="101"/>
      <c r="AJW280" s="101"/>
      <c r="AJX280" s="101"/>
      <c r="AJY280" s="101"/>
      <c r="AJZ280" s="101"/>
      <c r="AKA280" s="101"/>
      <c r="AKB280" s="101"/>
      <c r="AKC280" s="101"/>
      <c r="AKD280" s="101"/>
      <c r="AKE280" s="101"/>
      <c r="AKF280" s="101"/>
      <c r="AKG280" s="101"/>
      <c r="AKH280" s="101"/>
      <c r="AKI280" s="101"/>
      <c r="AKJ280" s="101"/>
      <c r="AKK280" s="101"/>
      <c r="AKL280" s="101"/>
      <c r="AKM280" s="101"/>
      <c r="AKN280" s="101"/>
      <c r="AKO280" s="101"/>
      <c r="AKP280" s="101"/>
      <c r="AKQ280" s="101"/>
      <c r="AKR280" s="101"/>
      <c r="AKS280" s="101"/>
      <c r="AKT280" s="101"/>
      <c r="AKU280" s="101"/>
      <c r="AKV280" s="101"/>
      <c r="AKW280" s="101"/>
      <c r="AKX280" s="101"/>
      <c r="AKY280" s="101"/>
      <c r="AKZ280" s="101"/>
      <c r="ALA280" s="101"/>
      <c r="ALB280" s="101"/>
      <c r="ALC280" s="101"/>
      <c r="ALD280" s="101"/>
      <c r="ALE280" s="101"/>
      <c r="ALF280" s="101"/>
      <c r="ALG280" s="101"/>
      <c r="ALH280" s="101"/>
      <c r="ALI280" s="101"/>
      <c r="ALJ280" s="101"/>
      <c r="ALK280" s="101"/>
      <c r="ALL280" s="101"/>
      <c r="ALM280" s="101"/>
      <c r="ALN280" s="101"/>
      <c r="ALO280" s="101"/>
      <c r="ALP280" s="101"/>
      <c r="ALQ280" s="48"/>
      <c r="ALR280" s="48"/>
      <c r="ALS280" s="48"/>
      <c r="ALT280" s="48"/>
      <c r="ALU280" s="48"/>
      <c r="ALV280" s="48"/>
      <c r="ALW280" s="48"/>
      <c r="ALX280" s="48"/>
      <c r="ALY280" s="48"/>
      <c r="ALZ280" s="48"/>
      <c r="AMA280" s="48"/>
      <c r="AMB280" s="48"/>
      <c r="AMC280" s="48"/>
      <c r="AMD280" s="48"/>
      <c r="AME280" s="48"/>
      <c r="AMF280" s="48"/>
      <c r="AMG280" s="48"/>
      <c r="AMH280" s="48"/>
      <c r="AMI280" s="48"/>
      <c r="AMJ280" s="48"/>
      <c r="AMK280" s="48"/>
      <c r="AML280" s="48"/>
      <c r="AMM280" s="48"/>
    </row>
    <row r="281" s="126" customFormat="true" ht="17.35" hidden="false" customHeight="false" outlineLevel="0" collapsed="false">
      <c r="A281" s="108"/>
      <c r="B281" s="90"/>
      <c r="C281" s="81" t="s">
        <v>381</v>
      </c>
      <c r="D281" s="155" t="s">
        <v>374</v>
      </c>
      <c r="E281" s="154" t="s">
        <v>29</v>
      </c>
      <c r="F281" s="154" t="s">
        <v>16</v>
      </c>
      <c r="G281" s="82"/>
      <c r="H281" s="83"/>
      <c r="I281" s="157" t="n">
        <f aca="false">SUM(J281:Q281)</f>
        <v>185300</v>
      </c>
      <c r="J281" s="157"/>
      <c r="K281" s="76"/>
      <c r="L281" s="76"/>
      <c r="M281" s="76"/>
      <c r="N281" s="76"/>
      <c r="O281" s="157" t="n">
        <f aca="false">O282</f>
        <v>185300</v>
      </c>
      <c r="P281" s="76"/>
      <c r="Q281" s="158"/>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111"/>
      <c r="AY281" s="111"/>
      <c r="AZ281" s="111"/>
      <c r="BA281" s="111"/>
      <c r="BB281" s="111"/>
      <c r="BC281" s="111"/>
      <c r="BD281" s="111"/>
      <c r="BE281" s="111"/>
      <c r="BF281" s="111"/>
      <c r="BG281" s="111"/>
      <c r="BH281" s="111"/>
      <c r="BI281" s="111"/>
      <c r="BJ281" s="111"/>
      <c r="BK281" s="111"/>
      <c r="BL281" s="111"/>
      <c r="BM281" s="111"/>
      <c r="BN281" s="111"/>
      <c r="BO281" s="111"/>
      <c r="BP281" s="111"/>
      <c r="BQ281" s="111"/>
      <c r="BR281" s="111"/>
      <c r="BS281" s="111"/>
      <c r="BT281" s="111"/>
      <c r="BU281" s="111"/>
      <c r="BV281" s="111"/>
      <c r="BW281" s="111"/>
      <c r="BX281" s="111"/>
      <c r="BY281" s="111"/>
      <c r="BZ281" s="111"/>
      <c r="CA281" s="111"/>
      <c r="CB281" s="111"/>
      <c r="CC281" s="111"/>
      <c r="CD281" s="111"/>
      <c r="CE281" s="111"/>
      <c r="CF281" s="111"/>
      <c r="CG281" s="111"/>
      <c r="CH281" s="111"/>
      <c r="CI281" s="111"/>
      <c r="CJ281" s="111"/>
      <c r="CK281" s="111"/>
      <c r="CL281" s="111"/>
      <c r="CM281" s="111"/>
      <c r="CN281" s="111"/>
      <c r="CO281" s="111"/>
      <c r="CP281" s="111"/>
      <c r="CQ281" s="111"/>
      <c r="CR281" s="111"/>
      <c r="CS281" s="111"/>
      <c r="CT281" s="111"/>
      <c r="CU281" s="111"/>
      <c r="CV281" s="111"/>
      <c r="CW281" s="111"/>
      <c r="CX281" s="111"/>
      <c r="CY281" s="111"/>
      <c r="CZ281" s="111"/>
      <c r="DA281" s="111"/>
      <c r="DB281" s="111"/>
      <c r="DC281" s="111"/>
      <c r="DD281" s="111"/>
      <c r="DE281" s="111"/>
      <c r="DF281" s="111"/>
      <c r="DG281" s="111"/>
      <c r="DH281" s="111"/>
      <c r="DI281" s="111"/>
      <c r="DJ281" s="111"/>
      <c r="DK281" s="111"/>
      <c r="DL281" s="111"/>
      <c r="DM281" s="111"/>
      <c r="DN281" s="111"/>
      <c r="DO281" s="111"/>
      <c r="DP281" s="111"/>
      <c r="DQ281" s="111"/>
      <c r="DR281" s="111"/>
      <c r="DS281" s="111"/>
      <c r="DT281" s="111"/>
      <c r="DU281" s="111"/>
      <c r="DV281" s="111"/>
      <c r="DW281" s="111"/>
      <c r="DX281" s="111"/>
      <c r="DY281" s="111"/>
      <c r="DZ281" s="111"/>
      <c r="EA281" s="111"/>
      <c r="EB281" s="111"/>
      <c r="EC281" s="111"/>
      <c r="ED281" s="111"/>
      <c r="EE281" s="111"/>
      <c r="EF281" s="111"/>
      <c r="EG281" s="111"/>
      <c r="EH281" s="111"/>
      <c r="EI281" s="111"/>
      <c r="EJ281" s="111"/>
      <c r="EK281" s="111"/>
      <c r="EL281" s="111"/>
      <c r="EM281" s="111"/>
      <c r="EN281" s="111"/>
      <c r="EO281" s="111"/>
      <c r="EP281" s="111"/>
      <c r="EQ281" s="111"/>
      <c r="ER281" s="111"/>
      <c r="ES281" s="111"/>
      <c r="ET281" s="111"/>
      <c r="EU281" s="111"/>
      <c r="EV281" s="111"/>
      <c r="EW281" s="111"/>
      <c r="EX281" s="111"/>
      <c r="EY281" s="111"/>
      <c r="EZ281" s="111"/>
      <c r="FA281" s="111"/>
      <c r="FB281" s="111"/>
      <c r="FC281" s="111"/>
      <c r="FD281" s="111"/>
      <c r="FE281" s="111"/>
      <c r="FF281" s="111"/>
      <c r="FG281" s="111"/>
      <c r="FH281" s="111"/>
      <c r="FI281" s="111"/>
      <c r="FJ281" s="111"/>
      <c r="FK281" s="111"/>
      <c r="FL281" s="111"/>
      <c r="FM281" s="111"/>
      <c r="FN281" s="111"/>
      <c r="FO281" s="111"/>
      <c r="FP281" s="111"/>
      <c r="FQ281" s="111"/>
      <c r="FR281" s="111"/>
      <c r="FS281" s="111"/>
      <c r="FT281" s="111"/>
      <c r="FU281" s="111"/>
      <c r="FV281" s="111"/>
      <c r="FW281" s="111"/>
      <c r="FX281" s="111"/>
      <c r="FY281" s="111"/>
      <c r="FZ281" s="111"/>
      <c r="GA281" s="111"/>
      <c r="GB281" s="111"/>
      <c r="GC281" s="111"/>
      <c r="GD281" s="111"/>
      <c r="GE281" s="111"/>
      <c r="GF281" s="111"/>
      <c r="GG281" s="111"/>
      <c r="GH281" s="111"/>
      <c r="GI281" s="111"/>
      <c r="GJ281" s="111"/>
      <c r="GK281" s="111"/>
      <c r="GL281" s="111"/>
      <c r="GM281" s="111"/>
      <c r="GN281" s="111"/>
      <c r="GO281" s="111"/>
      <c r="GP281" s="111"/>
      <c r="GQ281" s="111"/>
      <c r="GR281" s="111"/>
      <c r="GS281" s="111"/>
      <c r="GT281" s="111"/>
      <c r="GU281" s="111"/>
      <c r="GV281" s="111"/>
      <c r="GW281" s="111"/>
      <c r="GX281" s="111"/>
      <c r="GY281" s="111"/>
      <c r="GZ281" s="111"/>
      <c r="HA281" s="111"/>
      <c r="HB281" s="111"/>
      <c r="HC281" s="111"/>
      <c r="HD281" s="111"/>
      <c r="HE281" s="111"/>
      <c r="HF281" s="111"/>
      <c r="HG281" s="111"/>
      <c r="HH281" s="111"/>
      <c r="HI281" s="111"/>
      <c r="HJ281" s="111"/>
      <c r="HK281" s="111"/>
      <c r="HL281" s="111"/>
      <c r="HM281" s="111"/>
      <c r="HN281" s="111"/>
      <c r="HO281" s="111"/>
      <c r="HP281" s="111"/>
      <c r="HQ281" s="111"/>
      <c r="HR281" s="111"/>
      <c r="HS281" s="111"/>
      <c r="HT281" s="111"/>
      <c r="HU281" s="111"/>
      <c r="HV281" s="111"/>
      <c r="HW281" s="111"/>
      <c r="HX281" s="111"/>
      <c r="HY281" s="111"/>
      <c r="HZ281" s="111"/>
      <c r="IA281" s="111"/>
      <c r="IB281" s="111"/>
      <c r="IC281" s="111"/>
      <c r="ID281" s="111"/>
      <c r="IE281" s="101"/>
      <c r="IF281" s="101"/>
      <c r="IG281" s="101"/>
      <c r="IH281" s="101"/>
      <c r="II281" s="101"/>
      <c r="IJ281" s="101"/>
      <c r="IK281" s="101"/>
      <c r="IL281" s="101"/>
      <c r="IM281" s="101"/>
      <c r="IN281" s="101"/>
      <c r="IO281" s="101"/>
      <c r="IP281" s="101"/>
      <c r="IQ281" s="101"/>
      <c r="IR281" s="101"/>
      <c r="IS281" s="101"/>
      <c r="IT281" s="101"/>
      <c r="IU281" s="101"/>
      <c r="IV281" s="101"/>
      <c r="IW281" s="101"/>
      <c r="IX281" s="101"/>
      <c r="IY281" s="101"/>
      <c r="IZ281" s="101"/>
      <c r="JA281" s="101"/>
      <c r="JB281" s="101"/>
      <c r="JC281" s="101"/>
      <c r="JD281" s="101"/>
      <c r="JE281" s="101"/>
      <c r="JF281" s="101"/>
      <c r="JG281" s="101"/>
      <c r="JH281" s="101"/>
      <c r="JI281" s="101"/>
      <c r="JJ281" s="101"/>
      <c r="JK281" s="101"/>
      <c r="JL281" s="101"/>
      <c r="JM281" s="101"/>
      <c r="JN281" s="101"/>
      <c r="JO281" s="101"/>
      <c r="JP281" s="101"/>
      <c r="JQ281" s="101"/>
      <c r="JR281" s="101"/>
      <c r="JS281" s="101"/>
      <c r="JT281" s="101"/>
      <c r="JU281" s="101"/>
      <c r="JV281" s="101"/>
      <c r="JW281" s="101"/>
      <c r="JX281" s="101"/>
      <c r="JY281" s="101"/>
      <c r="JZ281" s="101"/>
      <c r="KA281" s="101"/>
      <c r="KB281" s="101"/>
      <c r="KC281" s="101"/>
      <c r="KD281" s="101"/>
      <c r="KE281" s="101"/>
      <c r="KF281" s="101"/>
      <c r="KG281" s="101"/>
      <c r="KH281" s="101"/>
      <c r="KI281" s="101"/>
      <c r="KJ281" s="101"/>
      <c r="KK281" s="101"/>
      <c r="KL281" s="101"/>
      <c r="KM281" s="101"/>
      <c r="KN281" s="101"/>
      <c r="KO281" s="101"/>
      <c r="KP281" s="101"/>
      <c r="KQ281" s="101"/>
      <c r="KR281" s="101"/>
      <c r="KS281" s="101"/>
      <c r="KT281" s="101"/>
      <c r="KU281" s="101"/>
      <c r="KV281" s="101"/>
      <c r="KW281" s="101"/>
      <c r="KX281" s="101"/>
      <c r="KY281" s="101"/>
      <c r="KZ281" s="101"/>
      <c r="LA281" s="101"/>
      <c r="LB281" s="101"/>
      <c r="LC281" s="101"/>
      <c r="LD281" s="101"/>
      <c r="LE281" s="101"/>
      <c r="LF281" s="101"/>
      <c r="LG281" s="101"/>
      <c r="LH281" s="101"/>
      <c r="LI281" s="101"/>
      <c r="LJ281" s="101"/>
      <c r="LK281" s="101"/>
      <c r="LL281" s="101"/>
      <c r="LM281" s="101"/>
      <c r="LN281" s="101"/>
      <c r="LO281" s="101"/>
      <c r="LP281" s="101"/>
      <c r="LQ281" s="101"/>
      <c r="LR281" s="101"/>
      <c r="LS281" s="101"/>
      <c r="LT281" s="101"/>
      <c r="LU281" s="101"/>
      <c r="LV281" s="101"/>
      <c r="LW281" s="101"/>
      <c r="LX281" s="101"/>
      <c r="LY281" s="101"/>
      <c r="LZ281" s="101"/>
      <c r="MA281" s="101"/>
      <c r="MB281" s="101"/>
      <c r="MC281" s="101"/>
      <c r="MD281" s="101"/>
      <c r="ME281" s="101"/>
      <c r="MF281" s="101"/>
      <c r="MG281" s="101"/>
      <c r="MH281" s="101"/>
      <c r="MI281" s="101"/>
      <c r="MJ281" s="101"/>
      <c r="MK281" s="101"/>
      <c r="ML281" s="101"/>
      <c r="MM281" s="101"/>
      <c r="MN281" s="101"/>
      <c r="MO281" s="101"/>
      <c r="MP281" s="101"/>
      <c r="MQ281" s="101"/>
      <c r="MR281" s="101"/>
      <c r="MS281" s="101"/>
      <c r="MT281" s="101"/>
      <c r="MU281" s="101"/>
      <c r="MV281" s="101"/>
      <c r="MW281" s="101"/>
      <c r="MX281" s="101"/>
      <c r="MY281" s="101"/>
      <c r="MZ281" s="101"/>
      <c r="NA281" s="101"/>
      <c r="NB281" s="101"/>
      <c r="NC281" s="101"/>
      <c r="ND281" s="101"/>
      <c r="NE281" s="101"/>
      <c r="NF281" s="101"/>
      <c r="NG281" s="101"/>
      <c r="NH281" s="101"/>
      <c r="NI281" s="101"/>
      <c r="NJ281" s="101"/>
      <c r="NK281" s="101"/>
      <c r="NL281" s="101"/>
      <c r="NM281" s="101"/>
      <c r="NN281" s="101"/>
      <c r="NO281" s="101"/>
      <c r="NP281" s="101"/>
      <c r="NQ281" s="101"/>
      <c r="NR281" s="101"/>
      <c r="NS281" s="101"/>
      <c r="NT281" s="101"/>
      <c r="NU281" s="101"/>
      <c r="NV281" s="101"/>
      <c r="NW281" s="101"/>
      <c r="NX281" s="101"/>
      <c r="NY281" s="101"/>
      <c r="NZ281" s="101"/>
      <c r="OA281" s="101"/>
      <c r="OB281" s="101"/>
      <c r="OC281" s="101"/>
      <c r="OD281" s="101"/>
      <c r="OE281" s="101"/>
      <c r="OF281" s="101"/>
      <c r="OG281" s="101"/>
      <c r="OH281" s="101"/>
      <c r="OI281" s="101"/>
      <c r="OJ281" s="101"/>
      <c r="OK281" s="101"/>
      <c r="OL281" s="101"/>
      <c r="OM281" s="101"/>
      <c r="ON281" s="101"/>
      <c r="OO281" s="101"/>
      <c r="OP281" s="101"/>
      <c r="OQ281" s="101"/>
      <c r="OR281" s="101"/>
      <c r="OS281" s="101"/>
      <c r="OT281" s="101"/>
      <c r="OU281" s="101"/>
      <c r="OV281" s="101"/>
      <c r="OW281" s="101"/>
      <c r="OX281" s="101"/>
      <c r="OY281" s="101"/>
      <c r="OZ281" s="101"/>
      <c r="PA281" s="101"/>
      <c r="PB281" s="101"/>
      <c r="PC281" s="101"/>
      <c r="PD281" s="101"/>
      <c r="PE281" s="101"/>
      <c r="PF281" s="101"/>
      <c r="PG281" s="101"/>
      <c r="PH281" s="101"/>
      <c r="PI281" s="101"/>
      <c r="PJ281" s="101"/>
      <c r="PK281" s="101"/>
      <c r="PL281" s="101"/>
      <c r="PM281" s="101"/>
      <c r="PN281" s="101"/>
      <c r="PO281" s="101"/>
      <c r="PP281" s="101"/>
      <c r="PQ281" s="101"/>
      <c r="PR281" s="101"/>
      <c r="PS281" s="101"/>
      <c r="PT281" s="101"/>
      <c r="PU281" s="101"/>
      <c r="PV281" s="101"/>
      <c r="PW281" s="101"/>
      <c r="PX281" s="101"/>
      <c r="PY281" s="101"/>
      <c r="PZ281" s="101"/>
      <c r="QA281" s="101"/>
      <c r="QB281" s="101"/>
      <c r="QC281" s="101"/>
      <c r="QD281" s="101"/>
      <c r="QE281" s="101"/>
      <c r="QF281" s="101"/>
      <c r="QG281" s="101"/>
      <c r="QH281" s="101"/>
      <c r="QI281" s="101"/>
      <c r="QJ281" s="101"/>
      <c r="QK281" s="101"/>
      <c r="QL281" s="101"/>
      <c r="QM281" s="101"/>
      <c r="QN281" s="101"/>
      <c r="QO281" s="101"/>
      <c r="QP281" s="101"/>
      <c r="QQ281" s="101"/>
      <c r="QR281" s="101"/>
      <c r="QS281" s="101"/>
      <c r="QT281" s="101"/>
      <c r="QU281" s="101"/>
      <c r="QV281" s="101"/>
      <c r="QW281" s="101"/>
      <c r="QX281" s="101"/>
      <c r="QY281" s="101"/>
      <c r="QZ281" s="101"/>
      <c r="RA281" s="101"/>
      <c r="RB281" s="101"/>
      <c r="RC281" s="101"/>
      <c r="RD281" s="101"/>
      <c r="RE281" s="101"/>
      <c r="RF281" s="101"/>
      <c r="RG281" s="101"/>
      <c r="RH281" s="101"/>
      <c r="RI281" s="101"/>
      <c r="RJ281" s="101"/>
      <c r="RK281" s="101"/>
      <c r="RL281" s="101"/>
      <c r="RM281" s="101"/>
      <c r="RN281" s="101"/>
      <c r="RO281" s="101"/>
      <c r="RP281" s="101"/>
      <c r="RQ281" s="101"/>
      <c r="RR281" s="101"/>
      <c r="RS281" s="101"/>
      <c r="RT281" s="101"/>
      <c r="RU281" s="101"/>
      <c r="RV281" s="101"/>
      <c r="RW281" s="101"/>
      <c r="RX281" s="101"/>
      <c r="RY281" s="101"/>
      <c r="RZ281" s="101"/>
      <c r="SA281" s="101"/>
      <c r="SB281" s="101"/>
      <c r="SC281" s="101"/>
      <c r="SD281" s="101"/>
      <c r="SE281" s="101"/>
      <c r="SF281" s="101"/>
      <c r="SG281" s="101"/>
      <c r="SH281" s="101"/>
      <c r="SI281" s="101"/>
      <c r="SJ281" s="101"/>
      <c r="SK281" s="101"/>
      <c r="SL281" s="101"/>
      <c r="SM281" s="101"/>
      <c r="SN281" s="101"/>
      <c r="SO281" s="101"/>
      <c r="SP281" s="101"/>
      <c r="SQ281" s="101"/>
      <c r="SR281" s="101"/>
      <c r="SS281" s="101"/>
      <c r="ST281" s="101"/>
      <c r="SU281" s="101"/>
      <c r="SV281" s="101"/>
      <c r="SW281" s="101"/>
      <c r="SX281" s="101"/>
      <c r="SY281" s="101"/>
      <c r="SZ281" s="101"/>
      <c r="TA281" s="101"/>
      <c r="TB281" s="101"/>
      <c r="TC281" s="101"/>
      <c r="TD281" s="101"/>
      <c r="TE281" s="101"/>
      <c r="TF281" s="101"/>
      <c r="TG281" s="101"/>
      <c r="TH281" s="101"/>
      <c r="TI281" s="101"/>
      <c r="TJ281" s="101"/>
      <c r="TK281" s="101"/>
      <c r="TL281" s="101"/>
      <c r="TM281" s="101"/>
      <c r="TN281" s="101"/>
      <c r="TO281" s="101"/>
      <c r="TP281" s="101"/>
      <c r="TQ281" s="101"/>
      <c r="TR281" s="101"/>
      <c r="TS281" s="101"/>
      <c r="TT281" s="101"/>
      <c r="TU281" s="101"/>
      <c r="TV281" s="101"/>
      <c r="TW281" s="101"/>
      <c r="TX281" s="101"/>
      <c r="TY281" s="101"/>
      <c r="TZ281" s="101"/>
      <c r="UA281" s="101"/>
      <c r="UB281" s="101"/>
      <c r="UC281" s="101"/>
      <c r="UD281" s="101"/>
      <c r="UE281" s="101"/>
      <c r="UF281" s="101"/>
      <c r="UG281" s="101"/>
      <c r="UH281" s="101"/>
      <c r="UI281" s="101"/>
      <c r="UJ281" s="101"/>
      <c r="UK281" s="101"/>
      <c r="UL281" s="101"/>
      <c r="UM281" s="101"/>
      <c r="UN281" s="101"/>
      <c r="UO281" s="101"/>
      <c r="UP281" s="101"/>
      <c r="UQ281" s="101"/>
      <c r="UR281" s="101"/>
      <c r="US281" s="101"/>
      <c r="UT281" s="101"/>
      <c r="UU281" s="101"/>
      <c r="UV281" s="101"/>
      <c r="UW281" s="101"/>
      <c r="UX281" s="101"/>
      <c r="UY281" s="101"/>
      <c r="UZ281" s="101"/>
      <c r="VA281" s="101"/>
      <c r="VB281" s="101"/>
      <c r="VC281" s="101"/>
      <c r="VD281" s="101"/>
      <c r="VE281" s="101"/>
      <c r="VF281" s="101"/>
      <c r="VG281" s="101"/>
      <c r="VH281" s="101"/>
      <c r="VI281" s="101"/>
      <c r="VJ281" s="101"/>
      <c r="VK281" s="101"/>
      <c r="VL281" s="101"/>
      <c r="VM281" s="101"/>
      <c r="VN281" s="101"/>
      <c r="VO281" s="101"/>
      <c r="VP281" s="101"/>
      <c r="VQ281" s="101"/>
      <c r="VR281" s="101"/>
      <c r="VS281" s="101"/>
      <c r="VT281" s="101"/>
      <c r="VU281" s="101"/>
      <c r="VV281" s="101"/>
      <c r="VW281" s="101"/>
      <c r="VX281" s="101"/>
      <c r="VY281" s="101"/>
      <c r="VZ281" s="101"/>
      <c r="WA281" s="101"/>
      <c r="WB281" s="101"/>
      <c r="WC281" s="101"/>
      <c r="WD281" s="101"/>
      <c r="WE281" s="101"/>
      <c r="WF281" s="101"/>
      <c r="WG281" s="101"/>
      <c r="WH281" s="101"/>
      <c r="WI281" s="101"/>
      <c r="WJ281" s="101"/>
      <c r="WK281" s="101"/>
      <c r="WL281" s="101"/>
      <c r="WM281" s="101"/>
      <c r="WN281" s="101"/>
      <c r="WO281" s="101"/>
      <c r="WP281" s="101"/>
      <c r="WQ281" s="101"/>
      <c r="WR281" s="101"/>
      <c r="WS281" s="101"/>
      <c r="WT281" s="101"/>
      <c r="WU281" s="101"/>
      <c r="WV281" s="101"/>
      <c r="WW281" s="101"/>
      <c r="WX281" s="101"/>
      <c r="WY281" s="101"/>
      <c r="WZ281" s="101"/>
      <c r="XA281" s="101"/>
      <c r="XB281" s="101"/>
      <c r="XC281" s="101"/>
      <c r="XD281" s="101"/>
      <c r="XE281" s="101"/>
      <c r="XF281" s="101"/>
      <c r="XG281" s="101"/>
      <c r="XH281" s="101"/>
      <c r="XI281" s="101"/>
      <c r="XJ281" s="101"/>
      <c r="XK281" s="101"/>
      <c r="XL281" s="101"/>
      <c r="XM281" s="101"/>
      <c r="XN281" s="101"/>
      <c r="XO281" s="101"/>
      <c r="XP281" s="101"/>
      <c r="XQ281" s="101"/>
      <c r="XR281" s="101"/>
      <c r="XS281" s="101"/>
      <c r="XT281" s="101"/>
      <c r="XU281" s="101"/>
      <c r="XV281" s="101"/>
      <c r="XW281" s="101"/>
      <c r="XX281" s="101"/>
      <c r="XY281" s="101"/>
      <c r="XZ281" s="101"/>
      <c r="YA281" s="101"/>
      <c r="YB281" s="101"/>
      <c r="YC281" s="101"/>
      <c r="YD281" s="101"/>
      <c r="YE281" s="101"/>
      <c r="YF281" s="101"/>
      <c r="YG281" s="101"/>
      <c r="YH281" s="101"/>
      <c r="YI281" s="101"/>
      <c r="YJ281" s="101"/>
      <c r="YK281" s="101"/>
      <c r="YL281" s="101"/>
      <c r="YM281" s="101"/>
      <c r="YN281" s="101"/>
      <c r="YO281" s="101"/>
      <c r="YP281" s="101"/>
      <c r="YQ281" s="101"/>
      <c r="YR281" s="101"/>
      <c r="YS281" s="101"/>
      <c r="YT281" s="101"/>
      <c r="YU281" s="101"/>
      <c r="YV281" s="101"/>
      <c r="YW281" s="101"/>
      <c r="YX281" s="101"/>
      <c r="YY281" s="101"/>
      <c r="YZ281" s="101"/>
      <c r="ZA281" s="101"/>
      <c r="ZB281" s="101"/>
      <c r="ZC281" s="101"/>
      <c r="ZD281" s="101"/>
      <c r="ZE281" s="101"/>
      <c r="ZF281" s="101"/>
      <c r="ZG281" s="101"/>
      <c r="ZH281" s="101"/>
      <c r="ZI281" s="101"/>
      <c r="ZJ281" s="101"/>
      <c r="ZK281" s="101"/>
      <c r="ZL281" s="101"/>
      <c r="ZM281" s="101"/>
      <c r="ZN281" s="101"/>
      <c r="ZO281" s="101"/>
      <c r="ZP281" s="101"/>
      <c r="ZQ281" s="101"/>
      <c r="ZR281" s="101"/>
      <c r="ZS281" s="101"/>
      <c r="ZT281" s="101"/>
      <c r="ZU281" s="101"/>
      <c r="ZV281" s="101"/>
      <c r="ZW281" s="101"/>
      <c r="ZX281" s="101"/>
      <c r="ZY281" s="101"/>
      <c r="ZZ281" s="101"/>
      <c r="AAA281" s="101"/>
      <c r="AAB281" s="101"/>
      <c r="AAC281" s="101"/>
      <c r="AAD281" s="101"/>
      <c r="AAE281" s="101"/>
      <c r="AAF281" s="101"/>
      <c r="AAG281" s="101"/>
      <c r="AAH281" s="101"/>
      <c r="AAI281" s="101"/>
      <c r="AAJ281" s="101"/>
      <c r="AAK281" s="101"/>
      <c r="AAL281" s="101"/>
      <c r="AAM281" s="101"/>
      <c r="AAN281" s="101"/>
      <c r="AAO281" s="101"/>
      <c r="AAP281" s="101"/>
      <c r="AAQ281" s="101"/>
      <c r="AAR281" s="101"/>
      <c r="AAS281" s="101"/>
      <c r="AAT281" s="101"/>
      <c r="AAU281" s="101"/>
      <c r="AAV281" s="101"/>
      <c r="AAW281" s="101"/>
      <c r="AAX281" s="101"/>
      <c r="AAY281" s="101"/>
      <c r="AAZ281" s="101"/>
      <c r="ABA281" s="101"/>
      <c r="ABB281" s="101"/>
      <c r="ABC281" s="101"/>
      <c r="ABD281" s="101"/>
      <c r="ABE281" s="101"/>
      <c r="ABF281" s="101"/>
      <c r="ABG281" s="101"/>
      <c r="ABH281" s="101"/>
      <c r="ABI281" s="101"/>
      <c r="ABJ281" s="101"/>
      <c r="ABK281" s="101"/>
      <c r="ABL281" s="101"/>
      <c r="ABM281" s="101"/>
      <c r="ABN281" s="101"/>
      <c r="ABO281" s="101"/>
      <c r="ABP281" s="101"/>
      <c r="ABQ281" s="101"/>
      <c r="ABR281" s="101"/>
      <c r="ABS281" s="101"/>
      <c r="ABT281" s="101"/>
      <c r="ABU281" s="101"/>
      <c r="ABV281" s="101"/>
      <c r="ABW281" s="101"/>
      <c r="ABX281" s="101"/>
      <c r="ABY281" s="101"/>
      <c r="ABZ281" s="101"/>
      <c r="ACA281" s="101"/>
      <c r="ACB281" s="101"/>
      <c r="ACC281" s="101"/>
      <c r="ACD281" s="101"/>
      <c r="ACE281" s="101"/>
      <c r="ACF281" s="101"/>
      <c r="ACG281" s="101"/>
      <c r="ACH281" s="101"/>
      <c r="ACI281" s="101"/>
      <c r="ACJ281" s="101"/>
      <c r="ACK281" s="101"/>
      <c r="ACL281" s="101"/>
      <c r="ACM281" s="101"/>
      <c r="ACN281" s="101"/>
      <c r="ACO281" s="101"/>
      <c r="ACP281" s="101"/>
      <c r="ACQ281" s="101"/>
      <c r="ACR281" s="101"/>
      <c r="ACS281" s="101"/>
      <c r="ACT281" s="101"/>
      <c r="ACU281" s="101"/>
      <c r="ACV281" s="101"/>
      <c r="ACW281" s="101"/>
      <c r="ACX281" s="101"/>
      <c r="ACY281" s="101"/>
      <c r="ACZ281" s="101"/>
      <c r="ADA281" s="101"/>
      <c r="ADB281" s="101"/>
      <c r="ADC281" s="101"/>
      <c r="ADD281" s="101"/>
      <c r="ADE281" s="101"/>
      <c r="ADF281" s="101"/>
      <c r="ADG281" s="101"/>
      <c r="ADH281" s="101"/>
      <c r="ADI281" s="101"/>
      <c r="ADJ281" s="101"/>
      <c r="ADK281" s="101"/>
      <c r="ADL281" s="101"/>
      <c r="ADM281" s="101"/>
      <c r="ADN281" s="101"/>
      <c r="ADO281" s="101"/>
      <c r="ADP281" s="101"/>
      <c r="ADQ281" s="101"/>
      <c r="ADR281" s="101"/>
      <c r="ADS281" s="101"/>
      <c r="ADT281" s="101"/>
      <c r="ADU281" s="101"/>
      <c r="ADV281" s="101"/>
      <c r="ADW281" s="101"/>
      <c r="ADX281" s="101"/>
      <c r="ADY281" s="101"/>
      <c r="ADZ281" s="101"/>
      <c r="AEA281" s="101"/>
      <c r="AEB281" s="101"/>
      <c r="AEC281" s="101"/>
      <c r="AED281" s="101"/>
      <c r="AEE281" s="101"/>
      <c r="AEF281" s="101"/>
      <c r="AEG281" s="101"/>
      <c r="AEH281" s="101"/>
      <c r="AEI281" s="101"/>
      <c r="AEJ281" s="101"/>
      <c r="AEK281" s="101"/>
      <c r="AEL281" s="101"/>
      <c r="AEM281" s="101"/>
      <c r="AEN281" s="101"/>
      <c r="AEO281" s="101"/>
      <c r="AEP281" s="101"/>
      <c r="AEQ281" s="101"/>
      <c r="AER281" s="101"/>
      <c r="AES281" s="101"/>
      <c r="AET281" s="101"/>
      <c r="AEU281" s="101"/>
      <c r="AEV281" s="101"/>
      <c r="AEW281" s="101"/>
      <c r="AEX281" s="101"/>
      <c r="AEY281" s="101"/>
      <c r="AEZ281" s="101"/>
      <c r="AFA281" s="101"/>
      <c r="AFB281" s="101"/>
      <c r="AFC281" s="101"/>
      <c r="AFD281" s="101"/>
      <c r="AFE281" s="101"/>
      <c r="AFF281" s="101"/>
      <c r="AFG281" s="101"/>
      <c r="AFH281" s="101"/>
      <c r="AFI281" s="101"/>
      <c r="AFJ281" s="101"/>
      <c r="AFK281" s="101"/>
      <c r="AFL281" s="101"/>
      <c r="AFM281" s="101"/>
      <c r="AFN281" s="101"/>
      <c r="AFO281" s="101"/>
      <c r="AFP281" s="101"/>
      <c r="AFQ281" s="101"/>
      <c r="AFR281" s="101"/>
      <c r="AFS281" s="101"/>
      <c r="AFT281" s="101"/>
      <c r="AFU281" s="101"/>
      <c r="AFV281" s="101"/>
      <c r="AFW281" s="101"/>
      <c r="AFX281" s="101"/>
      <c r="AFY281" s="101"/>
      <c r="AFZ281" s="101"/>
      <c r="AGA281" s="101"/>
      <c r="AGB281" s="101"/>
      <c r="AGC281" s="101"/>
      <c r="AGD281" s="101"/>
      <c r="AGE281" s="101"/>
      <c r="AGF281" s="101"/>
      <c r="AGG281" s="101"/>
      <c r="AGH281" s="101"/>
      <c r="AGI281" s="101"/>
      <c r="AGJ281" s="101"/>
      <c r="AGK281" s="101"/>
      <c r="AGL281" s="101"/>
      <c r="AGM281" s="101"/>
      <c r="AGN281" s="101"/>
      <c r="AGO281" s="101"/>
      <c r="AGP281" s="101"/>
      <c r="AGQ281" s="101"/>
      <c r="AGR281" s="101"/>
      <c r="AGS281" s="101"/>
      <c r="AGT281" s="101"/>
      <c r="AGU281" s="101"/>
      <c r="AGV281" s="101"/>
      <c r="AGW281" s="101"/>
      <c r="AGX281" s="101"/>
      <c r="AGY281" s="101"/>
      <c r="AGZ281" s="101"/>
      <c r="AHA281" s="101"/>
      <c r="AHB281" s="101"/>
      <c r="AHC281" s="101"/>
      <c r="AHD281" s="101"/>
      <c r="AHE281" s="101"/>
      <c r="AHF281" s="101"/>
      <c r="AHG281" s="101"/>
      <c r="AHH281" s="101"/>
      <c r="AHI281" s="101"/>
      <c r="AHJ281" s="101"/>
      <c r="AHK281" s="101"/>
      <c r="AHL281" s="101"/>
      <c r="AHM281" s="101"/>
      <c r="AHN281" s="101"/>
      <c r="AHO281" s="101"/>
      <c r="AHP281" s="101"/>
      <c r="AHQ281" s="101"/>
      <c r="AHR281" s="101"/>
      <c r="AHS281" s="101"/>
      <c r="AHT281" s="101"/>
      <c r="AHU281" s="101"/>
      <c r="AHV281" s="101"/>
      <c r="AHW281" s="101"/>
      <c r="AHX281" s="101"/>
      <c r="AHY281" s="101"/>
      <c r="AHZ281" s="101"/>
      <c r="AIA281" s="101"/>
      <c r="AIB281" s="101"/>
      <c r="AIC281" s="101"/>
      <c r="AID281" s="101"/>
      <c r="AIE281" s="101"/>
      <c r="AIF281" s="101"/>
      <c r="AIG281" s="101"/>
      <c r="AIH281" s="101"/>
      <c r="AII281" s="101"/>
      <c r="AIJ281" s="101"/>
      <c r="AIK281" s="101"/>
      <c r="AIL281" s="101"/>
      <c r="AIM281" s="101"/>
      <c r="AIN281" s="101"/>
      <c r="AIO281" s="101"/>
      <c r="AIP281" s="101"/>
      <c r="AIQ281" s="101"/>
      <c r="AIR281" s="101"/>
      <c r="AIS281" s="101"/>
      <c r="AIT281" s="101"/>
      <c r="AIU281" s="101"/>
      <c r="AIV281" s="101"/>
      <c r="AIW281" s="101"/>
      <c r="AIX281" s="101"/>
      <c r="AIY281" s="101"/>
      <c r="AIZ281" s="101"/>
      <c r="AJA281" s="101"/>
      <c r="AJB281" s="101"/>
      <c r="AJC281" s="101"/>
      <c r="AJD281" s="101"/>
      <c r="AJE281" s="101"/>
      <c r="AJF281" s="101"/>
      <c r="AJG281" s="101"/>
      <c r="AJH281" s="101"/>
      <c r="AJI281" s="101"/>
      <c r="AJJ281" s="101"/>
      <c r="AJK281" s="101"/>
      <c r="AJL281" s="101"/>
      <c r="AJM281" s="101"/>
      <c r="AJN281" s="101"/>
      <c r="AJO281" s="101"/>
      <c r="AJP281" s="101"/>
      <c r="AJQ281" s="101"/>
      <c r="AJR281" s="101"/>
      <c r="AJS281" s="101"/>
      <c r="AJT281" s="101"/>
      <c r="AJU281" s="101"/>
      <c r="AJV281" s="101"/>
      <c r="AJW281" s="101"/>
      <c r="AJX281" s="101"/>
      <c r="AJY281" s="101"/>
      <c r="AJZ281" s="101"/>
      <c r="AKA281" s="101"/>
      <c r="AKB281" s="101"/>
      <c r="AKC281" s="101"/>
      <c r="AKD281" s="101"/>
      <c r="AKE281" s="101"/>
      <c r="AKF281" s="101"/>
      <c r="AKG281" s="101"/>
      <c r="AKH281" s="101"/>
      <c r="AKI281" s="101"/>
      <c r="AKJ281" s="101"/>
      <c r="AKK281" s="101"/>
      <c r="AKL281" s="101"/>
      <c r="AKM281" s="101"/>
      <c r="AKN281" s="101"/>
      <c r="AKO281" s="101"/>
      <c r="AKP281" s="101"/>
      <c r="AKQ281" s="101"/>
      <c r="AKR281" s="101"/>
      <c r="AKS281" s="101"/>
      <c r="AKT281" s="101"/>
      <c r="AKU281" s="101"/>
      <c r="AKV281" s="101"/>
      <c r="AKW281" s="101"/>
      <c r="AKX281" s="101"/>
      <c r="AKY281" s="101"/>
      <c r="AKZ281" s="101"/>
      <c r="ALA281" s="101"/>
      <c r="ALB281" s="101"/>
      <c r="ALC281" s="101"/>
      <c r="ALD281" s="101"/>
      <c r="ALE281" s="101"/>
      <c r="ALF281" s="101"/>
      <c r="ALG281" s="101"/>
      <c r="ALH281" s="101"/>
      <c r="ALI281" s="101"/>
      <c r="ALJ281" s="101"/>
      <c r="ALK281" s="101"/>
      <c r="ALL281" s="101"/>
      <c r="ALM281" s="101"/>
      <c r="ALN281" s="101"/>
      <c r="ALO281" s="101"/>
      <c r="ALP281" s="101"/>
      <c r="ALQ281" s="48"/>
      <c r="ALR281" s="48"/>
      <c r="ALS281" s="48"/>
      <c r="ALT281" s="48"/>
      <c r="ALU281" s="48"/>
      <c r="ALV281" s="48"/>
      <c r="ALW281" s="48"/>
      <c r="ALX281" s="48"/>
      <c r="ALY281" s="48"/>
      <c r="ALZ281" s="48"/>
      <c r="AMA281" s="48"/>
      <c r="AMB281" s="48"/>
      <c r="AMC281" s="48"/>
      <c r="AMD281" s="48"/>
      <c r="AME281" s="48"/>
      <c r="AMF281" s="48"/>
      <c r="AMG281" s="48"/>
      <c r="AMH281" s="48"/>
      <c r="AMI281" s="48"/>
      <c r="AMJ281" s="48"/>
      <c r="AMK281" s="48"/>
      <c r="AML281" s="48"/>
      <c r="AMM281" s="48"/>
    </row>
    <row r="282" s="126" customFormat="true" ht="48.5" hidden="false" customHeight="false" outlineLevel="0" collapsed="false">
      <c r="A282" s="108"/>
      <c r="B282" s="90"/>
      <c r="C282" s="81" t="s">
        <v>250</v>
      </c>
      <c r="D282" s="155" t="s">
        <v>374</v>
      </c>
      <c r="E282" s="154" t="s">
        <v>29</v>
      </c>
      <c r="F282" s="154" t="s">
        <v>16</v>
      </c>
      <c r="G282" s="82" t="n">
        <v>6500000000</v>
      </c>
      <c r="H282" s="83"/>
      <c r="I282" s="157" t="n">
        <f aca="false">SUM(J282:Q282)</f>
        <v>185300</v>
      </c>
      <c r="J282" s="157"/>
      <c r="K282" s="76"/>
      <c r="L282" s="76"/>
      <c r="M282" s="76"/>
      <c r="N282" s="76"/>
      <c r="O282" s="157" t="n">
        <f aca="false">O283</f>
        <v>185300</v>
      </c>
      <c r="P282" s="76"/>
      <c r="Q282" s="158"/>
      <c r="R282" s="111"/>
      <c r="S282" s="111"/>
      <c r="T282" s="111"/>
      <c r="U282" s="111"/>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1"/>
      <c r="AS282" s="111"/>
      <c r="AT282" s="111"/>
      <c r="AU282" s="111"/>
      <c r="AV282" s="111"/>
      <c r="AW282" s="111"/>
      <c r="AX282" s="111"/>
      <c r="AY282" s="111"/>
      <c r="AZ282" s="111"/>
      <c r="BA282" s="111"/>
      <c r="BB282" s="111"/>
      <c r="BC282" s="111"/>
      <c r="BD282" s="111"/>
      <c r="BE282" s="111"/>
      <c r="BF282" s="111"/>
      <c r="BG282" s="111"/>
      <c r="BH282" s="111"/>
      <c r="BI282" s="111"/>
      <c r="BJ282" s="111"/>
      <c r="BK282" s="111"/>
      <c r="BL282" s="111"/>
      <c r="BM282" s="111"/>
      <c r="BN282" s="111"/>
      <c r="BO282" s="111"/>
      <c r="BP282" s="111"/>
      <c r="BQ282" s="111"/>
      <c r="BR282" s="111"/>
      <c r="BS282" s="111"/>
      <c r="BT282" s="111"/>
      <c r="BU282" s="111"/>
      <c r="BV282" s="111"/>
      <c r="BW282" s="111"/>
      <c r="BX282" s="111"/>
      <c r="BY282" s="111"/>
      <c r="BZ282" s="111"/>
      <c r="CA282" s="111"/>
      <c r="CB282" s="111"/>
      <c r="CC282" s="111"/>
      <c r="CD282" s="111"/>
      <c r="CE282" s="111"/>
      <c r="CF282" s="111"/>
      <c r="CG282" s="111"/>
      <c r="CH282" s="111"/>
      <c r="CI282" s="111"/>
      <c r="CJ282" s="111"/>
      <c r="CK282" s="111"/>
      <c r="CL282" s="111"/>
      <c r="CM282" s="111"/>
      <c r="CN282" s="111"/>
      <c r="CO282" s="111"/>
      <c r="CP282" s="111"/>
      <c r="CQ282" s="111"/>
      <c r="CR282" s="111"/>
      <c r="CS282" s="111"/>
      <c r="CT282" s="111"/>
      <c r="CU282" s="111"/>
      <c r="CV282" s="111"/>
      <c r="CW282" s="111"/>
      <c r="CX282" s="111"/>
      <c r="CY282" s="111"/>
      <c r="CZ282" s="111"/>
      <c r="DA282" s="111"/>
      <c r="DB282" s="111"/>
      <c r="DC282" s="111"/>
      <c r="DD282" s="111"/>
      <c r="DE282" s="111"/>
      <c r="DF282" s="111"/>
      <c r="DG282" s="111"/>
      <c r="DH282" s="111"/>
      <c r="DI282" s="111"/>
      <c r="DJ282" s="111"/>
      <c r="DK282" s="111"/>
      <c r="DL282" s="111"/>
      <c r="DM282" s="111"/>
      <c r="DN282" s="111"/>
      <c r="DO282" s="111"/>
      <c r="DP282" s="111"/>
      <c r="DQ282" s="111"/>
      <c r="DR282" s="111"/>
      <c r="DS282" s="111"/>
      <c r="DT282" s="111"/>
      <c r="DU282" s="111"/>
      <c r="DV282" s="111"/>
      <c r="DW282" s="111"/>
      <c r="DX282" s="111"/>
      <c r="DY282" s="111"/>
      <c r="DZ282" s="111"/>
      <c r="EA282" s="111"/>
      <c r="EB282" s="111"/>
      <c r="EC282" s="111"/>
      <c r="ED282" s="111"/>
      <c r="EE282" s="111"/>
      <c r="EF282" s="111"/>
      <c r="EG282" s="111"/>
      <c r="EH282" s="111"/>
      <c r="EI282" s="111"/>
      <c r="EJ282" s="111"/>
      <c r="EK282" s="111"/>
      <c r="EL282" s="111"/>
      <c r="EM282" s="111"/>
      <c r="EN282" s="111"/>
      <c r="EO282" s="111"/>
      <c r="EP282" s="111"/>
      <c r="EQ282" s="111"/>
      <c r="ER282" s="111"/>
      <c r="ES282" s="111"/>
      <c r="ET282" s="111"/>
      <c r="EU282" s="111"/>
      <c r="EV282" s="111"/>
      <c r="EW282" s="111"/>
      <c r="EX282" s="111"/>
      <c r="EY282" s="111"/>
      <c r="EZ282" s="111"/>
      <c r="FA282" s="111"/>
      <c r="FB282" s="111"/>
      <c r="FC282" s="111"/>
      <c r="FD282" s="111"/>
      <c r="FE282" s="111"/>
      <c r="FF282" s="111"/>
      <c r="FG282" s="111"/>
      <c r="FH282" s="111"/>
      <c r="FI282" s="111"/>
      <c r="FJ282" s="111"/>
      <c r="FK282" s="111"/>
      <c r="FL282" s="111"/>
      <c r="FM282" s="111"/>
      <c r="FN282" s="111"/>
      <c r="FO282" s="111"/>
      <c r="FP282" s="111"/>
      <c r="FQ282" s="111"/>
      <c r="FR282" s="111"/>
      <c r="FS282" s="111"/>
      <c r="FT282" s="111"/>
      <c r="FU282" s="111"/>
      <c r="FV282" s="111"/>
      <c r="FW282" s="111"/>
      <c r="FX282" s="111"/>
      <c r="FY282" s="111"/>
      <c r="FZ282" s="111"/>
      <c r="GA282" s="111"/>
      <c r="GB282" s="111"/>
      <c r="GC282" s="111"/>
      <c r="GD282" s="111"/>
      <c r="GE282" s="111"/>
      <c r="GF282" s="111"/>
      <c r="GG282" s="111"/>
      <c r="GH282" s="111"/>
      <c r="GI282" s="111"/>
      <c r="GJ282" s="111"/>
      <c r="GK282" s="111"/>
      <c r="GL282" s="111"/>
      <c r="GM282" s="111"/>
      <c r="GN282" s="111"/>
      <c r="GO282" s="111"/>
      <c r="GP282" s="111"/>
      <c r="GQ282" s="111"/>
      <c r="GR282" s="111"/>
      <c r="GS282" s="111"/>
      <c r="GT282" s="111"/>
      <c r="GU282" s="111"/>
      <c r="GV282" s="111"/>
      <c r="GW282" s="111"/>
      <c r="GX282" s="111"/>
      <c r="GY282" s="111"/>
      <c r="GZ282" s="111"/>
      <c r="HA282" s="111"/>
      <c r="HB282" s="111"/>
      <c r="HC282" s="111"/>
      <c r="HD282" s="111"/>
      <c r="HE282" s="111"/>
      <c r="HF282" s="111"/>
      <c r="HG282" s="111"/>
      <c r="HH282" s="111"/>
      <c r="HI282" s="111"/>
      <c r="HJ282" s="111"/>
      <c r="HK282" s="111"/>
      <c r="HL282" s="111"/>
      <c r="HM282" s="111"/>
      <c r="HN282" s="111"/>
      <c r="HO282" s="111"/>
      <c r="HP282" s="111"/>
      <c r="HQ282" s="111"/>
      <c r="HR282" s="111"/>
      <c r="HS282" s="111"/>
      <c r="HT282" s="111"/>
      <c r="HU282" s="111"/>
      <c r="HV282" s="111"/>
      <c r="HW282" s="111"/>
      <c r="HX282" s="111"/>
      <c r="HY282" s="111"/>
      <c r="HZ282" s="111"/>
      <c r="IA282" s="111"/>
      <c r="IB282" s="111"/>
      <c r="IC282" s="111"/>
      <c r="ID282" s="111"/>
      <c r="IE282" s="101"/>
      <c r="IF282" s="101"/>
      <c r="IG282" s="101"/>
      <c r="IH282" s="101"/>
      <c r="II282" s="101"/>
      <c r="IJ282" s="101"/>
      <c r="IK282" s="101"/>
      <c r="IL282" s="101"/>
      <c r="IM282" s="101"/>
      <c r="IN282" s="101"/>
      <c r="IO282" s="101"/>
      <c r="IP282" s="101"/>
      <c r="IQ282" s="101"/>
      <c r="IR282" s="101"/>
      <c r="IS282" s="101"/>
      <c r="IT282" s="101"/>
      <c r="IU282" s="101"/>
      <c r="IV282" s="101"/>
      <c r="IW282" s="101"/>
      <c r="IX282" s="101"/>
      <c r="IY282" s="101"/>
      <c r="IZ282" s="101"/>
      <c r="JA282" s="101"/>
      <c r="JB282" s="101"/>
      <c r="JC282" s="101"/>
      <c r="JD282" s="101"/>
      <c r="JE282" s="101"/>
      <c r="JF282" s="101"/>
      <c r="JG282" s="101"/>
      <c r="JH282" s="101"/>
      <c r="JI282" s="101"/>
      <c r="JJ282" s="101"/>
      <c r="JK282" s="101"/>
      <c r="JL282" s="101"/>
      <c r="JM282" s="101"/>
      <c r="JN282" s="101"/>
      <c r="JO282" s="101"/>
      <c r="JP282" s="101"/>
      <c r="JQ282" s="101"/>
      <c r="JR282" s="101"/>
      <c r="JS282" s="101"/>
      <c r="JT282" s="101"/>
      <c r="JU282" s="101"/>
      <c r="JV282" s="101"/>
      <c r="JW282" s="101"/>
      <c r="JX282" s="101"/>
      <c r="JY282" s="101"/>
      <c r="JZ282" s="101"/>
      <c r="KA282" s="101"/>
      <c r="KB282" s="101"/>
      <c r="KC282" s="101"/>
      <c r="KD282" s="101"/>
      <c r="KE282" s="101"/>
      <c r="KF282" s="101"/>
      <c r="KG282" s="101"/>
      <c r="KH282" s="101"/>
      <c r="KI282" s="101"/>
      <c r="KJ282" s="101"/>
      <c r="KK282" s="101"/>
      <c r="KL282" s="101"/>
      <c r="KM282" s="101"/>
      <c r="KN282" s="101"/>
      <c r="KO282" s="101"/>
      <c r="KP282" s="101"/>
      <c r="KQ282" s="101"/>
      <c r="KR282" s="101"/>
      <c r="KS282" s="101"/>
      <c r="KT282" s="101"/>
      <c r="KU282" s="101"/>
      <c r="KV282" s="101"/>
      <c r="KW282" s="101"/>
      <c r="KX282" s="101"/>
      <c r="KY282" s="101"/>
      <c r="KZ282" s="101"/>
      <c r="LA282" s="101"/>
      <c r="LB282" s="101"/>
      <c r="LC282" s="101"/>
      <c r="LD282" s="101"/>
      <c r="LE282" s="101"/>
      <c r="LF282" s="101"/>
      <c r="LG282" s="101"/>
      <c r="LH282" s="101"/>
      <c r="LI282" s="101"/>
      <c r="LJ282" s="101"/>
      <c r="LK282" s="101"/>
      <c r="LL282" s="101"/>
      <c r="LM282" s="101"/>
      <c r="LN282" s="101"/>
      <c r="LO282" s="101"/>
      <c r="LP282" s="101"/>
      <c r="LQ282" s="101"/>
      <c r="LR282" s="101"/>
      <c r="LS282" s="101"/>
      <c r="LT282" s="101"/>
      <c r="LU282" s="101"/>
      <c r="LV282" s="101"/>
      <c r="LW282" s="101"/>
      <c r="LX282" s="101"/>
      <c r="LY282" s="101"/>
      <c r="LZ282" s="101"/>
      <c r="MA282" s="101"/>
      <c r="MB282" s="101"/>
      <c r="MC282" s="101"/>
      <c r="MD282" s="101"/>
      <c r="ME282" s="101"/>
      <c r="MF282" s="101"/>
      <c r="MG282" s="101"/>
      <c r="MH282" s="101"/>
      <c r="MI282" s="101"/>
      <c r="MJ282" s="101"/>
      <c r="MK282" s="101"/>
      <c r="ML282" s="101"/>
      <c r="MM282" s="101"/>
      <c r="MN282" s="101"/>
      <c r="MO282" s="101"/>
      <c r="MP282" s="101"/>
      <c r="MQ282" s="101"/>
      <c r="MR282" s="101"/>
      <c r="MS282" s="101"/>
      <c r="MT282" s="101"/>
      <c r="MU282" s="101"/>
      <c r="MV282" s="101"/>
      <c r="MW282" s="101"/>
      <c r="MX282" s="101"/>
      <c r="MY282" s="101"/>
      <c r="MZ282" s="101"/>
      <c r="NA282" s="101"/>
      <c r="NB282" s="101"/>
      <c r="NC282" s="101"/>
      <c r="ND282" s="101"/>
      <c r="NE282" s="101"/>
      <c r="NF282" s="101"/>
      <c r="NG282" s="101"/>
      <c r="NH282" s="101"/>
      <c r="NI282" s="101"/>
      <c r="NJ282" s="101"/>
      <c r="NK282" s="101"/>
      <c r="NL282" s="101"/>
      <c r="NM282" s="101"/>
      <c r="NN282" s="101"/>
      <c r="NO282" s="101"/>
      <c r="NP282" s="101"/>
      <c r="NQ282" s="101"/>
      <c r="NR282" s="101"/>
      <c r="NS282" s="101"/>
      <c r="NT282" s="101"/>
      <c r="NU282" s="101"/>
      <c r="NV282" s="101"/>
      <c r="NW282" s="101"/>
      <c r="NX282" s="101"/>
      <c r="NY282" s="101"/>
      <c r="NZ282" s="101"/>
      <c r="OA282" s="101"/>
      <c r="OB282" s="101"/>
      <c r="OC282" s="101"/>
      <c r="OD282" s="101"/>
      <c r="OE282" s="101"/>
      <c r="OF282" s="101"/>
      <c r="OG282" s="101"/>
      <c r="OH282" s="101"/>
      <c r="OI282" s="101"/>
      <c r="OJ282" s="101"/>
      <c r="OK282" s="101"/>
      <c r="OL282" s="101"/>
      <c r="OM282" s="101"/>
      <c r="ON282" s="101"/>
      <c r="OO282" s="101"/>
      <c r="OP282" s="101"/>
      <c r="OQ282" s="101"/>
      <c r="OR282" s="101"/>
      <c r="OS282" s="101"/>
      <c r="OT282" s="101"/>
      <c r="OU282" s="101"/>
      <c r="OV282" s="101"/>
      <c r="OW282" s="101"/>
      <c r="OX282" s="101"/>
      <c r="OY282" s="101"/>
      <c r="OZ282" s="101"/>
      <c r="PA282" s="101"/>
      <c r="PB282" s="101"/>
      <c r="PC282" s="101"/>
      <c r="PD282" s="101"/>
      <c r="PE282" s="101"/>
      <c r="PF282" s="101"/>
      <c r="PG282" s="101"/>
      <c r="PH282" s="101"/>
      <c r="PI282" s="101"/>
      <c r="PJ282" s="101"/>
      <c r="PK282" s="101"/>
      <c r="PL282" s="101"/>
      <c r="PM282" s="101"/>
      <c r="PN282" s="101"/>
      <c r="PO282" s="101"/>
      <c r="PP282" s="101"/>
      <c r="PQ282" s="101"/>
      <c r="PR282" s="101"/>
      <c r="PS282" s="101"/>
      <c r="PT282" s="101"/>
      <c r="PU282" s="101"/>
      <c r="PV282" s="101"/>
      <c r="PW282" s="101"/>
      <c r="PX282" s="101"/>
      <c r="PY282" s="101"/>
      <c r="PZ282" s="101"/>
      <c r="QA282" s="101"/>
      <c r="QB282" s="101"/>
      <c r="QC282" s="101"/>
      <c r="QD282" s="101"/>
      <c r="QE282" s="101"/>
      <c r="QF282" s="101"/>
      <c r="QG282" s="101"/>
      <c r="QH282" s="101"/>
      <c r="QI282" s="101"/>
      <c r="QJ282" s="101"/>
      <c r="QK282" s="101"/>
      <c r="QL282" s="101"/>
      <c r="QM282" s="101"/>
      <c r="QN282" s="101"/>
      <c r="QO282" s="101"/>
      <c r="QP282" s="101"/>
      <c r="QQ282" s="101"/>
      <c r="QR282" s="101"/>
      <c r="QS282" s="101"/>
      <c r="QT282" s="101"/>
      <c r="QU282" s="101"/>
      <c r="QV282" s="101"/>
      <c r="QW282" s="101"/>
      <c r="QX282" s="101"/>
      <c r="QY282" s="101"/>
      <c r="QZ282" s="101"/>
      <c r="RA282" s="101"/>
      <c r="RB282" s="101"/>
      <c r="RC282" s="101"/>
      <c r="RD282" s="101"/>
      <c r="RE282" s="101"/>
      <c r="RF282" s="101"/>
      <c r="RG282" s="101"/>
      <c r="RH282" s="101"/>
      <c r="RI282" s="101"/>
      <c r="RJ282" s="101"/>
      <c r="RK282" s="101"/>
      <c r="RL282" s="101"/>
      <c r="RM282" s="101"/>
      <c r="RN282" s="101"/>
      <c r="RO282" s="101"/>
      <c r="RP282" s="101"/>
      <c r="RQ282" s="101"/>
      <c r="RR282" s="101"/>
      <c r="RS282" s="101"/>
      <c r="RT282" s="101"/>
      <c r="RU282" s="101"/>
      <c r="RV282" s="101"/>
      <c r="RW282" s="101"/>
      <c r="RX282" s="101"/>
      <c r="RY282" s="101"/>
      <c r="RZ282" s="101"/>
      <c r="SA282" s="101"/>
      <c r="SB282" s="101"/>
      <c r="SC282" s="101"/>
      <c r="SD282" s="101"/>
      <c r="SE282" s="101"/>
      <c r="SF282" s="101"/>
      <c r="SG282" s="101"/>
      <c r="SH282" s="101"/>
      <c r="SI282" s="101"/>
      <c r="SJ282" s="101"/>
      <c r="SK282" s="101"/>
      <c r="SL282" s="101"/>
      <c r="SM282" s="101"/>
      <c r="SN282" s="101"/>
      <c r="SO282" s="101"/>
      <c r="SP282" s="101"/>
      <c r="SQ282" s="101"/>
      <c r="SR282" s="101"/>
      <c r="SS282" s="101"/>
      <c r="ST282" s="101"/>
      <c r="SU282" s="101"/>
      <c r="SV282" s="101"/>
      <c r="SW282" s="101"/>
      <c r="SX282" s="101"/>
      <c r="SY282" s="101"/>
      <c r="SZ282" s="101"/>
      <c r="TA282" s="101"/>
      <c r="TB282" s="101"/>
      <c r="TC282" s="101"/>
      <c r="TD282" s="101"/>
      <c r="TE282" s="101"/>
      <c r="TF282" s="101"/>
      <c r="TG282" s="101"/>
      <c r="TH282" s="101"/>
      <c r="TI282" s="101"/>
      <c r="TJ282" s="101"/>
      <c r="TK282" s="101"/>
      <c r="TL282" s="101"/>
      <c r="TM282" s="101"/>
      <c r="TN282" s="101"/>
      <c r="TO282" s="101"/>
      <c r="TP282" s="101"/>
      <c r="TQ282" s="101"/>
      <c r="TR282" s="101"/>
      <c r="TS282" s="101"/>
      <c r="TT282" s="101"/>
      <c r="TU282" s="101"/>
      <c r="TV282" s="101"/>
      <c r="TW282" s="101"/>
      <c r="TX282" s="101"/>
      <c r="TY282" s="101"/>
      <c r="TZ282" s="101"/>
      <c r="UA282" s="101"/>
      <c r="UB282" s="101"/>
      <c r="UC282" s="101"/>
      <c r="UD282" s="101"/>
      <c r="UE282" s="101"/>
      <c r="UF282" s="101"/>
      <c r="UG282" s="101"/>
      <c r="UH282" s="101"/>
      <c r="UI282" s="101"/>
      <c r="UJ282" s="101"/>
      <c r="UK282" s="101"/>
      <c r="UL282" s="101"/>
      <c r="UM282" s="101"/>
      <c r="UN282" s="101"/>
      <c r="UO282" s="101"/>
      <c r="UP282" s="101"/>
      <c r="UQ282" s="101"/>
      <c r="UR282" s="101"/>
      <c r="US282" s="101"/>
      <c r="UT282" s="101"/>
      <c r="UU282" s="101"/>
      <c r="UV282" s="101"/>
      <c r="UW282" s="101"/>
      <c r="UX282" s="101"/>
      <c r="UY282" s="101"/>
      <c r="UZ282" s="101"/>
      <c r="VA282" s="101"/>
      <c r="VB282" s="101"/>
      <c r="VC282" s="101"/>
      <c r="VD282" s="101"/>
      <c r="VE282" s="101"/>
      <c r="VF282" s="101"/>
      <c r="VG282" s="101"/>
      <c r="VH282" s="101"/>
      <c r="VI282" s="101"/>
      <c r="VJ282" s="101"/>
      <c r="VK282" s="101"/>
      <c r="VL282" s="101"/>
      <c r="VM282" s="101"/>
      <c r="VN282" s="101"/>
      <c r="VO282" s="101"/>
      <c r="VP282" s="101"/>
      <c r="VQ282" s="101"/>
      <c r="VR282" s="101"/>
      <c r="VS282" s="101"/>
      <c r="VT282" s="101"/>
      <c r="VU282" s="101"/>
      <c r="VV282" s="101"/>
      <c r="VW282" s="101"/>
      <c r="VX282" s="101"/>
      <c r="VY282" s="101"/>
      <c r="VZ282" s="101"/>
      <c r="WA282" s="101"/>
      <c r="WB282" s="101"/>
      <c r="WC282" s="101"/>
      <c r="WD282" s="101"/>
      <c r="WE282" s="101"/>
      <c r="WF282" s="101"/>
      <c r="WG282" s="101"/>
      <c r="WH282" s="101"/>
      <c r="WI282" s="101"/>
      <c r="WJ282" s="101"/>
      <c r="WK282" s="101"/>
      <c r="WL282" s="101"/>
      <c r="WM282" s="101"/>
      <c r="WN282" s="101"/>
      <c r="WO282" s="101"/>
      <c r="WP282" s="101"/>
      <c r="WQ282" s="101"/>
      <c r="WR282" s="101"/>
      <c r="WS282" s="101"/>
      <c r="WT282" s="101"/>
      <c r="WU282" s="101"/>
      <c r="WV282" s="101"/>
      <c r="WW282" s="101"/>
      <c r="WX282" s="101"/>
      <c r="WY282" s="101"/>
      <c r="WZ282" s="101"/>
      <c r="XA282" s="101"/>
      <c r="XB282" s="101"/>
      <c r="XC282" s="101"/>
      <c r="XD282" s="101"/>
      <c r="XE282" s="101"/>
      <c r="XF282" s="101"/>
      <c r="XG282" s="101"/>
      <c r="XH282" s="101"/>
      <c r="XI282" s="101"/>
      <c r="XJ282" s="101"/>
      <c r="XK282" s="101"/>
      <c r="XL282" s="101"/>
      <c r="XM282" s="101"/>
      <c r="XN282" s="101"/>
      <c r="XO282" s="101"/>
      <c r="XP282" s="101"/>
      <c r="XQ282" s="101"/>
      <c r="XR282" s="101"/>
      <c r="XS282" s="101"/>
      <c r="XT282" s="101"/>
      <c r="XU282" s="101"/>
      <c r="XV282" s="101"/>
      <c r="XW282" s="101"/>
      <c r="XX282" s="101"/>
      <c r="XY282" s="101"/>
      <c r="XZ282" s="101"/>
      <c r="YA282" s="101"/>
      <c r="YB282" s="101"/>
      <c r="YC282" s="101"/>
      <c r="YD282" s="101"/>
      <c r="YE282" s="101"/>
      <c r="YF282" s="101"/>
      <c r="YG282" s="101"/>
      <c r="YH282" s="101"/>
      <c r="YI282" s="101"/>
      <c r="YJ282" s="101"/>
      <c r="YK282" s="101"/>
      <c r="YL282" s="101"/>
      <c r="YM282" s="101"/>
      <c r="YN282" s="101"/>
      <c r="YO282" s="101"/>
      <c r="YP282" s="101"/>
      <c r="YQ282" s="101"/>
      <c r="YR282" s="101"/>
      <c r="YS282" s="101"/>
      <c r="YT282" s="101"/>
      <c r="YU282" s="101"/>
      <c r="YV282" s="101"/>
      <c r="YW282" s="101"/>
      <c r="YX282" s="101"/>
      <c r="YY282" s="101"/>
      <c r="YZ282" s="101"/>
      <c r="ZA282" s="101"/>
      <c r="ZB282" s="101"/>
      <c r="ZC282" s="101"/>
      <c r="ZD282" s="101"/>
      <c r="ZE282" s="101"/>
      <c r="ZF282" s="101"/>
      <c r="ZG282" s="101"/>
      <c r="ZH282" s="101"/>
      <c r="ZI282" s="101"/>
      <c r="ZJ282" s="101"/>
      <c r="ZK282" s="101"/>
      <c r="ZL282" s="101"/>
      <c r="ZM282" s="101"/>
      <c r="ZN282" s="101"/>
      <c r="ZO282" s="101"/>
      <c r="ZP282" s="101"/>
      <c r="ZQ282" s="101"/>
      <c r="ZR282" s="101"/>
      <c r="ZS282" s="101"/>
      <c r="ZT282" s="101"/>
      <c r="ZU282" s="101"/>
      <c r="ZV282" s="101"/>
      <c r="ZW282" s="101"/>
      <c r="ZX282" s="101"/>
      <c r="ZY282" s="101"/>
      <c r="ZZ282" s="101"/>
      <c r="AAA282" s="101"/>
      <c r="AAB282" s="101"/>
      <c r="AAC282" s="101"/>
      <c r="AAD282" s="101"/>
      <c r="AAE282" s="101"/>
      <c r="AAF282" s="101"/>
      <c r="AAG282" s="101"/>
      <c r="AAH282" s="101"/>
      <c r="AAI282" s="101"/>
      <c r="AAJ282" s="101"/>
      <c r="AAK282" s="101"/>
      <c r="AAL282" s="101"/>
      <c r="AAM282" s="101"/>
      <c r="AAN282" s="101"/>
      <c r="AAO282" s="101"/>
      <c r="AAP282" s="101"/>
      <c r="AAQ282" s="101"/>
      <c r="AAR282" s="101"/>
      <c r="AAS282" s="101"/>
      <c r="AAT282" s="101"/>
      <c r="AAU282" s="101"/>
      <c r="AAV282" s="101"/>
      <c r="AAW282" s="101"/>
      <c r="AAX282" s="101"/>
      <c r="AAY282" s="101"/>
      <c r="AAZ282" s="101"/>
      <c r="ABA282" s="101"/>
      <c r="ABB282" s="101"/>
      <c r="ABC282" s="101"/>
      <c r="ABD282" s="101"/>
      <c r="ABE282" s="101"/>
      <c r="ABF282" s="101"/>
      <c r="ABG282" s="101"/>
      <c r="ABH282" s="101"/>
      <c r="ABI282" s="101"/>
      <c r="ABJ282" s="101"/>
      <c r="ABK282" s="101"/>
      <c r="ABL282" s="101"/>
      <c r="ABM282" s="101"/>
      <c r="ABN282" s="101"/>
      <c r="ABO282" s="101"/>
      <c r="ABP282" s="101"/>
      <c r="ABQ282" s="101"/>
      <c r="ABR282" s="101"/>
      <c r="ABS282" s="101"/>
      <c r="ABT282" s="101"/>
      <c r="ABU282" s="101"/>
      <c r="ABV282" s="101"/>
      <c r="ABW282" s="101"/>
      <c r="ABX282" s="101"/>
      <c r="ABY282" s="101"/>
      <c r="ABZ282" s="101"/>
      <c r="ACA282" s="101"/>
      <c r="ACB282" s="101"/>
      <c r="ACC282" s="101"/>
      <c r="ACD282" s="101"/>
      <c r="ACE282" s="101"/>
      <c r="ACF282" s="101"/>
      <c r="ACG282" s="101"/>
      <c r="ACH282" s="101"/>
      <c r="ACI282" s="101"/>
      <c r="ACJ282" s="101"/>
      <c r="ACK282" s="101"/>
      <c r="ACL282" s="101"/>
      <c r="ACM282" s="101"/>
      <c r="ACN282" s="101"/>
      <c r="ACO282" s="101"/>
      <c r="ACP282" s="101"/>
      <c r="ACQ282" s="101"/>
      <c r="ACR282" s="101"/>
      <c r="ACS282" s="101"/>
      <c r="ACT282" s="101"/>
      <c r="ACU282" s="101"/>
      <c r="ACV282" s="101"/>
      <c r="ACW282" s="101"/>
      <c r="ACX282" s="101"/>
      <c r="ACY282" s="101"/>
      <c r="ACZ282" s="101"/>
      <c r="ADA282" s="101"/>
      <c r="ADB282" s="101"/>
      <c r="ADC282" s="101"/>
      <c r="ADD282" s="101"/>
      <c r="ADE282" s="101"/>
      <c r="ADF282" s="101"/>
      <c r="ADG282" s="101"/>
      <c r="ADH282" s="101"/>
      <c r="ADI282" s="101"/>
      <c r="ADJ282" s="101"/>
      <c r="ADK282" s="101"/>
      <c r="ADL282" s="101"/>
      <c r="ADM282" s="101"/>
      <c r="ADN282" s="101"/>
      <c r="ADO282" s="101"/>
      <c r="ADP282" s="101"/>
      <c r="ADQ282" s="101"/>
      <c r="ADR282" s="101"/>
      <c r="ADS282" s="101"/>
      <c r="ADT282" s="101"/>
      <c r="ADU282" s="101"/>
      <c r="ADV282" s="101"/>
      <c r="ADW282" s="101"/>
      <c r="ADX282" s="101"/>
      <c r="ADY282" s="101"/>
      <c r="ADZ282" s="101"/>
      <c r="AEA282" s="101"/>
      <c r="AEB282" s="101"/>
      <c r="AEC282" s="101"/>
      <c r="AED282" s="101"/>
      <c r="AEE282" s="101"/>
      <c r="AEF282" s="101"/>
      <c r="AEG282" s="101"/>
      <c r="AEH282" s="101"/>
      <c r="AEI282" s="101"/>
      <c r="AEJ282" s="101"/>
      <c r="AEK282" s="101"/>
      <c r="AEL282" s="101"/>
      <c r="AEM282" s="101"/>
      <c r="AEN282" s="101"/>
      <c r="AEO282" s="101"/>
      <c r="AEP282" s="101"/>
      <c r="AEQ282" s="101"/>
      <c r="AER282" s="101"/>
      <c r="AES282" s="101"/>
      <c r="AET282" s="101"/>
      <c r="AEU282" s="101"/>
      <c r="AEV282" s="101"/>
      <c r="AEW282" s="101"/>
      <c r="AEX282" s="101"/>
      <c r="AEY282" s="101"/>
      <c r="AEZ282" s="101"/>
      <c r="AFA282" s="101"/>
      <c r="AFB282" s="101"/>
      <c r="AFC282" s="101"/>
      <c r="AFD282" s="101"/>
      <c r="AFE282" s="101"/>
      <c r="AFF282" s="101"/>
      <c r="AFG282" s="101"/>
      <c r="AFH282" s="101"/>
      <c r="AFI282" s="101"/>
      <c r="AFJ282" s="101"/>
      <c r="AFK282" s="101"/>
      <c r="AFL282" s="101"/>
      <c r="AFM282" s="101"/>
      <c r="AFN282" s="101"/>
      <c r="AFO282" s="101"/>
      <c r="AFP282" s="101"/>
      <c r="AFQ282" s="101"/>
      <c r="AFR282" s="101"/>
      <c r="AFS282" s="101"/>
      <c r="AFT282" s="101"/>
      <c r="AFU282" s="101"/>
      <c r="AFV282" s="101"/>
      <c r="AFW282" s="101"/>
      <c r="AFX282" s="101"/>
      <c r="AFY282" s="101"/>
      <c r="AFZ282" s="101"/>
      <c r="AGA282" s="101"/>
      <c r="AGB282" s="101"/>
      <c r="AGC282" s="101"/>
      <c r="AGD282" s="101"/>
      <c r="AGE282" s="101"/>
      <c r="AGF282" s="101"/>
      <c r="AGG282" s="101"/>
      <c r="AGH282" s="101"/>
      <c r="AGI282" s="101"/>
      <c r="AGJ282" s="101"/>
      <c r="AGK282" s="101"/>
      <c r="AGL282" s="101"/>
      <c r="AGM282" s="101"/>
      <c r="AGN282" s="101"/>
      <c r="AGO282" s="101"/>
      <c r="AGP282" s="101"/>
      <c r="AGQ282" s="101"/>
      <c r="AGR282" s="101"/>
      <c r="AGS282" s="101"/>
      <c r="AGT282" s="101"/>
      <c r="AGU282" s="101"/>
      <c r="AGV282" s="101"/>
      <c r="AGW282" s="101"/>
      <c r="AGX282" s="101"/>
      <c r="AGY282" s="101"/>
      <c r="AGZ282" s="101"/>
      <c r="AHA282" s="101"/>
      <c r="AHB282" s="101"/>
      <c r="AHC282" s="101"/>
      <c r="AHD282" s="101"/>
      <c r="AHE282" s="101"/>
      <c r="AHF282" s="101"/>
      <c r="AHG282" s="101"/>
      <c r="AHH282" s="101"/>
      <c r="AHI282" s="101"/>
      <c r="AHJ282" s="101"/>
      <c r="AHK282" s="101"/>
      <c r="AHL282" s="101"/>
      <c r="AHM282" s="101"/>
      <c r="AHN282" s="101"/>
      <c r="AHO282" s="101"/>
      <c r="AHP282" s="101"/>
      <c r="AHQ282" s="101"/>
      <c r="AHR282" s="101"/>
      <c r="AHS282" s="101"/>
      <c r="AHT282" s="101"/>
      <c r="AHU282" s="101"/>
      <c r="AHV282" s="101"/>
      <c r="AHW282" s="101"/>
      <c r="AHX282" s="101"/>
      <c r="AHY282" s="101"/>
      <c r="AHZ282" s="101"/>
      <c r="AIA282" s="101"/>
      <c r="AIB282" s="101"/>
      <c r="AIC282" s="101"/>
      <c r="AID282" s="101"/>
      <c r="AIE282" s="101"/>
      <c r="AIF282" s="101"/>
      <c r="AIG282" s="101"/>
      <c r="AIH282" s="101"/>
      <c r="AII282" s="101"/>
      <c r="AIJ282" s="101"/>
      <c r="AIK282" s="101"/>
      <c r="AIL282" s="101"/>
      <c r="AIM282" s="101"/>
      <c r="AIN282" s="101"/>
      <c r="AIO282" s="101"/>
      <c r="AIP282" s="101"/>
      <c r="AIQ282" s="101"/>
      <c r="AIR282" s="101"/>
      <c r="AIS282" s="101"/>
      <c r="AIT282" s="101"/>
      <c r="AIU282" s="101"/>
      <c r="AIV282" s="101"/>
      <c r="AIW282" s="101"/>
      <c r="AIX282" s="101"/>
      <c r="AIY282" s="101"/>
      <c r="AIZ282" s="101"/>
      <c r="AJA282" s="101"/>
      <c r="AJB282" s="101"/>
      <c r="AJC282" s="101"/>
      <c r="AJD282" s="101"/>
      <c r="AJE282" s="101"/>
      <c r="AJF282" s="101"/>
      <c r="AJG282" s="101"/>
      <c r="AJH282" s="101"/>
      <c r="AJI282" s="101"/>
      <c r="AJJ282" s="101"/>
      <c r="AJK282" s="101"/>
      <c r="AJL282" s="101"/>
      <c r="AJM282" s="101"/>
      <c r="AJN282" s="101"/>
      <c r="AJO282" s="101"/>
      <c r="AJP282" s="101"/>
      <c r="AJQ282" s="101"/>
      <c r="AJR282" s="101"/>
      <c r="AJS282" s="101"/>
      <c r="AJT282" s="101"/>
      <c r="AJU282" s="101"/>
      <c r="AJV282" s="101"/>
      <c r="AJW282" s="101"/>
      <c r="AJX282" s="101"/>
      <c r="AJY282" s="101"/>
      <c r="AJZ282" s="101"/>
      <c r="AKA282" s="101"/>
      <c r="AKB282" s="101"/>
      <c r="AKC282" s="101"/>
      <c r="AKD282" s="101"/>
      <c r="AKE282" s="101"/>
      <c r="AKF282" s="101"/>
      <c r="AKG282" s="101"/>
      <c r="AKH282" s="101"/>
      <c r="AKI282" s="101"/>
      <c r="AKJ282" s="101"/>
      <c r="AKK282" s="101"/>
      <c r="AKL282" s="101"/>
      <c r="AKM282" s="101"/>
      <c r="AKN282" s="101"/>
      <c r="AKO282" s="101"/>
      <c r="AKP282" s="101"/>
      <c r="AKQ282" s="101"/>
      <c r="AKR282" s="101"/>
      <c r="AKS282" s="101"/>
      <c r="AKT282" s="101"/>
      <c r="AKU282" s="101"/>
      <c r="AKV282" s="101"/>
      <c r="AKW282" s="101"/>
      <c r="AKX282" s="101"/>
      <c r="AKY282" s="101"/>
      <c r="AKZ282" s="101"/>
      <c r="ALA282" s="101"/>
      <c r="ALB282" s="101"/>
      <c r="ALC282" s="101"/>
      <c r="ALD282" s="101"/>
      <c r="ALE282" s="101"/>
      <c r="ALF282" s="101"/>
      <c r="ALG282" s="101"/>
      <c r="ALH282" s="101"/>
      <c r="ALI282" s="101"/>
      <c r="ALJ282" s="101"/>
      <c r="ALK282" s="101"/>
      <c r="ALL282" s="101"/>
      <c r="ALM282" s="101"/>
      <c r="ALN282" s="101"/>
      <c r="ALO282" s="101"/>
      <c r="ALP282" s="101"/>
      <c r="ALQ282" s="48"/>
      <c r="ALR282" s="48"/>
      <c r="ALS282" s="48"/>
      <c r="ALT282" s="48"/>
      <c r="ALU282" s="48"/>
      <c r="ALV282" s="48"/>
      <c r="ALW282" s="48"/>
      <c r="ALX282" s="48"/>
      <c r="ALY282" s="48"/>
      <c r="ALZ282" s="48"/>
      <c r="AMA282" s="48"/>
      <c r="AMB282" s="48"/>
      <c r="AMC282" s="48"/>
      <c r="AMD282" s="48"/>
      <c r="AME282" s="48"/>
      <c r="AMF282" s="48"/>
      <c r="AMG282" s="48"/>
      <c r="AMH282" s="48"/>
      <c r="AMI282" s="48"/>
      <c r="AMJ282" s="48"/>
      <c r="AMK282" s="48"/>
      <c r="AML282" s="48"/>
      <c r="AMM282" s="48"/>
    </row>
    <row r="283" s="126" customFormat="true" ht="17.35" hidden="false" customHeight="false" outlineLevel="0" collapsed="false">
      <c r="A283" s="108"/>
      <c r="B283" s="90"/>
      <c r="C283" s="81" t="s">
        <v>282</v>
      </c>
      <c r="D283" s="155" t="s">
        <v>374</v>
      </c>
      <c r="E283" s="154" t="s">
        <v>29</v>
      </c>
      <c r="F283" s="154" t="s">
        <v>16</v>
      </c>
      <c r="G283" s="82" t="n">
        <v>6580000000</v>
      </c>
      <c r="H283" s="83"/>
      <c r="I283" s="157" t="n">
        <f aca="false">SUM(J283:Q283)</f>
        <v>185300</v>
      </c>
      <c r="J283" s="157"/>
      <c r="K283" s="76"/>
      <c r="L283" s="76"/>
      <c r="M283" s="76"/>
      <c r="N283" s="76"/>
      <c r="O283" s="157" t="n">
        <f aca="false">O284</f>
        <v>185300</v>
      </c>
      <c r="P283" s="76"/>
      <c r="Q283" s="158"/>
      <c r="R283" s="111"/>
      <c r="S283" s="111"/>
      <c r="T283" s="111"/>
      <c r="U283" s="111"/>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1"/>
      <c r="AS283" s="111"/>
      <c r="AT283" s="111"/>
      <c r="AU283" s="111"/>
      <c r="AV283" s="111"/>
      <c r="AW283" s="111"/>
      <c r="AX283" s="111"/>
      <c r="AY283" s="111"/>
      <c r="AZ283" s="111"/>
      <c r="BA283" s="111"/>
      <c r="BB283" s="111"/>
      <c r="BC283" s="111"/>
      <c r="BD283" s="111"/>
      <c r="BE283" s="111"/>
      <c r="BF283" s="111"/>
      <c r="BG283" s="111"/>
      <c r="BH283" s="111"/>
      <c r="BI283" s="111"/>
      <c r="BJ283" s="111"/>
      <c r="BK283" s="111"/>
      <c r="BL283" s="111"/>
      <c r="BM283" s="111"/>
      <c r="BN283" s="111"/>
      <c r="BO283" s="111"/>
      <c r="BP283" s="111"/>
      <c r="BQ283" s="111"/>
      <c r="BR283" s="111"/>
      <c r="BS283" s="111"/>
      <c r="BT283" s="111"/>
      <c r="BU283" s="111"/>
      <c r="BV283" s="111"/>
      <c r="BW283" s="111"/>
      <c r="BX283" s="111"/>
      <c r="BY283" s="111"/>
      <c r="BZ283" s="111"/>
      <c r="CA283" s="111"/>
      <c r="CB283" s="111"/>
      <c r="CC283" s="111"/>
      <c r="CD283" s="111"/>
      <c r="CE283" s="111"/>
      <c r="CF283" s="111"/>
      <c r="CG283" s="111"/>
      <c r="CH283" s="111"/>
      <c r="CI283" s="111"/>
      <c r="CJ283" s="111"/>
      <c r="CK283" s="111"/>
      <c r="CL283" s="111"/>
      <c r="CM283" s="111"/>
      <c r="CN283" s="111"/>
      <c r="CO283" s="111"/>
      <c r="CP283" s="111"/>
      <c r="CQ283" s="111"/>
      <c r="CR283" s="111"/>
      <c r="CS283" s="111"/>
      <c r="CT283" s="111"/>
      <c r="CU283" s="111"/>
      <c r="CV283" s="111"/>
      <c r="CW283" s="111"/>
      <c r="CX283" s="111"/>
      <c r="CY283" s="111"/>
      <c r="CZ283" s="111"/>
      <c r="DA283" s="111"/>
      <c r="DB283" s="111"/>
      <c r="DC283" s="111"/>
      <c r="DD283" s="111"/>
      <c r="DE283" s="111"/>
      <c r="DF283" s="111"/>
      <c r="DG283" s="111"/>
      <c r="DH283" s="111"/>
      <c r="DI283" s="111"/>
      <c r="DJ283" s="111"/>
      <c r="DK283" s="111"/>
      <c r="DL283" s="111"/>
      <c r="DM283" s="111"/>
      <c r="DN283" s="111"/>
      <c r="DO283" s="111"/>
      <c r="DP283" s="111"/>
      <c r="DQ283" s="111"/>
      <c r="DR283" s="111"/>
      <c r="DS283" s="111"/>
      <c r="DT283" s="111"/>
      <c r="DU283" s="111"/>
      <c r="DV283" s="111"/>
      <c r="DW283" s="111"/>
      <c r="DX283" s="111"/>
      <c r="DY283" s="111"/>
      <c r="DZ283" s="111"/>
      <c r="EA283" s="111"/>
      <c r="EB283" s="111"/>
      <c r="EC283" s="111"/>
      <c r="ED283" s="111"/>
      <c r="EE283" s="111"/>
      <c r="EF283" s="111"/>
      <c r="EG283" s="111"/>
      <c r="EH283" s="111"/>
      <c r="EI283" s="111"/>
      <c r="EJ283" s="111"/>
      <c r="EK283" s="111"/>
      <c r="EL283" s="111"/>
      <c r="EM283" s="111"/>
      <c r="EN283" s="111"/>
      <c r="EO283" s="111"/>
      <c r="EP283" s="111"/>
      <c r="EQ283" s="111"/>
      <c r="ER283" s="111"/>
      <c r="ES283" s="111"/>
      <c r="ET283" s="111"/>
      <c r="EU283" s="111"/>
      <c r="EV283" s="111"/>
      <c r="EW283" s="111"/>
      <c r="EX283" s="111"/>
      <c r="EY283" s="111"/>
      <c r="EZ283" s="111"/>
      <c r="FA283" s="111"/>
      <c r="FB283" s="111"/>
      <c r="FC283" s="111"/>
      <c r="FD283" s="111"/>
      <c r="FE283" s="111"/>
      <c r="FF283" s="111"/>
      <c r="FG283" s="111"/>
      <c r="FH283" s="111"/>
      <c r="FI283" s="111"/>
      <c r="FJ283" s="111"/>
      <c r="FK283" s="111"/>
      <c r="FL283" s="111"/>
      <c r="FM283" s="111"/>
      <c r="FN283" s="111"/>
      <c r="FO283" s="111"/>
      <c r="FP283" s="111"/>
      <c r="FQ283" s="111"/>
      <c r="FR283" s="111"/>
      <c r="FS283" s="111"/>
      <c r="FT283" s="111"/>
      <c r="FU283" s="111"/>
      <c r="FV283" s="111"/>
      <c r="FW283" s="111"/>
      <c r="FX283" s="111"/>
      <c r="FY283" s="111"/>
      <c r="FZ283" s="111"/>
      <c r="GA283" s="111"/>
      <c r="GB283" s="111"/>
      <c r="GC283" s="111"/>
      <c r="GD283" s="111"/>
      <c r="GE283" s="111"/>
      <c r="GF283" s="111"/>
      <c r="GG283" s="111"/>
      <c r="GH283" s="111"/>
      <c r="GI283" s="111"/>
      <c r="GJ283" s="111"/>
      <c r="GK283" s="111"/>
      <c r="GL283" s="111"/>
      <c r="GM283" s="111"/>
      <c r="GN283" s="111"/>
      <c r="GO283" s="111"/>
      <c r="GP283" s="111"/>
      <c r="GQ283" s="111"/>
      <c r="GR283" s="111"/>
      <c r="GS283" s="111"/>
      <c r="GT283" s="111"/>
      <c r="GU283" s="111"/>
      <c r="GV283" s="111"/>
      <c r="GW283" s="111"/>
      <c r="GX283" s="111"/>
      <c r="GY283" s="111"/>
      <c r="GZ283" s="111"/>
      <c r="HA283" s="111"/>
      <c r="HB283" s="111"/>
      <c r="HC283" s="111"/>
      <c r="HD283" s="111"/>
      <c r="HE283" s="111"/>
      <c r="HF283" s="111"/>
      <c r="HG283" s="111"/>
      <c r="HH283" s="111"/>
      <c r="HI283" s="111"/>
      <c r="HJ283" s="111"/>
      <c r="HK283" s="111"/>
      <c r="HL283" s="111"/>
      <c r="HM283" s="111"/>
      <c r="HN283" s="111"/>
      <c r="HO283" s="111"/>
      <c r="HP283" s="111"/>
      <c r="HQ283" s="111"/>
      <c r="HR283" s="111"/>
      <c r="HS283" s="111"/>
      <c r="HT283" s="111"/>
      <c r="HU283" s="111"/>
      <c r="HV283" s="111"/>
      <c r="HW283" s="111"/>
      <c r="HX283" s="111"/>
      <c r="HY283" s="111"/>
      <c r="HZ283" s="111"/>
      <c r="IA283" s="111"/>
      <c r="IB283" s="111"/>
      <c r="IC283" s="111"/>
      <c r="ID283" s="111"/>
      <c r="IE283" s="101"/>
      <c r="IF283" s="101"/>
      <c r="IG283" s="101"/>
      <c r="IH283" s="101"/>
      <c r="II283" s="101"/>
      <c r="IJ283" s="101"/>
      <c r="IK283" s="101"/>
      <c r="IL283" s="101"/>
      <c r="IM283" s="101"/>
      <c r="IN283" s="101"/>
      <c r="IO283" s="101"/>
      <c r="IP283" s="101"/>
      <c r="IQ283" s="101"/>
      <c r="IR283" s="101"/>
      <c r="IS283" s="101"/>
      <c r="IT283" s="101"/>
      <c r="IU283" s="101"/>
      <c r="IV283" s="101"/>
      <c r="IW283" s="101"/>
      <c r="IX283" s="101"/>
      <c r="IY283" s="101"/>
      <c r="IZ283" s="101"/>
      <c r="JA283" s="101"/>
      <c r="JB283" s="101"/>
      <c r="JC283" s="101"/>
      <c r="JD283" s="101"/>
      <c r="JE283" s="101"/>
      <c r="JF283" s="101"/>
      <c r="JG283" s="101"/>
      <c r="JH283" s="101"/>
      <c r="JI283" s="101"/>
      <c r="JJ283" s="101"/>
      <c r="JK283" s="101"/>
      <c r="JL283" s="101"/>
      <c r="JM283" s="101"/>
      <c r="JN283" s="101"/>
      <c r="JO283" s="101"/>
      <c r="JP283" s="101"/>
      <c r="JQ283" s="101"/>
      <c r="JR283" s="101"/>
      <c r="JS283" s="101"/>
      <c r="JT283" s="101"/>
      <c r="JU283" s="101"/>
      <c r="JV283" s="101"/>
      <c r="JW283" s="101"/>
      <c r="JX283" s="101"/>
      <c r="JY283" s="101"/>
      <c r="JZ283" s="101"/>
      <c r="KA283" s="101"/>
      <c r="KB283" s="101"/>
      <c r="KC283" s="101"/>
      <c r="KD283" s="101"/>
      <c r="KE283" s="101"/>
      <c r="KF283" s="101"/>
      <c r="KG283" s="101"/>
      <c r="KH283" s="101"/>
      <c r="KI283" s="101"/>
      <c r="KJ283" s="101"/>
      <c r="KK283" s="101"/>
      <c r="KL283" s="101"/>
      <c r="KM283" s="101"/>
      <c r="KN283" s="101"/>
      <c r="KO283" s="101"/>
      <c r="KP283" s="101"/>
      <c r="KQ283" s="101"/>
      <c r="KR283" s="101"/>
      <c r="KS283" s="101"/>
      <c r="KT283" s="101"/>
      <c r="KU283" s="101"/>
      <c r="KV283" s="101"/>
      <c r="KW283" s="101"/>
      <c r="KX283" s="101"/>
      <c r="KY283" s="101"/>
      <c r="KZ283" s="101"/>
      <c r="LA283" s="101"/>
      <c r="LB283" s="101"/>
      <c r="LC283" s="101"/>
      <c r="LD283" s="101"/>
      <c r="LE283" s="101"/>
      <c r="LF283" s="101"/>
      <c r="LG283" s="101"/>
      <c r="LH283" s="101"/>
      <c r="LI283" s="101"/>
      <c r="LJ283" s="101"/>
      <c r="LK283" s="101"/>
      <c r="LL283" s="101"/>
      <c r="LM283" s="101"/>
      <c r="LN283" s="101"/>
      <c r="LO283" s="101"/>
      <c r="LP283" s="101"/>
      <c r="LQ283" s="101"/>
      <c r="LR283" s="101"/>
      <c r="LS283" s="101"/>
      <c r="LT283" s="101"/>
      <c r="LU283" s="101"/>
      <c r="LV283" s="101"/>
      <c r="LW283" s="101"/>
      <c r="LX283" s="101"/>
      <c r="LY283" s="101"/>
      <c r="LZ283" s="101"/>
      <c r="MA283" s="101"/>
      <c r="MB283" s="101"/>
      <c r="MC283" s="101"/>
      <c r="MD283" s="101"/>
      <c r="ME283" s="101"/>
      <c r="MF283" s="101"/>
      <c r="MG283" s="101"/>
      <c r="MH283" s="101"/>
      <c r="MI283" s="101"/>
      <c r="MJ283" s="101"/>
      <c r="MK283" s="101"/>
      <c r="ML283" s="101"/>
      <c r="MM283" s="101"/>
      <c r="MN283" s="101"/>
      <c r="MO283" s="101"/>
      <c r="MP283" s="101"/>
      <c r="MQ283" s="101"/>
      <c r="MR283" s="101"/>
      <c r="MS283" s="101"/>
      <c r="MT283" s="101"/>
      <c r="MU283" s="101"/>
      <c r="MV283" s="101"/>
      <c r="MW283" s="101"/>
      <c r="MX283" s="101"/>
      <c r="MY283" s="101"/>
      <c r="MZ283" s="101"/>
      <c r="NA283" s="101"/>
      <c r="NB283" s="101"/>
      <c r="NC283" s="101"/>
      <c r="ND283" s="101"/>
      <c r="NE283" s="101"/>
      <c r="NF283" s="101"/>
      <c r="NG283" s="101"/>
      <c r="NH283" s="101"/>
      <c r="NI283" s="101"/>
      <c r="NJ283" s="101"/>
      <c r="NK283" s="101"/>
      <c r="NL283" s="101"/>
      <c r="NM283" s="101"/>
      <c r="NN283" s="101"/>
      <c r="NO283" s="101"/>
      <c r="NP283" s="101"/>
      <c r="NQ283" s="101"/>
      <c r="NR283" s="101"/>
      <c r="NS283" s="101"/>
      <c r="NT283" s="101"/>
      <c r="NU283" s="101"/>
      <c r="NV283" s="101"/>
      <c r="NW283" s="101"/>
      <c r="NX283" s="101"/>
      <c r="NY283" s="101"/>
      <c r="NZ283" s="101"/>
      <c r="OA283" s="101"/>
      <c r="OB283" s="101"/>
      <c r="OC283" s="101"/>
      <c r="OD283" s="101"/>
      <c r="OE283" s="101"/>
      <c r="OF283" s="101"/>
      <c r="OG283" s="101"/>
      <c r="OH283" s="101"/>
      <c r="OI283" s="101"/>
      <c r="OJ283" s="101"/>
      <c r="OK283" s="101"/>
      <c r="OL283" s="101"/>
      <c r="OM283" s="101"/>
      <c r="ON283" s="101"/>
      <c r="OO283" s="101"/>
      <c r="OP283" s="101"/>
      <c r="OQ283" s="101"/>
      <c r="OR283" s="101"/>
      <c r="OS283" s="101"/>
      <c r="OT283" s="101"/>
      <c r="OU283" s="101"/>
      <c r="OV283" s="101"/>
      <c r="OW283" s="101"/>
      <c r="OX283" s="101"/>
      <c r="OY283" s="101"/>
      <c r="OZ283" s="101"/>
      <c r="PA283" s="101"/>
      <c r="PB283" s="101"/>
      <c r="PC283" s="101"/>
      <c r="PD283" s="101"/>
      <c r="PE283" s="101"/>
      <c r="PF283" s="101"/>
      <c r="PG283" s="101"/>
      <c r="PH283" s="101"/>
      <c r="PI283" s="101"/>
      <c r="PJ283" s="101"/>
      <c r="PK283" s="101"/>
      <c r="PL283" s="101"/>
      <c r="PM283" s="101"/>
      <c r="PN283" s="101"/>
      <c r="PO283" s="101"/>
      <c r="PP283" s="101"/>
      <c r="PQ283" s="101"/>
      <c r="PR283" s="101"/>
      <c r="PS283" s="101"/>
      <c r="PT283" s="101"/>
      <c r="PU283" s="101"/>
      <c r="PV283" s="101"/>
      <c r="PW283" s="101"/>
      <c r="PX283" s="101"/>
      <c r="PY283" s="101"/>
      <c r="PZ283" s="101"/>
      <c r="QA283" s="101"/>
      <c r="QB283" s="101"/>
      <c r="QC283" s="101"/>
      <c r="QD283" s="101"/>
      <c r="QE283" s="101"/>
      <c r="QF283" s="101"/>
      <c r="QG283" s="101"/>
      <c r="QH283" s="101"/>
      <c r="QI283" s="101"/>
      <c r="QJ283" s="101"/>
      <c r="QK283" s="101"/>
      <c r="QL283" s="101"/>
      <c r="QM283" s="101"/>
      <c r="QN283" s="101"/>
      <c r="QO283" s="101"/>
      <c r="QP283" s="101"/>
      <c r="QQ283" s="101"/>
      <c r="QR283" s="101"/>
      <c r="QS283" s="101"/>
      <c r="QT283" s="101"/>
      <c r="QU283" s="101"/>
      <c r="QV283" s="101"/>
      <c r="QW283" s="101"/>
      <c r="QX283" s="101"/>
      <c r="QY283" s="101"/>
      <c r="QZ283" s="101"/>
      <c r="RA283" s="101"/>
      <c r="RB283" s="101"/>
      <c r="RC283" s="101"/>
      <c r="RD283" s="101"/>
      <c r="RE283" s="101"/>
      <c r="RF283" s="101"/>
      <c r="RG283" s="101"/>
      <c r="RH283" s="101"/>
      <c r="RI283" s="101"/>
      <c r="RJ283" s="101"/>
      <c r="RK283" s="101"/>
      <c r="RL283" s="101"/>
      <c r="RM283" s="101"/>
      <c r="RN283" s="101"/>
      <c r="RO283" s="101"/>
      <c r="RP283" s="101"/>
      <c r="RQ283" s="101"/>
      <c r="RR283" s="101"/>
      <c r="RS283" s="101"/>
      <c r="RT283" s="101"/>
      <c r="RU283" s="101"/>
      <c r="RV283" s="101"/>
      <c r="RW283" s="101"/>
      <c r="RX283" s="101"/>
      <c r="RY283" s="101"/>
      <c r="RZ283" s="101"/>
      <c r="SA283" s="101"/>
      <c r="SB283" s="101"/>
      <c r="SC283" s="101"/>
      <c r="SD283" s="101"/>
      <c r="SE283" s="101"/>
      <c r="SF283" s="101"/>
      <c r="SG283" s="101"/>
      <c r="SH283" s="101"/>
      <c r="SI283" s="101"/>
      <c r="SJ283" s="101"/>
      <c r="SK283" s="101"/>
      <c r="SL283" s="101"/>
      <c r="SM283" s="101"/>
      <c r="SN283" s="101"/>
      <c r="SO283" s="101"/>
      <c r="SP283" s="101"/>
      <c r="SQ283" s="101"/>
      <c r="SR283" s="101"/>
      <c r="SS283" s="101"/>
      <c r="ST283" s="101"/>
      <c r="SU283" s="101"/>
      <c r="SV283" s="101"/>
      <c r="SW283" s="101"/>
      <c r="SX283" s="101"/>
      <c r="SY283" s="101"/>
      <c r="SZ283" s="101"/>
      <c r="TA283" s="101"/>
      <c r="TB283" s="101"/>
      <c r="TC283" s="101"/>
      <c r="TD283" s="101"/>
      <c r="TE283" s="101"/>
      <c r="TF283" s="101"/>
      <c r="TG283" s="101"/>
      <c r="TH283" s="101"/>
      <c r="TI283" s="101"/>
      <c r="TJ283" s="101"/>
      <c r="TK283" s="101"/>
      <c r="TL283" s="101"/>
      <c r="TM283" s="101"/>
      <c r="TN283" s="101"/>
      <c r="TO283" s="101"/>
      <c r="TP283" s="101"/>
      <c r="TQ283" s="101"/>
      <c r="TR283" s="101"/>
      <c r="TS283" s="101"/>
      <c r="TT283" s="101"/>
      <c r="TU283" s="101"/>
      <c r="TV283" s="101"/>
      <c r="TW283" s="101"/>
      <c r="TX283" s="101"/>
      <c r="TY283" s="101"/>
      <c r="TZ283" s="101"/>
      <c r="UA283" s="101"/>
      <c r="UB283" s="101"/>
      <c r="UC283" s="101"/>
      <c r="UD283" s="101"/>
      <c r="UE283" s="101"/>
      <c r="UF283" s="101"/>
      <c r="UG283" s="101"/>
      <c r="UH283" s="101"/>
      <c r="UI283" s="101"/>
      <c r="UJ283" s="101"/>
      <c r="UK283" s="101"/>
      <c r="UL283" s="101"/>
      <c r="UM283" s="101"/>
      <c r="UN283" s="101"/>
      <c r="UO283" s="101"/>
      <c r="UP283" s="101"/>
      <c r="UQ283" s="101"/>
      <c r="UR283" s="101"/>
      <c r="US283" s="101"/>
      <c r="UT283" s="101"/>
      <c r="UU283" s="101"/>
      <c r="UV283" s="101"/>
      <c r="UW283" s="101"/>
      <c r="UX283" s="101"/>
      <c r="UY283" s="101"/>
      <c r="UZ283" s="101"/>
      <c r="VA283" s="101"/>
      <c r="VB283" s="101"/>
      <c r="VC283" s="101"/>
      <c r="VD283" s="101"/>
      <c r="VE283" s="101"/>
      <c r="VF283" s="101"/>
      <c r="VG283" s="101"/>
      <c r="VH283" s="101"/>
      <c r="VI283" s="101"/>
      <c r="VJ283" s="101"/>
      <c r="VK283" s="101"/>
      <c r="VL283" s="101"/>
      <c r="VM283" s="101"/>
      <c r="VN283" s="101"/>
      <c r="VO283" s="101"/>
      <c r="VP283" s="101"/>
      <c r="VQ283" s="101"/>
      <c r="VR283" s="101"/>
      <c r="VS283" s="101"/>
      <c r="VT283" s="101"/>
      <c r="VU283" s="101"/>
      <c r="VV283" s="101"/>
      <c r="VW283" s="101"/>
      <c r="VX283" s="101"/>
      <c r="VY283" s="101"/>
      <c r="VZ283" s="101"/>
      <c r="WA283" s="101"/>
      <c r="WB283" s="101"/>
      <c r="WC283" s="101"/>
      <c r="WD283" s="101"/>
      <c r="WE283" s="101"/>
      <c r="WF283" s="101"/>
      <c r="WG283" s="101"/>
      <c r="WH283" s="101"/>
      <c r="WI283" s="101"/>
      <c r="WJ283" s="101"/>
      <c r="WK283" s="101"/>
      <c r="WL283" s="101"/>
      <c r="WM283" s="101"/>
      <c r="WN283" s="101"/>
      <c r="WO283" s="101"/>
      <c r="WP283" s="101"/>
      <c r="WQ283" s="101"/>
      <c r="WR283" s="101"/>
      <c r="WS283" s="101"/>
      <c r="WT283" s="101"/>
      <c r="WU283" s="101"/>
      <c r="WV283" s="101"/>
      <c r="WW283" s="101"/>
      <c r="WX283" s="101"/>
      <c r="WY283" s="101"/>
      <c r="WZ283" s="101"/>
      <c r="XA283" s="101"/>
      <c r="XB283" s="101"/>
      <c r="XC283" s="101"/>
      <c r="XD283" s="101"/>
      <c r="XE283" s="101"/>
      <c r="XF283" s="101"/>
      <c r="XG283" s="101"/>
      <c r="XH283" s="101"/>
      <c r="XI283" s="101"/>
      <c r="XJ283" s="101"/>
      <c r="XK283" s="101"/>
      <c r="XL283" s="101"/>
      <c r="XM283" s="101"/>
      <c r="XN283" s="101"/>
      <c r="XO283" s="101"/>
      <c r="XP283" s="101"/>
      <c r="XQ283" s="101"/>
      <c r="XR283" s="101"/>
      <c r="XS283" s="101"/>
      <c r="XT283" s="101"/>
      <c r="XU283" s="101"/>
      <c r="XV283" s="101"/>
      <c r="XW283" s="101"/>
      <c r="XX283" s="101"/>
      <c r="XY283" s="101"/>
      <c r="XZ283" s="101"/>
      <c r="YA283" s="101"/>
      <c r="YB283" s="101"/>
      <c r="YC283" s="101"/>
      <c r="YD283" s="101"/>
      <c r="YE283" s="101"/>
      <c r="YF283" s="101"/>
      <c r="YG283" s="101"/>
      <c r="YH283" s="101"/>
      <c r="YI283" s="101"/>
      <c r="YJ283" s="101"/>
      <c r="YK283" s="101"/>
      <c r="YL283" s="101"/>
      <c r="YM283" s="101"/>
      <c r="YN283" s="101"/>
      <c r="YO283" s="101"/>
      <c r="YP283" s="101"/>
      <c r="YQ283" s="101"/>
      <c r="YR283" s="101"/>
      <c r="YS283" s="101"/>
      <c r="YT283" s="101"/>
      <c r="YU283" s="101"/>
      <c r="YV283" s="101"/>
      <c r="YW283" s="101"/>
      <c r="YX283" s="101"/>
      <c r="YY283" s="101"/>
      <c r="YZ283" s="101"/>
      <c r="ZA283" s="101"/>
      <c r="ZB283" s="101"/>
      <c r="ZC283" s="101"/>
      <c r="ZD283" s="101"/>
      <c r="ZE283" s="101"/>
      <c r="ZF283" s="101"/>
      <c r="ZG283" s="101"/>
      <c r="ZH283" s="101"/>
      <c r="ZI283" s="101"/>
      <c r="ZJ283" s="101"/>
      <c r="ZK283" s="101"/>
      <c r="ZL283" s="101"/>
      <c r="ZM283" s="101"/>
      <c r="ZN283" s="101"/>
      <c r="ZO283" s="101"/>
      <c r="ZP283" s="101"/>
      <c r="ZQ283" s="101"/>
      <c r="ZR283" s="101"/>
      <c r="ZS283" s="101"/>
      <c r="ZT283" s="101"/>
      <c r="ZU283" s="101"/>
      <c r="ZV283" s="101"/>
      <c r="ZW283" s="101"/>
      <c r="ZX283" s="101"/>
      <c r="ZY283" s="101"/>
      <c r="ZZ283" s="101"/>
      <c r="AAA283" s="101"/>
      <c r="AAB283" s="101"/>
      <c r="AAC283" s="101"/>
      <c r="AAD283" s="101"/>
      <c r="AAE283" s="101"/>
      <c r="AAF283" s="101"/>
      <c r="AAG283" s="101"/>
      <c r="AAH283" s="101"/>
      <c r="AAI283" s="101"/>
      <c r="AAJ283" s="101"/>
      <c r="AAK283" s="101"/>
      <c r="AAL283" s="101"/>
      <c r="AAM283" s="101"/>
      <c r="AAN283" s="101"/>
      <c r="AAO283" s="101"/>
      <c r="AAP283" s="101"/>
      <c r="AAQ283" s="101"/>
      <c r="AAR283" s="101"/>
      <c r="AAS283" s="101"/>
      <c r="AAT283" s="101"/>
      <c r="AAU283" s="101"/>
      <c r="AAV283" s="101"/>
      <c r="AAW283" s="101"/>
      <c r="AAX283" s="101"/>
      <c r="AAY283" s="101"/>
      <c r="AAZ283" s="101"/>
      <c r="ABA283" s="101"/>
      <c r="ABB283" s="101"/>
      <c r="ABC283" s="101"/>
      <c r="ABD283" s="101"/>
      <c r="ABE283" s="101"/>
      <c r="ABF283" s="101"/>
      <c r="ABG283" s="101"/>
      <c r="ABH283" s="101"/>
      <c r="ABI283" s="101"/>
      <c r="ABJ283" s="101"/>
      <c r="ABK283" s="101"/>
      <c r="ABL283" s="101"/>
      <c r="ABM283" s="101"/>
      <c r="ABN283" s="101"/>
      <c r="ABO283" s="101"/>
      <c r="ABP283" s="101"/>
      <c r="ABQ283" s="101"/>
      <c r="ABR283" s="101"/>
      <c r="ABS283" s="101"/>
      <c r="ABT283" s="101"/>
      <c r="ABU283" s="101"/>
      <c r="ABV283" s="101"/>
      <c r="ABW283" s="101"/>
      <c r="ABX283" s="101"/>
      <c r="ABY283" s="101"/>
      <c r="ABZ283" s="101"/>
      <c r="ACA283" s="101"/>
      <c r="ACB283" s="101"/>
      <c r="ACC283" s="101"/>
      <c r="ACD283" s="101"/>
      <c r="ACE283" s="101"/>
      <c r="ACF283" s="101"/>
      <c r="ACG283" s="101"/>
      <c r="ACH283" s="101"/>
      <c r="ACI283" s="101"/>
      <c r="ACJ283" s="101"/>
      <c r="ACK283" s="101"/>
      <c r="ACL283" s="101"/>
      <c r="ACM283" s="101"/>
      <c r="ACN283" s="101"/>
      <c r="ACO283" s="101"/>
      <c r="ACP283" s="101"/>
      <c r="ACQ283" s="101"/>
      <c r="ACR283" s="101"/>
      <c r="ACS283" s="101"/>
      <c r="ACT283" s="101"/>
      <c r="ACU283" s="101"/>
      <c r="ACV283" s="101"/>
      <c r="ACW283" s="101"/>
      <c r="ACX283" s="101"/>
      <c r="ACY283" s="101"/>
      <c r="ACZ283" s="101"/>
      <c r="ADA283" s="101"/>
      <c r="ADB283" s="101"/>
      <c r="ADC283" s="101"/>
      <c r="ADD283" s="101"/>
      <c r="ADE283" s="101"/>
      <c r="ADF283" s="101"/>
      <c r="ADG283" s="101"/>
      <c r="ADH283" s="101"/>
      <c r="ADI283" s="101"/>
      <c r="ADJ283" s="101"/>
      <c r="ADK283" s="101"/>
      <c r="ADL283" s="101"/>
      <c r="ADM283" s="101"/>
      <c r="ADN283" s="101"/>
      <c r="ADO283" s="101"/>
      <c r="ADP283" s="101"/>
      <c r="ADQ283" s="101"/>
      <c r="ADR283" s="101"/>
      <c r="ADS283" s="101"/>
      <c r="ADT283" s="101"/>
      <c r="ADU283" s="101"/>
      <c r="ADV283" s="101"/>
      <c r="ADW283" s="101"/>
      <c r="ADX283" s="101"/>
      <c r="ADY283" s="101"/>
      <c r="ADZ283" s="101"/>
      <c r="AEA283" s="101"/>
      <c r="AEB283" s="101"/>
      <c r="AEC283" s="101"/>
      <c r="AED283" s="101"/>
      <c r="AEE283" s="101"/>
      <c r="AEF283" s="101"/>
      <c r="AEG283" s="101"/>
      <c r="AEH283" s="101"/>
      <c r="AEI283" s="101"/>
      <c r="AEJ283" s="101"/>
      <c r="AEK283" s="101"/>
      <c r="AEL283" s="101"/>
      <c r="AEM283" s="101"/>
      <c r="AEN283" s="101"/>
      <c r="AEO283" s="101"/>
      <c r="AEP283" s="101"/>
      <c r="AEQ283" s="101"/>
      <c r="AER283" s="101"/>
      <c r="AES283" s="101"/>
      <c r="AET283" s="101"/>
      <c r="AEU283" s="101"/>
      <c r="AEV283" s="101"/>
      <c r="AEW283" s="101"/>
      <c r="AEX283" s="101"/>
      <c r="AEY283" s="101"/>
      <c r="AEZ283" s="101"/>
      <c r="AFA283" s="101"/>
      <c r="AFB283" s="101"/>
      <c r="AFC283" s="101"/>
      <c r="AFD283" s="101"/>
      <c r="AFE283" s="101"/>
      <c r="AFF283" s="101"/>
      <c r="AFG283" s="101"/>
      <c r="AFH283" s="101"/>
      <c r="AFI283" s="101"/>
      <c r="AFJ283" s="101"/>
      <c r="AFK283" s="101"/>
      <c r="AFL283" s="101"/>
      <c r="AFM283" s="101"/>
      <c r="AFN283" s="101"/>
      <c r="AFO283" s="101"/>
      <c r="AFP283" s="101"/>
      <c r="AFQ283" s="101"/>
      <c r="AFR283" s="101"/>
      <c r="AFS283" s="101"/>
      <c r="AFT283" s="101"/>
      <c r="AFU283" s="101"/>
      <c r="AFV283" s="101"/>
      <c r="AFW283" s="101"/>
      <c r="AFX283" s="101"/>
      <c r="AFY283" s="101"/>
      <c r="AFZ283" s="101"/>
      <c r="AGA283" s="101"/>
      <c r="AGB283" s="101"/>
      <c r="AGC283" s="101"/>
      <c r="AGD283" s="101"/>
      <c r="AGE283" s="101"/>
      <c r="AGF283" s="101"/>
      <c r="AGG283" s="101"/>
      <c r="AGH283" s="101"/>
      <c r="AGI283" s="101"/>
      <c r="AGJ283" s="101"/>
      <c r="AGK283" s="101"/>
      <c r="AGL283" s="101"/>
      <c r="AGM283" s="101"/>
      <c r="AGN283" s="101"/>
      <c r="AGO283" s="101"/>
      <c r="AGP283" s="101"/>
      <c r="AGQ283" s="101"/>
      <c r="AGR283" s="101"/>
      <c r="AGS283" s="101"/>
      <c r="AGT283" s="101"/>
      <c r="AGU283" s="101"/>
      <c r="AGV283" s="101"/>
      <c r="AGW283" s="101"/>
      <c r="AGX283" s="101"/>
      <c r="AGY283" s="101"/>
      <c r="AGZ283" s="101"/>
      <c r="AHA283" s="101"/>
      <c r="AHB283" s="101"/>
      <c r="AHC283" s="101"/>
      <c r="AHD283" s="101"/>
      <c r="AHE283" s="101"/>
      <c r="AHF283" s="101"/>
      <c r="AHG283" s="101"/>
      <c r="AHH283" s="101"/>
      <c r="AHI283" s="101"/>
      <c r="AHJ283" s="101"/>
      <c r="AHK283" s="101"/>
      <c r="AHL283" s="101"/>
      <c r="AHM283" s="101"/>
      <c r="AHN283" s="101"/>
      <c r="AHO283" s="101"/>
      <c r="AHP283" s="101"/>
      <c r="AHQ283" s="101"/>
      <c r="AHR283" s="101"/>
      <c r="AHS283" s="101"/>
      <c r="AHT283" s="101"/>
      <c r="AHU283" s="101"/>
      <c r="AHV283" s="101"/>
      <c r="AHW283" s="101"/>
      <c r="AHX283" s="101"/>
      <c r="AHY283" s="101"/>
      <c r="AHZ283" s="101"/>
      <c r="AIA283" s="101"/>
      <c r="AIB283" s="101"/>
      <c r="AIC283" s="101"/>
      <c r="AID283" s="101"/>
      <c r="AIE283" s="101"/>
      <c r="AIF283" s="101"/>
      <c r="AIG283" s="101"/>
      <c r="AIH283" s="101"/>
      <c r="AII283" s="101"/>
      <c r="AIJ283" s="101"/>
      <c r="AIK283" s="101"/>
      <c r="AIL283" s="101"/>
      <c r="AIM283" s="101"/>
      <c r="AIN283" s="101"/>
      <c r="AIO283" s="101"/>
      <c r="AIP283" s="101"/>
      <c r="AIQ283" s="101"/>
      <c r="AIR283" s="101"/>
      <c r="AIS283" s="101"/>
      <c r="AIT283" s="101"/>
      <c r="AIU283" s="101"/>
      <c r="AIV283" s="101"/>
      <c r="AIW283" s="101"/>
      <c r="AIX283" s="101"/>
      <c r="AIY283" s="101"/>
      <c r="AIZ283" s="101"/>
      <c r="AJA283" s="101"/>
      <c r="AJB283" s="101"/>
      <c r="AJC283" s="101"/>
      <c r="AJD283" s="101"/>
      <c r="AJE283" s="101"/>
      <c r="AJF283" s="101"/>
      <c r="AJG283" s="101"/>
      <c r="AJH283" s="101"/>
      <c r="AJI283" s="101"/>
      <c r="AJJ283" s="101"/>
      <c r="AJK283" s="101"/>
      <c r="AJL283" s="101"/>
      <c r="AJM283" s="101"/>
      <c r="AJN283" s="101"/>
      <c r="AJO283" s="101"/>
      <c r="AJP283" s="101"/>
      <c r="AJQ283" s="101"/>
      <c r="AJR283" s="101"/>
      <c r="AJS283" s="101"/>
      <c r="AJT283" s="101"/>
      <c r="AJU283" s="101"/>
      <c r="AJV283" s="101"/>
      <c r="AJW283" s="101"/>
      <c r="AJX283" s="101"/>
      <c r="AJY283" s="101"/>
      <c r="AJZ283" s="101"/>
      <c r="AKA283" s="101"/>
      <c r="AKB283" s="101"/>
      <c r="AKC283" s="101"/>
      <c r="AKD283" s="101"/>
      <c r="AKE283" s="101"/>
      <c r="AKF283" s="101"/>
      <c r="AKG283" s="101"/>
      <c r="AKH283" s="101"/>
      <c r="AKI283" s="101"/>
      <c r="AKJ283" s="101"/>
      <c r="AKK283" s="101"/>
      <c r="AKL283" s="101"/>
      <c r="AKM283" s="101"/>
      <c r="AKN283" s="101"/>
      <c r="AKO283" s="101"/>
      <c r="AKP283" s="101"/>
      <c r="AKQ283" s="101"/>
      <c r="AKR283" s="101"/>
      <c r="AKS283" s="101"/>
      <c r="AKT283" s="101"/>
      <c r="AKU283" s="101"/>
      <c r="AKV283" s="101"/>
      <c r="AKW283" s="101"/>
      <c r="AKX283" s="101"/>
      <c r="AKY283" s="101"/>
      <c r="AKZ283" s="101"/>
      <c r="ALA283" s="101"/>
      <c r="ALB283" s="101"/>
      <c r="ALC283" s="101"/>
      <c r="ALD283" s="101"/>
      <c r="ALE283" s="101"/>
      <c r="ALF283" s="101"/>
      <c r="ALG283" s="101"/>
      <c r="ALH283" s="101"/>
      <c r="ALI283" s="101"/>
      <c r="ALJ283" s="101"/>
      <c r="ALK283" s="101"/>
      <c r="ALL283" s="101"/>
      <c r="ALM283" s="101"/>
      <c r="ALN283" s="101"/>
      <c r="ALO283" s="101"/>
      <c r="ALP283" s="101"/>
      <c r="ALQ283" s="48"/>
      <c r="ALR283" s="48"/>
      <c r="ALS283" s="48"/>
      <c r="ALT283" s="48"/>
      <c r="ALU283" s="48"/>
      <c r="ALV283" s="48"/>
      <c r="ALW283" s="48"/>
      <c r="ALX283" s="48"/>
      <c r="ALY283" s="48"/>
      <c r="ALZ283" s="48"/>
      <c r="AMA283" s="48"/>
      <c r="AMB283" s="48"/>
      <c r="AMC283" s="48"/>
      <c r="AMD283" s="48"/>
      <c r="AME283" s="48"/>
      <c r="AMF283" s="48"/>
      <c r="AMG283" s="48"/>
      <c r="AMH283" s="48"/>
      <c r="AMI283" s="48"/>
      <c r="AMJ283" s="48"/>
      <c r="AMK283" s="48"/>
      <c r="AML283" s="48"/>
      <c r="AMM283" s="48"/>
    </row>
    <row r="284" s="126" customFormat="true" ht="17.35" hidden="false" customHeight="false" outlineLevel="0" collapsed="false">
      <c r="A284" s="108"/>
      <c r="B284" s="90"/>
      <c r="C284" s="81" t="s">
        <v>283</v>
      </c>
      <c r="D284" s="155" t="s">
        <v>374</v>
      </c>
      <c r="E284" s="154" t="s">
        <v>29</v>
      </c>
      <c r="F284" s="154" t="s">
        <v>16</v>
      </c>
      <c r="G284" s="82" t="n">
        <v>6580010890</v>
      </c>
      <c r="H284" s="83"/>
      <c r="I284" s="157" t="n">
        <f aca="false">SUM(J284:Q284)</f>
        <v>185300</v>
      </c>
      <c r="J284" s="157"/>
      <c r="K284" s="76"/>
      <c r="L284" s="76"/>
      <c r="M284" s="76"/>
      <c r="N284" s="76"/>
      <c r="O284" s="157" t="n">
        <f aca="false">O285</f>
        <v>185300</v>
      </c>
      <c r="P284" s="76"/>
      <c r="Q284" s="158"/>
      <c r="R284" s="111"/>
      <c r="S284" s="111"/>
      <c r="T284" s="111"/>
      <c r="U284" s="111"/>
      <c r="V284" s="111"/>
      <c r="W284" s="111"/>
      <c r="X284" s="111"/>
      <c r="Y284" s="111"/>
      <c r="Z284" s="111"/>
      <c r="AA284" s="111"/>
      <c r="AB284" s="111"/>
      <c r="AC284" s="111"/>
      <c r="AD284" s="111"/>
      <c r="AE284" s="111"/>
      <c r="AF284" s="111"/>
      <c r="AG284" s="111"/>
      <c r="AH284" s="111"/>
      <c r="AI284" s="111"/>
      <c r="AJ284" s="111"/>
      <c r="AK284" s="111"/>
      <c r="AL284" s="111"/>
      <c r="AM284" s="111"/>
      <c r="AN284" s="111"/>
      <c r="AO284" s="111"/>
      <c r="AP284" s="111"/>
      <c r="AQ284" s="111"/>
      <c r="AR284" s="111"/>
      <c r="AS284" s="111"/>
      <c r="AT284" s="111"/>
      <c r="AU284" s="111"/>
      <c r="AV284" s="111"/>
      <c r="AW284" s="111"/>
      <c r="AX284" s="111"/>
      <c r="AY284" s="111"/>
      <c r="AZ284" s="111"/>
      <c r="BA284" s="111"/>
      <c r="BB284" s="111"/>
      <c r="BC284" s="111"/>
      <c r="BD284" s="111"/>
      <c r="BE284" s="111"/>
      <c r="BF284" s="111"/>
      <c r="BG284" s="111"/>
      <c r="BH284" s="111"/>
      <c r="BI284" s="111"/>
      <c r="BJ284" s="111"/>
      <c r="BK284" s="111"/>
      <c r="BL284" s="111"/>
      <c r="BM284" s="111"/>
      <c r="BN284" s="111"/>
      <c r="BO284" s="111"/>
      <c r="BP284" s="111"/>
      <c r="BQ284" s="111"/>
      <c r="BR284" s="111"/>
      <c r="BS284" s="111"/>
      <c r="BT284" s="111"/>
      <c r="BU284" s="111"/>
      <c r="BV284" s="111"/>
      <c r="BW284" s="111"/>
      <c r="BX284" s="111"/>
      <c r="BY284" s="111"/>
      <c r="BZ284" s="111"/>
      <c r="CA284" s="111"/>
      <c r="CB284" s="111"/>
      <c r="CC284" s="111"/>
      <c r="CD284" s="111"/>
      <c r="CE284" s="111"/>
      <c r="CF284" s="111"/>
      <c r="CG284" s="111"/>
      <c r="CH284" s="111"/>
      <c r="CI284" s="111"/>
      <c r="CJ284" s="111"/>
      <c r="CK284" s="111"/>
      <c r="CL284" s="111"/>
      <c r="CM284" s="111"/>
      <c r="CN284" s="111"/>
      <c r="CO284" s="111"/>
      <c r="CP284" s="111"/>
      <c r="CQ284" s="111"/>
      <c r="CR284" s="111"/>
      <c r="CS284" s="111"/>
      <c r="CT284" s="111"/>
      <c r="CU284" s="111"/>
      <c r="CV284" s="111"/>
      <c r="CW284" s="111"/>
      <c r="CX284" s="111"/>
      <c r="CY284" s="111"/>
      <c r="CZ284" s="111"/>
      <c r="DA284" s="111"/>
      <c r="DB284" s="111"/>
      <c r="DC284" s="111"/>
      <c r="DD284" s="111"/>
      <c r="DE284" s="111"/>
      <c r="DF284" s="111"/>
      <c r="DG284" s="111"/>
      <c r="DH284" s="111"/>
      <c r="DI284" s="111"/>
      <c r="DJ284" s="111"/>
      <c r="DK284" s="111"/>
      <c r="DL284" s="111"/>
      <c r="DM284" s="111"/>
      <c r="DN284" s="111"/>
      <c r="DO284" s="111"/>
      <c r="DP284" s="111"/>
      <c r="DQ284" s="111"/>
      <c r="DR284" s="111"/>
      <c r="DS284" s="111"/>
      <c r="DT284" s="111"/>
      <c r="DU284" s="111"/>
      <c r="DV284" s="111"/>
      <c r="DW284" s="111"/>
      <c r="DX284" s="111"/>
      <c r="DY284" s="111"/>
      <c r="DZ284" s="111"/>
      <c r="EA284" s="111"/>
      <c r="EB284" s="111"/>
      <c r="EC284" s="111"/>
      <c r="ED284" s="111"/>
      <c r="EE284" s="111"/>
      <c r="EF284" s="111"/>
      <c r="EG284" s="111"/>
      <c r="EH284" s="111"/>
      <c r="EI284" s="111"/>
      <c r="EJ284" s="111"/>
      <c r="EK284" s="111"/>
      <c r="EL284" s="111"/>
      <c r="EM284" s="111"/>
      <c r="EN284" s="111"/>
      <c r="EO284" s="111"/>
      <c r="EP284" s="111"/>
      <c r="EQ284" s="111"/>
      <c r="ER284" s="111"/>
      <c r="ES284" s="111"/>
      <c r="ET284" s="111"/>
      <c r="EU284" s="111"/>
      <c r="EV284" s="111"/>
      <c r="EW284" s="111"/>
      <c r="EX284" s="111"/>
      <c r="EY284" s="111"/>
      <c r="EZ284" s="111"/>
      <c r="FA284" s="111"/>
      <c r="FB284" s="111"/>
      <c r="FC284" s="111"/>
      <c r="FD284" s="111"/>
      <c r="FE284" s="111"/>
      <c r="FF284" s="111"/>
      <c r="FG284" s="111"/>
      <c r="FH284" s="111"/>
      <c r="FI284" s="111"/>
      <c r="FJ284" s="111"/>
      <c r="FK284" s="111"/>
      <c r="FL284" s="111"/>
      <c r="FM284" s="111"/>
      <c r="FN284" s="111"/>
      <c r="FO284" s="111"/>
      <c r="FP284" s="111"/>
      <c r="FQ284" s="111"/>
      <c r="FR284" s="111"/>
      <c r="FS284" s="111"/>
      <c r="FT284" s="111"/>
      <c r="FU284" s="111"/>
      <c r="FV284" s="111"/>
      <c r="FW284" s="111"/>
      <c r="FX284" s="111"/>
      <c r="FY284" s="111"/>
      <c r="FZ284" s="111"/>
      <c r="GA284" s="111"/>
      <c r="GB284" s="111"/>
      <c r="GC284" s="111"/>
      <c r="GD284" s="111"/>
      <c r="GE284" s="111"/>
      <c r="GF284" s="111"/>
      <c r="GG284" s="111"/>
      <c r="GH284" s="111"/>
      <c r="GI284" s="111"/>
      <c r="GJ284" s="111"/>
      <c r="GK284" s="111"/>
      <c r="GL284" s="111"/>
      <c r="GM284" s="111"/>
      <c r="GN284" s="111"/>
      <c r="GO284" s="111"/>
      <c r="GP284" s="111"/>
      <c r="GQ284" s="111"/>
      <c r="GR284" s="111"/>
      <c r="GS284" s="111"/>
      <c r="GT284" s="111"/>
      <c r="GU284" s="111"/>
      <c r="GV284" s="111"/>
      <c r="GW284" s="111"/>
      <c r="GX284" s="111"/>
      <c r="GY284" s="111"/>
      <c r="GZ284" s="111"/>
      <c r="HA284" s="111"/>
      <c r="HB284" s="111"/>
      <c r="HC284" s="111"/>
      <c r="HD284" s="111"/>
      <c r="HE284" s="111"/>
      <c r="HF284" s="111"/>
      <c r="HG284" s="111"/>
      <c r="HH284" s="111"/>
      <c r="HI284" s="111"/>
      <c r="HJ284" s="111"/>
      <c r="HK284" s="111"/>
      <c r="HL284" s="111"/>
      <c r="HM284" s="111"/>
      <c r="HN284" s="111"/>
      <c r="HO284" s="111"/>
      <c r="HP284" s="111"/>
      <c r="HQ284" s="111"/>
      <c r="HR284" s="111"/>
      <c r="HS284" s="111"/>
      <c r="HT284" s="111"/>
      <c r="HU284" s="111"/>
      <c r="HV284" s="111"/>
      <c r="HW284" s="111"/>
      <c r="HX284" s="111"/>
      <c r="HY284" s="111"/>
      <c r="HZ284" s="111"/>
      <c r="IA284" s="111"/>
      <c r="IB284" s="111"/>
      <c r="IC284" s="111"/>
      <c r="ID284" s="111"/>
      <c r="IE284" s="101"/>
      <c r="IF284" s="101"/>
      <c r="IG284" s="101"/>
      <c r="IH284" s="101"/>
      <c r="II284" s="101"/>
      <c r="IJ284" s="101"/>
      <c r="IK284" s="101"/>
      <c r="IL284" s="101"/>
      <c r="IM284" s="101"/>
      <c r="IN284" s="101"/>
      <c r="IO284" s="101"/>
      <c r="IP284" s="101"/>
      <c r="IQ284" s="101"/>
      <c r="IR284" s="101"/>
      <c r="IS284" s="101"/>
      <c r="IT284" s="101"/>
      <c r="IU284" s="101"/>
      <c r="IV284" s="101"/>
      <c r="IW284" s="101"/>
      <c r="IX284" s="101"/>
      <c r="IY284" s="101"/>
      <c r="IZ284" s="101"/>
      <c r="JA284" s="101"/>
      <c r="JB284" s="101"/>
      <c r="JC284" s="101"/>
      <c r="JD284" s="101"/>
      <c r="JE284" s="101"/>
      <c r="JF284" s="101"/>
      <c r="JG284" s="101"/>
      <c r="JH284" s="101"/>
      <c r="JI284" s="101"/>
      <c r="JJ284" s="101"/>
      <c r="JK284" s="101"/>
      <c r="JL284" s="101"/>
      <c r="JM284" s="101"/>
      <c r="JN284" s="101"/>
      <c r="JO284" s="101"/>
      <c r="JP284" s="101"/>
      <c r="JQ284" s="101"/>
      <c r="JR284" s="101"/>
      <c r="JS284" s="101"/>
      <c r="JT284" s="101"/>
      <c r="JU284" s="101"/>
      <c r="JV284" s="101"/>
      <c r="JW284" s="101"/>
      <c r="JX284" s="101"/>
      <c r="JY284" s="101"/>
      <c r="JZ284" s="101"/>
      <c r="KA284" s="101"/>
      <c r="KB284" s="101"/>
      <c r="KC284" s="101"/>
      <c r="KD284" s="101"/>
      <c r="KE284" s="101"/>
      <c r="KF284" s="101"/>
      <c r="KG284" s="101"/>
      <c r="KH284" s="101"/>
      <c r="KI284" s="101"/>
      <c r="KJ284" s="101"/>
      <c r="KK284" s="101"/>
      <c r="KL284" s="101"/>
      <c r="KM284" s="101"/>
      <c r="KN284" s="101"/>
      <c r="KO284" s="101"/>
      <c r="KP284" s="101"/>
      <c r="KQ284" s="101"/>
      <c r="KR284" s="101"/>
      <c r="KS284" s="101"/>
      <c r="KT284" s="101"/>
      <c r="KU284" s="101"/>
      <c r="KV284" s="101"/>
      <c r="KW284" s="101"/>
      <c r="KX284" s="101"/>
      <c r="KY284" s="101"/>
      <c r="KZ284" s="101"/>
      <c r="LA284" s="101"/>
      <c r="LB284" s="101"/>
      <c r="LC284" s="101"/>
      <c r="LD284" s="101"/>
      <c r="LE284" s="101"/>
      <c r="LF284" s="101"/>
      <c r="LG284" s="101"/>
      <c r="LH284" s="101"/>
      <c r="LI284" s="101"/>
      <c r="LJ284" s="101"/>
      <c r="LK284" s="101"/>
      <c r="LL284" s="101"/>
      <c r="LM284" s="101"/>
      <c r="LN284" s="101"/>
      <c r="LO284" s="101"/>
      <c r="LP284" s="101"/>
      <c r="LQ284" s="101"/>
      <c r="LR284" s="101"/>
      <c r="LS284" s="101"/>
      <c r="LT284" s="101"/>
      <c r="LU284" s="101"/>
      <c r="LV284" s="101"/>
      <c r="LW284" s="101"/>
      <c r="LX284" s="101"/>
      <c r="LY284" s="101"/>
      <c r="LZ284" s="101"/>
      <c r="MA284" s="101"/>
      <c r="MB284" s="101"/>
      <c r="MC284" s="101"/>
      <c r="MD284" s="101"/>
      <c r="ME284" s="101"/>
      <c r="MF284" s="101"/>
      <c r="MG284" s="101"/>
      <c r="MH284" s="101"/>
      <c r="MI284" s="101"/>
      <c r="MJ284" s="101"/>
      <c r="MK284" s="101"/>
      <c r="ML284" s="101"/>
      <c r="MM284" s="101"/>
      <c r="MN284" s="101"/>
      <c r="MO284" s="101"/>
      <c r="MP284" s="101"/>
      <c r="MQ284" s="101"/>
      <c r="MR284" s="101"/>
      <c r="MS284" s="101"/>
      <c r="MT284" s="101"/>
      <c r="MU284" s="101"/>
      <c r="MV284" s="101"/>
      <c r="MW284" s="101"/>
      <c r="MX284" s="101"/>
      <c r="MY284" s="101"/>
      <c r="MZ284" s="101"/>
      <c r="NA284" s="101"/>
      <c r="NB284" s="101"/>
      <c r="NC284" s="101"/>
      <c r="ND284" s="101"/>
      <c r="NE284" s="101"/>
      <c r="NF284" s="101"/>
      <c r="NG284" s="101"/>
      <c r="NH284" s="101"/>
      <c r="NI284" s="101"/>
      <c r="NJ284" s="101"/>
      <c r="NK284" s="101"/>
      <c r="NL284" s="101"/>
      <c r="NM284" s="101"/>
      <c r="NN284" s="101"/>
      <c r="NO284" s="101"/>
      <c r="NP284" s="101"/>
      <c r="NQ284" s="101"/>
      <c r="NR284" s="101"/>
      <c r="NS284" s="101"/>
      <c r="NT284" s="101"/>
      <c r="NU284" s="101"/>
      <c r="NV284" s="101"/>
      <c r="NW284" s="101"/>
      <c r="NX284" s="101"/>
      <c r="NY284" s="101"/>
      <c r="NZ284" s="101"/>
      <c r="OA284" s="101"/>
      <c r="OB284" s="101"/>
      <c r="OC284" s="101"/>
      <c r="OD284" s="101"/>
      <c r="OE284" s="101"/>
      <c r="OF284" s="101"/>
      <c r="OG284" s="101"/>
      <c r="OH284" s="101"/>
      <c r="OI284" s="101"/>
      <c r="OJ284" s="101"/>
      <c r="OK284" s="101"/>
      <c r="OL284" s="101"/>
      <c r="OM284" s="101"/>
      <c r="ON284" s="101"/>
      <c r="OO284" s="101"/>
      <c r="OP284" s="101"/>
      <c r="OQ284" s="101"/>
      <c r="OR284" s="101"/>
      <c r="OS284" s="101"/>
      <c r="OT284" s="101"/>
      <c r="OU284" s="101"/>
      <c r="OV284" s="101"/>
      <c r="OW284" s="101"/>
      <c r="OX284" s="101"/>
      <c r="OY284" s="101"/>
      <c r="OZ284" s="101"/>
      <c r="PA284" s="101"/>
      <c r="PB284" s="101"/>
      <c r="PC284" s="101"/>
      <c r="PD284" s="101"/>
      <c r="PE284" s="101"/>
      <c r="PF284" s="101"/>
      <c r="PG284" s="101"/>
      <c r="PH284" s="101"/>
      <c r="PI284" s="101"/>
      <c r="PJ284" s="101"/>
      <c r="PK284" s="101"/>
      <c r="PL284" s="101"/>
      <c r="PM284" s="101"/>
      <c r="PN284" s="101"/>
      <c r="PO284" s="101"/>
      <c r="PP284" s="101"/>
      <c r="PQ284" s="101"/>
      <c r="PR284" s="101"/>
      <c r="PS284" s="101"/>
      <c r="PT284" s="101"/>
      <c r="PU284" s="101"/>
      <c r="PV284" s="101"/>
      <c r="PW284" s="101"/>
      <c r="PX284" s="101"/>
      <c r="PY284" s="101"/>
      <c r="PZ284" s="101"/>
      <c r="QA284" s="101"/>
      <c r="QB284" s="101"/>
      <c r="QC284" s="101"/>
      <c r="QD284" s="101"/>
      <c r="QE284" s="101"/>
      <c r="QF284" s="101"/>
      <c r="QG284" s="101"/>
      <c r="QH284" s="101"/>
      <c r="QI284" s="101"/>
      <c r="QJ284" s="101"/>
      <c r="QK284" s="101"/>
      <c r="QL284" s="101"/>
      <c r="QM284" s="101"/>
      <c r="QN284" s="101"/>
      <c r="QO284" s="101"/>
      <c r="QP284" s="101"/>
      <c r="QQ284" s="101"/>
      <c r="QR284" s="101"/>
      <c r="QS284" s="101"/>
      <c r="QT284" s="101"/>
      <c r="QU284" s="101"/>
      <c r="QV284" s="101"/>
      <c r="QW284" s="101"/>
      <c r="QX284" s="101"/>
      <c r="QY284" s="101"/>
      <c r="QZ284" s="101"/>
      <c r="RA284" s="101"/>
      <c r="RB284" s="101"/>
      <c r="RC284" s="101"/>
      <c r="RD284" s="101"/>
      <c r="RE284" s="101"/>
      <c r="RF284" s="101"/>
      <c r="RG284" s="101"/>
      <c r="RH284" s="101"/>
      <c r="RI284" s="101"/>
      <c r="RJ284" s="101"/>
      <c r="RK284" s="101"/>
      <c r="RL284" s="101"/>
      <c r="RM284" s="101"/>
      <c r="RN284" s="101"/>
      <c r="RO284" s="101"/>
      <c r="RP284" s="101"/>
      <c r="RQ284" s="101"/>
      <c r="RR284" s="101"/>
      <c r="RS284" s="101"/>
      <c r="RT284" s="101"/>
      <c r="RU284" s="101"/>
      <c r="RV284" s="101"/>
      <c r="RW284" s="101"/>
      <c r="RX284" s="101"/>
      <c r="RY284" s="101"/>
      <c r="RZ284" s="101"/>
      <c r="SA284" s="101"/>
      <c r="SB284" s="101"/>
      <c r="SC284" s="101"/>
      <c r="SD284" s="101"/>
      <c r="SE284" s="101"/>
      <c r="SF284" s="101"/>
      <c r="SG284" s="101"/>
      <c r="SH284" s="101"/>
      <c r="SI284" s="101"/>
      <c r="SJ284" s="101"/>
      <c r="SK284" s="101"/>
      <c r="SL284" s="101"/>
      <c r="SM284" s="101"/>
      <c r="SN284" s="101"/>
      <c r="SO284" s="101"/>
      <c r="SP284" s="101"/>
      <c r="SQ284" s="101"/>
      <c r="SR284" s="101"/>
      <c r="SS284" s="101"/>
      <c r="ST284" s="101"/>
      <c r="SU284" s="101"/>
      <c r="SV284" s="101"/>
      <c r="SW284" s="101"/>
      <c r="SX284" s="101"/>
      <c r="SY284" s="101"/>
      <c r="SZ284" s="101"/>
      <c r="TA284" s="101"/>
      <c r="TB284" s="101"/>
      <c r="TC284" s="101"/>
      <c r="TD284" s="101"/>
      <c r="TE284" s="101"/>
      <c r="TF284" s="101"/>
      <c r="TG284" s="101"/>
      <c r="TH284" s="101"/>
      <c r="TI284" s="101"/>
      <c r="TJ284" s="101"/>
      <c r="TK284" s="101"/>
      <c r="TL284" s="101"/>
      <c r="TM284" s="101"/>
      <c r="TN284" s="101"/>
      <c r="TO284" s="101"/>
      <c r="TP284" s="101"/>
      <c r="TQ284" s="101"/>
      <c r="TR284" s="101"/>
      <c r="TS284" s="101"/>
      <c r="TT284" s="101"/>
      <c r="TU284" s="101"/>
      <c r="TV284" s="101"/>
      <c r="TW284" s="101"/>
      <c r="TX284" s="101"/>
      <c r="TY284" s="101"/>
      <c r="TZ284" s="101"/>
      <c r="UA284" s="101"/>
      <c r="UB284" s="101"/>
      <c r="UC284" s="101"/>
      <c r="UD284" s="101"/>
      <c r="UE284" s="101"/>
      <c r="UF284" s="101"/>
      <c r="UG284" s="101"/>
      <c r="UH284" s="101"/>
      <c r="UI284" s="101"/>
      <c r="UJ284" s="101"/>
      <c r="UK284" s="101"/>
      <c r="UL284" s="101"/>
      <c r="UM284" s="101"/>
      <c r="UN284" s="101"/>
      <c r="UO284" s="101"/>
      <c r="UP284" s="101"/>
      <c r="UQ284" s="101"/>
      <c r="UR284" s="101"/>
      <c r="US284" s="101"/>
      <c r="UT284" s="101"/>
      <c r="UU284" s="101"/>
      <c r="UV284" s="101"/>
      <c r="UW284" s="101"/>
      <c r="UX284" s="101"/>
      <c r="UY284" s="101"/>
      <c r="UZ284" s="101"/>
      <c r="VA284" s="101"/>
      <c r="VB284" s="101"/>
      <c r="VC284" s="101"/>
      <c r="VD284" s="101"/>
      <c r="VE284" s="101"/>
      <c r="VF284" s="101"/>
      <c r="VG284" s="101"/>
      <c r="VH284" s="101"/>
      <c r="VI284" s="101"/>
      <c r="VJ284" s="101"/>
      <c r="VK284" s="101"/>
      <c r="VL284" s="101"/>
      <c r="VM284" s="101"/>
      <c r="VN284" s="101"/>
      <c r="VO284" s="101"/>
      <c r="VP284" s="101"/>
      <c r="VQ284" s="101"/>
      <c r="VR284" s="101"/>
      <c r="VS284" s="101"/>
      <c r="VT284" s="101"/>
      <c r="VU284" s="101"/>
      <c r="VV284" s="101"/>
      <c r="VW284" s="101"/>
      <c r="VX284" s="101"/>
      <c r="VY284" s="101"/>
      <c r="VZ284" s="101"/>
      <c r="WA284" s="101"/>
      <c r="WB284" s="101"/>
      <c r="WC284" s="101"/>
      <c r="WD284" s="101"/>
      <c r="WE284" s="101"/>
      <c r="WF284" s="101"/>
      <c r="WG284" s="101"/>
      <c r="WH284" s="101"/>
      <c r="WI284" s="101"/>
      <c r="WJ284" s="101"/>
      <c r="WK284" s="101"/>
      <c r="WL284" s="101"/>
      <c r="WM284" s="101"/>
      <c r="WN284" s="101"/>
      <c r="WO284" s="101"/>
      <c r="WP284" s="101"/>
      <c r="WQ284" s="101"/>
      <c r="WR284" s="101"/>
      <c r="WS284" s="101"/>
      <c r="WT284" s="101"/>
      <c r="WU284" s="101"/>
      <c r="WV284" s="101"/>
      <c r="WW284" s="101"/>
      <c r="WX284" s="101"/>
      <c r="WY284" s="101"/>
      <c r="WZ284" s="101"/>
      <c r="XA284" s="101"/>
      <c r="XB284" s="101"/>
      <c r="XC284" s="101"/>
      <c r="XD284" s="101"/>
      <c r="XE284" s="101"/>
      <c r="XF284" s="101"/>
      <c r="XG284" s="101"/>
      <c r="XH284" s="101"/>
      <c r="XI284" s="101"/>
      <c r="XJ284" s="101"/>
      <c r="XK284" s="101"/>
      <c r="XL284" s="101"/>
      <c r="XM284" s="101"/>
      <c r="XN284" s="101"/>
      <c r="XO284" s="101"/>
      <c r="XP284" s="101"/>
      <c r="XQ284" s="101"/>
      <c r="XR284" s="101"/>
      <c r="XS284" s="101"/>
      <c r="XT284" s="101"/>
      <c r="XU284" s="101"/>
      <c r="XV284" s="101"/>
      <c r="XW284" s="101"/>
      <c r="XX284" s="101"/>
      <c r="XY284" s="101"/>
      <c r="XZ284" s="101"/>
      <c r="YA284" s="101"/>
      <c r="YB284" s="101"/>
      <c r="YC284" s="101"/>
      <c r="YD284" s="101"/>
      <c r="YE284" s="101"/>
      <c r="YF284" s="101"/>
      <c r="YG284" s="101"/>
      <c r="YH284" s="101"/>
      <c r="YI284" s="101"/>
      <c r="YJ284" s="101"/>
      <c r="YK284" s="101"/>
      <c r="YL284" s="101"/>
      <c r="YM284" s="101"/>
      <c r="YN284" s="101"/>
      <c r="YO284" s="101"/>
      <c r="YP284" s="101"/>
      <c r="YQ284" s="101"/>
      <c r="YR284" s="101"/>
      <c r="YS284" s="101"/>
      <c r="YT284" s="101"/>
      <c r="YU284" s="101"/>
      <c r="YV284" s="101"/>
      <c r="YW284" s="101"/>
      <c r="YX284" s="101"/>
      <c r="YY284" s="101"/>
      <c r="YZ284" s="101"/>
      <c r="ZA284" s="101"/>
      <c r="ZB284" s="101"/>
      <c r="ZC284" s="101"/>
      <c r="ZD284" s="101"/>
      <c r="ZE284" s="101"/>
      <c r="ZF284" s="101"/>
      <c r="ZG284" s="101"/>
      <c r="ZH284" s="101"/>
      <c r="ZI284" s="101"/>
      <c r="ZJ284" s="101"/>
      <c r="ZK284" s="101"/>
      <c r="ZL284" s="101"/>
      <c r="ZM284" s="101"/>
      <c r="ZN284" s="101"/>
      <c r="ZO284" s="101"/>
      <c r="ZP284" s="101"/>
      <c r="ZQ284" s="101"/>
      <c r="ZR284" s="101"/>
      <c r="ZS284" s="101"/>
      <c r="ZT284" s="101"/>
      <c r="ZU284" s="101"/>
      <c r="ZV284" s="101"/>
      <c r="ZW284" s="101"/>
      <c r="ZX284" s="101"/>
      <c r="ZY284" s="101"/>
      <c r="ZZ284" s="101"/>
      <c r="AAA284" s="101"/>
      <c r="AAB284" s="101"/>
      <c r="AAC284" s="101"/>
      <c r="AAD284" s="101"/>
      <c r="AAE284" s="101"/>
      <c r="AAF284" s="101"/>
      <c r="AAG284" s="101"/>
      <c r="AAH284" s="101"/>
      <c r="AAI284" s="101"/>
      <c r="AAJ284" s="101"/>
      <c r="AAK284" s="101"/>
      <c r="AAL284" s="101"/>
      <c r="AAM284" s="101"/>
      <c r="AAN284" s="101"/>
      <c r="AAO284" s="101"/>
      <c r="AAP284" s="101"/>
      <c r="AAQ284" s="101"/>
      <c r="AAR284" s="101"/>
      <c r="AAS284" s="101"/>
      <c r="AAT284" s="101"/>
      <c r="AAU284" s="101"/>
      <c r="AAV284" s="101"/>
      <c r="AAW284" s="101"/>
      <c r="AAX284" s="101"/>
      <c r="AAY284" s="101"/>
      <c r="AAZ284" s="101"/>
      <c r="ABA284" s="101"/>
      <c r="ABB284" s="101"/>
      <c r="ABC284" s="101"/>
      <c r="ABD284" s="101"/>
      <c r="ABE284" s="101"/>
      <c r="ABF284" s="101"/>
      <c r="ABG284" s="101"/>
      <c r="ABH284" s="101"/>
      <c r="ABI284" s="101"/>
      <c r="ABJ284" s="101"/>
      <c r="ABK284" s="101"/>
      <c r="ABL284" s="101"/>
      <c r="ABM284" s="101"/>
      <c r="ABN284" s="101"/>
      <c r="ABO284" s="101"/>
      <c r="ABP284" s="101"/>
      <c r="ABQ284" s="101"/>
      <c r="ABR284" s="101"/>
      <c r="ABS284" s="101"/>
      <c r="ABT284" s="101"/>
      <c r="ABU284" s="101"/>
      <c r="ABV284" s="101"/>
      <c r="ABW284" s="101"/>
      <c r="ABX284" s="101"/>
      <c r="ABY284" s="101"/>
      <c r="ABZ284" s="101"/>
      <c r="ACA284" s="101"/>
      <c r="ACB284" s="101"/>
      <c r="ACC284" s="101"/>
      <c r="ACD284" s="101"/>
      <c r="ACE284" s="101"/>
      <c r="ACF284" s="101"/>
      <c r="ACG284" s="101"/>
      <c r="ACH284" s="101"/>
      <c r="ACI284" s="101"/>
      <c r="ACJ284" s="101"/>
      <c r="ACK284" s="101"/>
      <c r="ACL284" s="101"/>
      <c r="ACM284" s="101"/>
      <c r="ACN284" s="101"/>
      <c r="ACO284" s="101"/>
      <c r="ACP284" s="101"/>
      <c r="ACQ284" s="101"/>
      <c r="ACR284" s="101"/>
      <c r="ACS284" s="101"/>
      <c r="ACT284" s="101"/>
      <c r="ACU284" s="101"/>
      <c r="ACV284" s="101"/>
      <c r="ACW284" s="101"/>
      <c r="ACX284" s="101"/>
      <c r="ACY284" s="101"/>
      <c r="ACZ284" s="101"/>
      <c r="ADA284" s="101"/>
      <c r="ADB284" s="101"/>
      <c r="ADC284" s="101"/>
      <c r="ADD284" s="101"/>
      <c r="ADE284" s="101"/>
      <c r="ADF284" s="101"/>
      <c r="ADG284" s="101"/>
      <c r="ADH284" s="101"/>
      <c r="ADI284" s="101"/>
      <c r="ADJ284" s="101"/>
      <c r="ADK284" s="101"/>
      <c r="ADL284" s="101"/>
      <c r="ADM284" s="101"/>
      <c r="ADN284" s="101"/>
      <c r="ADO284" s="101"/>
      <c r="ADP284" s="101"/>
      <c r="ADQ284" s="101"/>
      <c r="ADR284" s="101"/>
      <c r="ADS284" s="101"/>
      <c r="ADT284" s="101"/>
      <c r="ADU284" s="101"/>
      <c r="ADV284" s="101"/>
      <c r="ADW284" s="101"/>
      <c r="ADX284" s="101"/>
      <c r="ADY284" s="101"/>
      <c r="ADZ284" s="101"/>
      <c r="AEA284" s="101"/>
      <c r="AEB284" s="101"/>
      <c r="AEC284" s="101"/>
      <c r="AED284" s="101"/>
      <c r="AEE284" s="101"/>
      <c r="AEF284" s="101"/>
      <c r="AEG284" s="101"/>
      <c r="AEH284" s="101"/>
      <c r="AEI284" s="101"/>
      <c r="AEJ284" s="101"/>
      <c r="AEK284" s="101"/>
      <c r="AEL284" s="101"/>
      <c r="AEM284" s="101"/>
      <c r="AEN284" s="101"/>
      <c r="AEO284" s="101"/>
      <c r="AEP284" s="101"/>
      <c r="AEQ284" s="101"/>
      <c r="AER284" s="101"/>
      <c r="AES284" s="101"/>
      <c r="AET284" s="101"/>
      <c r="AEU284" s="101"/>
      <c r="AEV284" s="101"/>
      <c r="AEW284" s="101"/>
      <c r="AEX284" s="101"/>
      <c r="AEY284" s="101"/>
      <c r="AEZ284" s="101"/>
      <c r="AFA284" s="101"/>
      <c r="AFB284" s="101"/>
      <c r="AFC284" s="101"/>
      <c r="AFD284" s="101"/>
      <c r="AFE284" s="101"/>
      <c r="AFF284" s="101"/>
      <c r="AFG284" s="101"/>
      <c r="AFH284" s="101"/>
      <c r="AFI284" s="101"/>
      <c r="AFJ284" s="101"/>
      <c r="AFK284" s="101"/>
      <c r="AFL284" s="101"/>
      <c r="AFM284" s="101"/>
      <c r="AFN284" s="101"/>
      <c r="AFO284" s="101"/>
      <c r="AFP284" s="101"/>
      <c r="AFQ284" s="101"/>
      <c r="AFR284" s="101"/>
      <c r="AFS284" s="101"/>
      <c r="AFT284" s="101"/>
      <c r="AFU284" s="101"/>
      <c r="AFV284" s="101"/>
      <c r="AFW284" s="101"/>
      <c r="AFX284" s="101"/>
      <c r="AFY284" s="101"/>
      <c r="AFZ284" s="101"/>
      <c r="AGA284" s="101"/>
      <c r="AGB284" s="101"/>
      <c r="AGC284" s="101"/>
      <c r="AGD284" s="101"/>
      <c r="AGE284" s="101"/>
      <c r="AGF284" s="101"/>
      <c r="AGG284" s="101"/>
      <c r="AGH284" s="101"/>
      <c r="AGI284" s="101"/>
      <c r="AGJ284" s="101"/>
      <c r="AGK284" s="101"/>
      <c r="AGL284" s="101"/>
      <c r="AGM284" s="101"/>
      <c r="AGN284" s="101"/>
      <c r="AGO284" s="101"/>
      <c r="AGP284" s="101"/>
      <c r="AGQ284" s="101"/>
      <c r="AGR284" s="101"/>
      <c r="AGS284" s="101"/>
      <c r="AGT284" s="101"/>
      <c r="AGU284" s="101"/>
      <c r="AGV284" s="101"/>
      <c r="AGW284" s="101"/>
      <c r="AGX284" s="101"/>
      <c r="AGY284" s="101"/>
      <c r="AGZ284" s="101"/>
      <c r="AHA284" s="101"/>
      <c r="AHB284" s="101"/>
      <c r="AHC284" s="101"/>
      <c r="AHD284" s="101"/>
      <c r="AHE284" s="101"/>
      <c r="AHF284" s="101"/>
      <c r="AHG284" s="101"/>
      <c r="AHH284" s="101"/>
      <c r="AHI284" s="101"/>
      <c r="AHJ284" s="101"/>
      <c r="AHK284" s="101"/>
      <c r="AHL284" s="101"/>
      <c r="AHM284" s="101"/>
      <c r="AHN284" s="101"/>
      <c r="AHO284" s="101"/>
      <c r="AHP284" s="101"/>
      <c r="AHQ284" s="101"/>
      <c r="AHR284" s="101"/>
      <c r="AHS284" s="101"/>
      <c r="AHT284" s="101"/>
      <c r="AHU284" s="101"/>
      <c r="AHV284" s="101"/>
      <c r="AHW284" s="101"/>
      <c r="AHX284" s="101"/>
      <c r="AHY284" s="101"/>
      <c r="AHZ284" s="101"/>
      <c r="AIA284" s="101"/>
      <c r="AIB284" s="101"/>
      <c r="AIC284" s="101"/>
      <c r="AID284" s="101"/>
      <c r="AIE284" s="101"/>
      <c r="AIF284" s="101"/>
      <c r="AIG284" s="101"/>
      <c r="AIH284" s="101"/>
      <c r="AII284" s="101"/>
      <c r="AIJ284" s="101"/>
      <c r="AIK284" s="101"/>
      <c r="AIL284" s="101"/>
      <c r="AIM284" s="101"/>
      <c r="AIN284" s="101"/>
      <c r="AIO284" s="101"/>
      <c r="AIP284" s="101"/>
      <c r="AIQ284" s="101"/>
      <c r="AIR284" s="101"/>
      <c r="AIS284" s="101"/>
      <c r="AIT284" s="101"/>
      <c r="AIU284" s="101"/>
      <c r="AIV284" s="101"/>
      <c r="AIW284" s="101"/>
      <c r="AIX284" s="101"/>
      <c r="AIY284" s="101"/>
      <c r="AIZ284" s="101"/>
      <c r="AJA284" s="101"/>
      <c r="AJB284" s="101"/>
      <c r="AJC284" s="101"/>
      <c r="AJD284" s="101"/>
      <c r="AJE284" s="101"/>
      <c r="AJF284" s="101"/>
      <c r="AJG284" s="101"/>
      <c r="AJH284" s="101"/>
      <c r="AJI284" s="101"/>
      <c r="AJJ284" s="101"/>
      <c r="AJK284" s="101"/>
      <c r="AJL284" s="101"/>
      <c r="AJM284" s="101"/>
      <c r="AJN284" s="101"/>
      <c r="AJO284" s="101"/>
      <c r="AJP284" s="101"/>
      <c r="AJQ284" s="101"/>
      <c r="AJR284" s="101"/>
      <c r="AJS284" s="101"/>
      <c r="AJT284" s="101"/>
      <c r="AJU284" s="101"/>
      <c r="AJV284" s="101"/>
      <c r="AJW284" s="101"/>
      <c r="AJX284" s="101"/>
      <c r="AJY284" s="101"/>
      <c r="AJZ284" s="101"/>
      <c r="AKA284" s="101"/>
      <c r="AKB284" s="101"/>
      <c r="AKC284" s="101"/>
      <c r="AKD284" s="101"/>
      <c r="AKE284" s="101"/>
      <c r="AKF284" s="101"/>
      <c r="AKG284" s="101"/>
      <c r="AKH284" s="101"/>
      <c r="AKI284" s="101"/>
      <c r="AKJ284" s="101"/>
      <c r="AKK284" s="101"/>
      <c r="AKL284" s="101"/>
      <c r="AKM284" s="101"/>
      <c r="AKN284" s="101"/>
      <c r="AKO284" s="101"/>
      <c r="AKP284" s="101"/>
      <c r="AKQ284" s="101"/>
      <c r="AKR284" s="101"/>
      <c r="AKS284" s="101"/>
      <c r="AKT284" s="101"/>
      <c r="AKU284" s="101"/>
      <c r="AKV284" s="101"/>
      <c r="AKW284" s="101"/>
      <c r="AKX284" s="101"/>
      <c r="AKY284" s="101"/>
      <c r="AKZ284" s="101"/>
      <c r="ALA284" s="101"/>
      <c r="ALB284" s="101"/>
      <c r="ALC284" s="101"/>
      <c r="ALD284" s="101"/>
      <c r="ALE284" s="101"/>
      <c r="ALF284" s="101"/>
      <c r="ALG284" s="101"/>
      <c r="ALH284" s="101"/>
      <c r="ALI284" s="101"/>
      <c r="ALJ284" s="101"/>
      <c r="ALK284" s="101"/>
      <c r="ALL284" s="101"/>
      <c r="ALM284" s="101"/>
      <c r="ALN284" s="101"/>
      <c r="ALO284" s="101"/>
      <c r="ALP284" s="101"/>
      <c r="ALQ284" s="48"/>
      <c r="ALR284" s="48"/>
      <c r="ALS284" s="48"/>
      <c r="ALT284" s="48"/>
      <c r="ALU284" s="48"/>
      <c r="ALV284" s="48"/>
      <c r="ALW284" s="48"/>
      <c r="ALX284" s="48"/>
      <c r="ALY284" s="48"/>
      <c r="ALZ284" s="48"/>
      <c r="AMA284" s="48"/>
      <c r="AMB284" s="48"/>
      <c r="AMC284" s="48"/>
      <c r="AMD284" s="48"/>
      <c r="AME284" s="48"/>
      <c r="AMF284" s="48"/>
      <c r="AMG284" s="48"/>
      <c r="AMH284" s="48"/>
      <c r="AMI284" s="48"/>
      <c r="AMJ284" s="48"/>
      <c r="AMK284" s="48"/>
      <c r="AML284" s="48"/>
      <c r="AMM284" s="48"/>
    </row>
    <row r="285" s="126" customFormat="true" ht="32.8" hidden="false" customHeight="false" outlineLevel="0" collapsed="false">
      <c r="A285" s="108"/>
      <c r="B285" s="90"/>
      <c r="C285" s="81" t="s">
        <v>259</v>
      </c>
      <c r="D285" s="155" t="s">
        <v>374</v>
      </c>
      <c r="E285" s="154" t="s">
        <v>29</v>
      </c>
      <c r="F285" s="154" t="s">
        <v>16</v>
      </c>
      <c r="G285" s="82" t="n">
        <v>6580010890</v>
      </c>
      <c r="H285" s="83" t="s">
        <v>260</v>
      </c>
      <c r="I285" s="157" t="n">
        <f aca="false">SUM(J285:Q285)</f>
        <v>185300</v>
      </c>
      <c r="J285" s="157"/>
      <c r="K285" s="76"/>
      <c r="L285" s="76"/>
      <c r="M285" s="76"/>
      <c r="N285" s="76"/>
      <c r="O285" s="157" t="n">
        <v>185300</v>
      </c>
      <c r="P285" s="76"/>
      <c r="Q285" s="158"/>
      <c r="R285" s="111"/>
      <c r="S285" s="111"/>
      <c r="T285" s="111"/>
      <c r="U285" s="111"/>
      <c r="V285" s="111"/>
      <c r="W285" s="111"/>
      <c r="X285" s="111"/>
      <c r="Y285" s="111"/>
      <c r="Z285" s="111"/>
      <c r="AA285" s="111"/>
      <c r="AB285" s="111"/>
      <c r="AC285" s="111"/>
      <c r="AD285" s="111"/>
      <c r="AE285" s="111"/>
      <c r="AF285" s="111"/>
      <c r="AG285" s="111"/>
      <c r="AH285" s="111"/>
      <c r="AI285" s="111"/>
      <c r="AJ285" s="111"/>
      <c r="AK285" s="111"/>
      <c r="AL285" s="111"/>
      <c r="AM285" s="111"/>
      <c r="AN285" s="111"/>
      <c r="AO285" s="111"/>
      <c r="AP285" s="111"/>
      <c r="AQ285" s="111"/>
      <c r="AR285" s="111"/>
      <c r="AS285" s="111"/>
      <c r="AT285" s="111"/>
      <c r="AU285" s="111"/>
      <c r="AV285" s="111"/>
      <c r="AW285" s="111"/>
      <c r="AX285" s="111"/>
      <c r="AY285" s="111"/>
      <c r="AZ285" s="111"/>
      <c r="BA285" s="111"/>
      <c r="BB285" s="111"/>
      <c r="BC285" s="111"/>
      <c r="BD285" s="111"/>
      <c r="BE285" s="111"/>
      <c r="BF285" s="111"/>
      <c r="BG285" s="111"/>
      <c r="BH285" s="111"/>
      <c r="BI285" s="111"/>
      <c r="BJ285" s="111"/>
      <c r="BK285" s="111"/>
      <c r="BL285" s="111"/>
      <c r="BM285" s="111"/>
      <c r="BN285" s="111"/>
      <c r="BO285" s="111"/>
      <c r="BP285" s="111"/>
      <c r="BQ285" s="111"/>
      <c r="BR285" s="111"/>
      <c r="BS285" s="111"/>
      <c r="BT285" s="111"/>
      <c r="BU285" s="111"/>
      <c r="BV285" s="111"/>
      <c r="BW285" s="111"/>
      <c r="BX285" s="111"/>
      <c r="BY285" s="111"/>
      <c r="BZ285" s="111"/>
      <c r="CA285" s="111"/>
      <c r="CB285" s="111"/>
      <c r="CC285" s="111"/>
      <c r="CD285" s="111"/>
      <c r="CE285" s="111"/>
      <c r="CF285" s="111"/>
      <c r="CG285" s="111"/>
      <c r="CH285" s="111"/>
      <c r="CI285" s="111"/>
      <c r="CJ285" s="111"/>
      <c r="CK285" s="111"/>
      <c r="CL285" s="111"/>
      <c r="CM285" s="111"/>
      <c r="CN285" s="111"/>
      <c r="CO285" s="111"/>
      <c r="CP285" s="111"/>
      <c r="CQ285" s="111"/>
      <c r="CR285" s="111"/>
      <c r="CS285" s="111"/>
      <c r="CT285" s="111"/>
      <c r="CU285" s="111"/>
      <c r="CV285" s="111"/>
      <c r="CW285" s="111"/>
      <c r="CX285" s="111"/>
      <c r="CY285" s="111"/>
      <c r="CZ285" s="111"/>
      <c r="DA285" s="111"/>
      <c r="DB285" s="111"/>
      <c r="DC285" s="111"/>
      <c r="DD285" s="111"/>
      <c r="DE285" s="111"/>
      <c r="DF285" s="111"/>
      <c r="DG285" s="111"/>
      <c r="DH285" s="111"/>
      <c r="DI285" s="111"/>
      <c r="DJ285" s="111"/>
      <c r="DK285" s="111"/>
      <c r="DL285" s="111"/>
      <c r="DM285" s="111"/>
      <c r="DN285" s="111"/>
      <c r="DO285" s="111"/>
      <c r="DP285" s="111"/>
      <c r="DQ285" s="111"/>
      <c r="DR285" s="111"/>
      <c r="DS285" s="111"/>
      <c r="DT285" s="111"/>
      <c r="DU285" s="111"/>
      <c r="DV285" s="111"/>
      <c r="DW285" s="111"/>
      <c r="DX285" s="111"/>
      <c r="DY285" s="111"/>
      <c r="DZ285" s="111"/>
      <c r="EA285" s="111"/>
      <c r="EB285" s="111"/>
      <c r="EC285" s="111"/>
      <c r="ED285" s="111"/>
      <c r="EE285" s="111"/>
      <c r="EF285" s="111"/>
      <c r="EG285" s="111"/>
      <c r="EH285" s="111"/>
      <c r="EI285" s="111"/>
      <c r="EJ285" s="111"/>
      <c r="EK285" s="111"/>
      <c r="EL285" s="111"/>
      <c r="EM285" s="111"/>
      <c r="EN285" s="111"/>
      <c r="EO285" s="111"/>
      <c r="EP285" s="111"/>
      <c r="EQ285" s="111"/>
      <c r="ER285" s="111"/>
      <c r="ES285" s="111"/>
      <c r="ET285" s="111"/>
      <c r="EU285" s="111"/>
      <c r="EV285" s="111"/>
      <c r="EW285" s="111"/>
      <c r="EX285" s="111"/>
      <c r="EY285" s="111"/>
      <c r="EZ285" s="111"/>
      <c r="FA285" s="111"/>
      <c r="FB285" s="111"/>
      <c r="FC285" s="111"/>
      <c r="FD285" s="111"/>
      <c r="FE285" s="111"/>
      <c r="FF285" s="111"/>
      <c r="FG285" s="111"/>
      <c r="FH285" s="111"/>
      <c r="FI285" s="111"/>
      <c r="FJ285" s="111"/>
      <c r="FK285" s="111"/>
      <c r="FL285" s="111"/>
      <c r="FM285" s="111"/>
      <c r="FN285" s="111"/>
      <c r="FO285" s="111"/>
      <c r="FP285" s="111"/>
      <c r="FQ285" s="111"/>
      <c r="FR285" s="111"/>
      <c r="FS285" s="111"/>
      <c r="FT285" s="111"/>
      <c r="FU285" s="111"/>
      <c r="FV285" s="111"/>
      <c r="FW285" s="111"/>
      <c r="FX285" s="111"/>
      <c r="FY285" s="111"/>
      <c r="FZ285" s="111"/>
      <c r="GA285" s="111"/>
      <c r="GB285" s="111"/>
      <c r="GC285" s="111"/>
      <c r="GD285" s="111"/>
      <c r="GE285" s="111"/>
      <c r="GF285" s="111"/>
      <c r="GG285" s="111"/>
      <c r="GH285" s="111"/>
      <c r="GI285" s="111"/>
      <c r="GJ285" s="111"/>
      <c r="GK285" s="111"/>
      <c r="GL285" s="111"/>
      <c r="GM285" s="111"/>
      <c r="GN285" s="111"/>
      <c r="GO285" s="111"/>
      <c r="GP285" s="111"/>
      <c r="GQ285" s="111"/>
      <c r="GR285" s="111"/>
      <c r="GS285" s="111"/>
      <c r="GT285" s="111"/>
      <c r="GU285" s="111"/>
      <c r="GV285" s="111"/>
      <c r="GW285" s="111"/>
      <c r="GX285" s="111"/>
      <c r="GY285" s="111"/>
      <c r="GZ285" s="111"/>
      <c r="HA285" s="111"/>
      <c r="HB285" s="111"/>
      <c r="HC285" s="111"/>
      <c r="HD285" s="111"/>
      <c r="HE285" s="111"/>
      <c r="HF285" s="111"/>
      <c r="HG285" s="111"/>
      <c r="HH285" s="111"/>
      <c r="HI285" s="111"/>
      <c r="HJ285" s="111"/>
      <c r="HK285" s="111"/>
      <c r="HL285" s="111"/>
      <c r="HM285" s="111"/>
      <c r="HN285" s="111"/>
      <c r="HO285" s="111"/>
      <c r="HP285" s="111"/>
      <c r="HQ285" s="111"/>
      <c r="HR285" s="111"/>
      <c r="HS285" s="111"/>
      <c r="HT285" s="111"/>
      <c r="HU285" s="111"/>
      <c r="HV285" s="111"/>
      <c r="HW285" s="111"/>
      <c r="HX285" s="111"/>
      <c r="HY285" s="111"/>
      <c r="HZ285" s="111"/>
      <c r="IA285" s="111"/>
      <c r="IB285" s="111"/>
      <c r="IC285" s="111"/>
      <c r="ID285" s="111"/>
      <c r="IE285" s="101"/>
      <c r="IF285" s="101"/>
      <c r="IG285" s="101"/>
      <c r="IH285" s="101"/>
      <c r="II285" s="101"/>
      <c r="IJ285" s="101"/>
      <c r="IK285" s="101"/>
      <c r="IL285" s="101"/>
      <c r="IM285" s="101"/>
      <c r="IN285" s="101"/>
      <c r="IO285" s="101"/>
      <c r="IP285" s="101"/>
      <c r="IQ285" s="101"/>
      <c r="IR285" s="101"/>
      <c r="IS285" s="101"/>
      <c r="IT285" s="101"/>
      <c r="IU285" s="101"/>
      <c r="IV285" s="101"/>
      <c r="IW285" s="101"/>
      <c r="IX285" s="101"/>
      <c r="IY285" s="101"/>
      <c r="IZ285" s="101"/>
      <c r="JA285" s="101"/>
      <c r="JB285" s="101"/>
      <c r="JC285" s="101"/>
      <c r="JD285" s="101"/>
      <c r="JE285" s="101"/>
      <c r="JF285" s="101"/>
      <c r="JG285" s="101"/>
      <c r="JH285" s="101"/>
      <c r="JI285" s="101"/>
      <c r="JJ285" s="101"/>
      <c r="JK285" s="101"/>
      <c r="JL285" s="101"/>
      <c r="JM285" s="101"/>
      <c r="JN285" s="101"/>
      <c r="JO285" s="101"/>
      <c r="JP285" s="101"/>
      <c r="JQ285" s="101"/>
      <c r="JR285" s="101"/>
      <c r="JS285" s="101"/>
      <c r="JT285" s="101"/>
      <c r="JU285" s="101"/>
      <c r="JV285" s="101"/>
      <c r="JW285" s="101"/>
      <c r="JX285" s="101"/>
      <c r="JY285" s="101"/>
      <c r="JZ285" s="101"/>
      <c r="KA285" s="101"/>
      <c r="KB285" s="101"/>
      <c r="KC285" s="101"/>
      <c r="KD285" s="101"/>
      <c r="KE285" s="101"/>
      <c r="KF285" s="101"/>
      <c r="KG285" s="101"/>
      <c r="KH285" s="101"/>
      <c r="KI285" s="101"/>
      <c r="KJ285" s="101"/>
      <c r="KK285" s="101"/>
      <c r="KL285" s="101"/>
      <c r="KM285" s="101"/>
      <c r="KN285" s="101"/>
      <c r="KO285" s="101"/>
      <c r="KP285" s="101"/>
      <c r="KQ285" s="101"/>
      <c r="KR285" s="101"/>
      <c r="KS285" s="101"/>
      <c r="KT285" s="101"/>
      <c r="KU285" s="101"/>
      <c r="KV285" s="101"/>
      <c r="KW285" s="101"/>
      <c r="KX285" s="101"/>
      <c r="KY285" s="101"/>
      <c r="KZ285" s="101"/>
      <c r="LA285" s="101"/>
      <c r="LB285" s="101"/>
      <c r="LC285" s="101"/>
      <c r="LD285" s="101"/>
      <c r="LE285" s="101"/>
      <c r="LF285" s="101"/>
      <c r="LG285" s="101"/>
      <c r="LH285" s="101"/>
      <c r="LI285" s="101"/>
      <c r="LJ285" s="101"/>
      <c r="LK285" s="101"/>
      <c r="LL285" s="101"/>
      <c r="LM285" s="101"/>
      <c r="LN285" s="101"/>
      <c r="LO285" s="101"/>
      <c r="LP285" s="101"/>
      <c r="LQ285" s="101"/>
      <c r="LR285" s="101"/>
      <c r="LS285" s="101"/>
      <c r="LT285" s="101"/>
      <c r="LU285" s="101"/>
      <c r="LV285" s="101"/>
      <c r="LW285" s="101"/>
      <c r="LX285" s="101"/>
      <c r="LY285" s="101"/>
      <c r="LZ285" s="101"/>
      <c r="MA285" s="101"/>
      <c r="MB285" s="101"/>
      <c r="MC285" s="101"/>
      <c r="MD285" s="101"/>
      <c r="ME285" s="101"/>
      <c r="MF285" s="101"/>
      <c r="MG285" s="101"/>
      <c r="MH285" s="101"/>
      <c r="MI285" s="101"/>
      <c r="MJ285" s="101"/>
      <c r="MK285" s="101"/>
      <c r="ML285" s="101"/>
      <c r="MM285" s="101"/>
      <c r="MN285" s="101"/>
      <c r="MO285" s="101"/>
      <c r="MP285" s="101"/>
      <c r="MQ285" s="101"/>
      <c r="MR285" s="101"/>
      <c r="MS285" s="101"/>
      <c r="MT285" s="101"/>
      <c r="MU285" s="101"/>
      <c r="MV285" s="101"/>
      <c r="MW285" s="101"/>
      <c r="MX285" s="101"/>
      <c r="MY285" s="101"/>
      <c r="MZ285" s="101"/>
      <c r="NA285" s="101"/>
      <c r="NB285" s="101"/>
      <c r="NC285" s="101"/>
      <c r="ND285" s="101"/>
      <c r="NE285" s="101"/>
      <c r="NF285" s="101"/>
      <c r="NG285" s="101"/>
      <c r="NH285" s="101"/>
      <c r="NI285" s="101"/>
      <c r="NJ285" s="101"/>
      <c r="NK285" s="101"/>
      <c r="NL285" s="101"/>
      <c r="NM285" s="101"/>
      <c r="NN285" s="101"/>
      <c r="NO285" s="101"/>
      <c r="NP285" s="101"/>
      <c r="NQ285" s="101"/>
      <c r="NR285" s="101"/>
      <c r="NS285" s="101"/>
      <c r="NT285" s="101"/>
      <c r="NU285" s="101"/>
      <c r="NV285" s="101"/>
      <c r="NW285" s="101"/>
      <c r="NX285" s="101"/>
      <c r="NY285" s="101"/>
      <c r="NZ285" s="101"/>
      <c r="OA285" s="101"/>
      <c r="OB285" s="101"/>
      <c r="OC285" s="101"/>
      <c r="OD285" s="101"/>
      <c r="OE285" s="101"/>
      <c r="OF285" s="101"/>
      <c r="OG285" s="101"/>
      <c r="OH285" s="101"/>
      <c r="OI285" s="101"/>
      <c r="OJ285" s="101"/>
      <c r="OK285" s="101"/>
      <c r="OL285" s="101"/>
      <c r="OM285" s="101"/>
      <c r="ON285" s="101"/>
      <c r="OO285" s="101"/>
      <c r="OP285" s="101"/>
      <c r="OQ285" s="101"/>
      <c r="OR285" s="101"/>
      <c r="OS285" s="101"/>
      <c r="OT285" s="101"/>
      <c r="OU285" s="101"/>
      <c r="OV285" s="101"/>
      <c r="OW285" s="101"/>
      <c r="OX285" s="101"/>
      <c r="OY285" s="101"/>
      <c r="OZ285" s="101"/>
      <c r="PA285" s="101"/>
      <c r="PB285" s="101"/>
      <c r="PC285" s="101"/>
      <c r="PD285" s="101"/>
      <c r="PE285" s="101"/>
      <c r="PF285" s="101"/>
      <c r="PG285" s="101"/>
      <c r="PH285" s="101"/>
      <c r="PI285" s="101"/>
      <c r="PJ285" s="101"/>
      <c r="PK285" s="101"/>
      <c r="PL285" s="101"/>
      <c r="PM285" s="101"/>
      <c r="PN285" s="101"/>
      <c r="PO285" s="101"/>
      <c r="PP285" s="101"/>
      <c r="PQ285" s="101"/>
      <c r="PR285" s="101"/>
      <c r="PS285" s="101"/>
      <c r="PT285" s="101"/>
      <c r="PU285" s="101"/>
      <c r="PV285" s="101"/>
      <c r="PW285" s="101"/>
      <c r="PX285" s="101"/>
      <c r="PY285" s="101"/>
      <c r="PZ285" s="101"/>
      <c r="QA285" s="101"/>
      <c r="QB285" s="101"/>
      <c r="QC285" s="101"/>
      <c r="QD285" s="101"/>
      <c r="QE285" s="101"/>
      <c r="QF285" s="101"/>
      <c r="QG285" s="101"/>
      <c r="QH285" s="101"/>
      <c r="QI285" s="101"/>
      <c r="QJ285" s="101"/>
      <c r="QK285" s="101"/>
      <c r="QL285" s="101"/>
      <c r="QM285" s="101"/>
      <c r="QN285" s="101"/>
      <c r="QO285" s="101"/>
      <c r="QP285" s="101"/>
      <c r="QQ285" s="101"/>
      <c r="QR285" s="101"/>
      <c r="QS285" s="101"/>
      <c r="QT285" s="101"/>
      <c r="QU285" s="101"/>
      <c r="QV285" s="101"/>
      <c r="QW285" s="101"/>
      <c r="QX285" s="101"/>
      <c r="QY285" s="101"/>
      <c r="QZ285" s="101"/>
      <c r="RA285" s="101"/>
      <c r="RB285" s="101"/>
      <c r="RC285" s="101"/>
      <c r="RD285" s="101"/>
      <c r="RE285" s="101"/>
      <c r="RF285" s="101"/>
      <c r="RG285" s="101"/>
      <c r="RH285" s="101"/>
      <c r="RI285" s="101"/>
      <c r="RJ285" s="101"/>
      <c r="RK285" s="101"/>
      <c r="RL285" s="101"/>
      <c r="RM285" s="101"/>
      <c r="RN285" s="101"/>
      <c r="RO285" s="101"/>
      <c r="RP285" s="101"/>
      <c r="RQ285" s="101"/>
      <c r="RR285" s="101"/>
      <c r="RS285" s="101"/>
      <c r="RT285" s="101"/>
      <c r="RU285" s="101"/>
      <c r="RV285" s="101"/>
      <c r="RW285" s="101"/>
      <c r="RX285" s="101"/>
      <c r="RY285" s="101"/>
      <c r="RZ285" s="101"/>
      <c r="SA285" s="101"/>
      <c r="SB285" s="101"/>
      <c r="SC285" s="101"/>
      <c r="SD285" s="101"/>
      <c r="SE285" s="101"/>
      <c r="SF285" s="101"/>
      <c r="SG285" s="101"/>
      <c r="SH285" s="101"/>
      <c r="SI285" s="101"/>
      <c r="SJ285" s="101"/>
      <c r="SK285" s="101"/>
      <c r="SL285" s="101"/>
      <c r="SM285" s="101"/>
      <c r="SN285" s="101"/>
      <c r="SO285" s="101"/>
      <c r="SP285" s="101"/>
      <c r="SQ285" s="101"/>
      <c r="SR285" s="101"/>
      <c r="SS285" s="101"/>
      <c r="ST285" s="101"/>
      <c r="SU285" s="101"/>
      <c r="SV285" s="101"/>
      <c r="SW285" s="101"/>
      <c r="SX285" s="101"/>
      <c r="SY285" s="101"/>
      <c r="SZ285" s="101"/>
      <c r="TA285" s="101"/>
      <c r="TB285" s="101"/>
      <c r="TC285" s="101"/>
      <c r="TD285" s="101"/>
      <c r="TE285" s="101"/>
      <c r="TF285" s="101"/>
      <c r="TG285" s="101"/>
      <c r="TH285" s="101"/>
      <c r="TI285" s="101"/>
      <c r="TJ285" s="101"/>
      <c r="TK285" s="101"/>
      <c r="TL285" s="101"/>
      <c r="TM285" s="101"/>
      <c r="TN285" s="101"/>
      <c r="TO285" s="101"/>
      <c r="TP285" s="101"/>
      <c r="TQ285" s="101"/>
      <c r="TR285" s="101"/>
      <c r="TS285" s="101"/>
      <c r="TT285" s="101"/>
      <c r="TU285" s="101"/>
      <c r="TV285" s="101"/>
      <c r="TW285" s="101"/>
      <c r="TX285" s="101"/>
      <c r="TY285" s="101"/>
      <c r="TZ285" s="101"/>
      <c r="UA285" s="101"/>
      <c r="UB285" s="101"/>
      <c r="UC285" s="101"/>
      <c r="UD285" s="101"/>
      <c r="UE285" s="101"/>
      <c r="UF285" s="101"/>
      <c r="UG285" s="101"/>
      <c r="UH285" s="101"/>
      <c r="UI285" s="101"/>
      <c r="UJ285" s="101"/>
      <c r="UK285" s="101"/>
      <c r="UL285" s="101"/>
      <c r="UM285" s="101"/>
      <c r="UN285" s="101"/>
      <c r="UO285" s="101"/>
      <c r="UP285" s="101"/>
      <c r="UQ285" s="101"/>
      <c r="UR285" s="101"/>
      <c r="US285" s="101"/>
      <c r="UT285" s="101"/>
      <c r="UU285" s="101"/>
      <c r="UV285" s="101"/>
      <c r="UW285" s="101"/>
      <c r="UX285" s="101"/>
      <c r="UY285" s="101"/>
      <c r="UZ285" s="101"/>
      <c r="VA285" s="101"/>
      <c r="VB285" s="101"/>
      <c r="VC285" s="101"/>
      <c r="VD285" s="101"/>
      <c r="VE285" s="101"/>
      <c r="VF285" s="101"/>
      <c r="VG285" s="101"/>
      <c r="VH285" s="101"/>
      <c r="VI285" s="101"/>
      <c r="VJ285" s="101"/>
      <c r="VK285" s="101"/>
      <c r="VL285" s="101"/>
      <c r="VM285" s="101"/>
      <c r="VN285" s="101"/>
      <c r="VO285" s="101"/>
      <c r="VP285" s="101"/>
      <c r="VQ285" s="101"/>
      <c r="VR285" s="101"/>
      <c r="VS285" s="101"/>
      <c r="VT285" s="101"/>
      <c r="VU285" s="101"/>
      <c r="VV285" s="101"/>
      <c r="VW285" s="101"/>
      <c r="VX285" s="101"/>
      <c r="VY285" s="101"/>
      <c r="VZ285" s="101"/>
      <c r="WA285" s="101"/>
      <c r="WB285" s="101"/>
      <c r="WC285" s="101"/>
      <c r="WD285" s="101"/>
      <c r="WE285" s="101"/>
      <c r="WF285" s="101"/>
      <c r="WG285" s="101"/>
      <c r="WH285" s="101"/>
      <c r="WI285" s="101"/>
      <c r="WJ285" s="101"/>
      <c r="WK285" s="101"/>
      <c r="WL285" s="101"/>
      <c r="WM285" s="101"/>
      <c r="WN285" s="101"/>
      <c r="WO285" s="101"/>
      <c r="WP285" s="101"/>
      <c r="WQ285" s="101"/>
      <c r="WR285" s="101"/>
      <c r="WS285" s="101"/>
      <c r="WT285" s="101"/>
      <c r="WU285" s="101"/>
      <c r="WV285" s="101"/>
      <c r="WW285" s="101"/>
      <c r="WX285" s="101"/>
      <c r="WY285" s="101"/>
      <c r="WZ285" s="101"/>
      <c r="XA285" s="101"/>
      <c r="XB285" s="101"/>
      <c r="XC285" s="101"/>
      <c r="XD285" s="101"/>
      <c r="XE285" s="101"/>
      <c r="XF285" s="101"/>
      <c r="XG285" s="101"/>
      <c r="XH285" s="101"/>
      <c r="XI285" s="101"/>
      <c r="XJ285" s="101"/>
      <c r="XK285" s="101"/>
      <c r="XL285" s="101"/>
      <c r="XM285" s="101"/>
      <c r="XN285" s="101"/>
      <c r="XO285" s="101"/>
      <c r="XP285" s="101"/>
      <c r="XQ285" s="101"/>
      <c r="XR285" s="101"/>
      <c r="XS285" s="101"/>
      <c r="XT285" s="101"/>
      <c r="XU285" s="101"/>
      <c r="XV285" s="101"/>
      <c r="XW285" s="101"/>
      <c r="XX285" s="101"/>
      <c r="XY285" s="101"/>
      <c r="XZ285" s="101"/>
      <c r="YA285" s="101"/>
      <c r="YB285" s="101"/>
      <c r="YC285" s="101"/>
      <c r="YD285" s="101"/>
      <c r="YE285" s="101"/>
      <c r="YF285" s="101"/>
      <c r="YG285" s="101"/>
      <c r="YH285" s="101"/>
      <c r="YI285" s="101"/>
      <c r="YJ285" s="101"/>
      <c r="YK285" s="101"/>
      <c r="YL285" s="101"/>
      <c r="YM285" s="101"/>
      <c r="YN285" s="101"/>
      <c r="YO285" s="101"/>
      <c r="YP285" s="101"/>
      <c r="YQ285" s="101"/>
      <c r="YR285" s="101"/>
      <c r="YS285" s="101"/>
      <c r="YT285" s="101"/>
      <c r="YU285" s="101"/>
      <c r="YV285" s="101"/>
      <c r="YW285" s="101"/>
      <c r="YX285" s="101"/>
      <c r="YY285" s="101"/>
      <c r="YZ285" s="101"/>
      <c r="ZA285" s="101"/>
      <c r="ZB285" s="101"/>
      <c r="ZC285" s="101"/>
      <c r="ZD285" s="101"/>
      <c r="ZE285" s="101"/>
      <c r="ZF285" s="101"/>
      <c r="ZG285" s="101"/>
      <c r="ZH285" s="101"/>
      <c r="ZI285" s="101"/>
      <c r="ZJ285" s="101"/>
      <c r="ZK285" s="101"/>
      <c r="ZL285" s="101"/>
      <c r="ZM285" s="101"/>
      <c r="ZN285" s="101"/>
      <c r="ZO285" s="101"/>
      <c r="ZP285" s="101"/>
      <c r="ZQ285" s="101"/>
      <c r="ZR285" s="101"/>
      <c r="ZS285" s="101"/>
      <c r="ZT285" s="101"/>
      <c r="ZU285" s="101"/>
      <c r="ZV285" s="101"/>
      <c r="ZW285" s="101"/>
      <c r="ZX285" s="101"/>
      <c r="ZY285" s="101"/>
      <c r="ZZ285" s="101"/>
      <c r="AAA285" s="101"/>
      <c r="AAB285" s="101"/>
      <c r="AAC285" s="101"/>
      <c r="AAD285" s="101"/>
      <c r="AAE285" s="101"/>
      <c r="AAF285" s="101"/>
      <c r="AAG285" s="101"/>
      <c r="AAH285" s="101"/>
      <c r="AAI285" s="101"/>
      <c r="AAJ285" s="101"/>
      <c r="AAK285" s="101"/>
      <c r="AAL285" s="101"/>
      <c r="AAM285" s="101"/>
      <c r="AAN285" s="101"/>
      <c r="AAO285" s="101"/>
      <c r="AAP285" s="101"/>
      <c r="AAQ285" s="101"/>
      <c r="AAR285" s="101"/>
      <c r="AAS285" s="101"/>
      <c r="AAT285" s="101"/>
      <c r="AAU285" s="101"/>
      <c r="AAV285" s="101"/>
      <c r="AAW285" s="101"/>
      <c r="AAX285" s="101"/>
      <c r="AAY285" s="101"/>
      <c r="AAZ285" s="101"/>
      <c r="ABA285" s="101"/>
      <c r="ABB285" s="101"/>
      <c r="ABC285" s="101"/>
      <c r="ABD285" s="101"/>
      <c r="ABE285" s="101"/>
      <c r="ABF285" s="101"/>
      <c r="ABG285" s="101"/>
      <c r="ABH285" s="101"/>
      <c r="ABI285" s="101"/>
      <c r="ABJ285" s="101"/>
      <c r="ABK285" s="101"/>
      <c r="ABL285" s="101"/>
      <c r="ABM285" s="101"/>
      <c r="ABN285" s="101"/>
      <c r="ABO285" s="101"/>
      <c r="ABP285" s="101"/>
      <c r="ABQ285" s="101"/>
      <c r="ABR285" s="101"/>
      <c r="ABS285" s="101"/>
      <c r="ABT285" s="101"/>
      <c r="ABU285" s="101"/>
      <c r="ABV285" s="101"/>
      <c r="ABW285" s="101"/>
      <c r="ABX285" s="101"/>
      <c r="ABY285" s="101"/>
      <c r="ABZ285" s="101"/>
      <c r="ACA285" s="101"/>
      <c r="ACB285" s="101"/>
      <c r="ACC285" s="101"/>
      <c r="ACD285" s="101"/>
      <c r="ACE285" s="101"/>
      <c r="ACF285" s="101"/>
      <c r="ACG285" s="101"/>
      <c r="ACH285" s="101"/>
      <c r="ACI285" s="101"/>
      <c r="ACJ285" s="101"/>
      <c r="ACK285" s="101"/>
      <c r="ACL285" s="101"/>
      <c r="ACM285" s="101"/>
      <c r="ACN285" s="101"/>
      <c r="ACO285" s="101"/>
      <c r="ACP285" s="101"/>
      <c r="ACQ285" s="101"/>
      <c r="ACR285" s="101"/>
      <c r="ACS285" s="101"/>
      <c r="ACT285" s="101"/>
      <c r="ACU285" s="101"/>
      <c r="ACV285" s="101"/>
      <c r="ACW285" s="101"/>
      <c r="ACX285" s="101"/>
      <c r="ACY285" s="101"/>
      <c r="ACZ285" s="101"/>
      <c r="ADA285" s="101"/>
      <c r="ADB285" s="101"/>
      <c r="ADC285" s="101"/>
      <c r="ADD285" s="101"/>
      <c r="ADE285" s="101"/>
      <c r="ADF285" s="101"/>
      <c r="ADG285" s="101"/>
      <c r="ADH285" s="101"/>
      <c r="ADI285" s="101"/>
      <c r="ADJ285" s="101"/>
      <c r="ADK285" s="101"/>
      <c r="ADL285" s="101"/>
      <c r="ADM285" s="101"/>
      <c r="ADN285" s="101"/>
      <c r="ADO285" s="101"/>
      <c r="ADP285" s="101"/>
      <c r="ADQ285" s="101"/>
      <c r="ADR285" s="101"/>
      <c r="ADS285" s="101"/>
      <c r="ADT285" s="101"/>
      <c r="ADU285" s="101"/>
      <c r="ADV285" s="101"/>
      <c r="ADW285" s="101"/>
      <c r="ADX285" s="101"/>
      <c r="ADY285" s="101"/>
      <c r="ADZ285" s="101"/>
      <c r="AEA285" s="101"/>
      <c r="AEB285" s="101"/>
      <c r="AEC285" s="101"/>
      <c r="AED285" s="101"/>
      <c r="AEE285" s="101"/>
      <c r="AEF285" s="101"/>
      <c r="AEG285" s="101"/>
      <c r="AEH285" s="101"/>
      <c r="AEI285" s="101"/>
      <c r="AEJ285" s="101"/>
      <c r="AEK285" s="101"/>
      <c r="AEL285" s="101"/>
      <c r="AEM285" s="101"/>
      <c r="AEN285" s="101"/>
      <c r="AEO285" s="101"/>
      <c r="AEP285" s="101"/>
      <c r="AEQ285" s="101"/>
      <c r="AER285" s="101"/>
      <c r="AES285" s="101"/>
      <c r="AET285" s="101"/>
      <c r="AEU285" s="101"/>
      <c r="AEV285" s="101"/>
      <c r="AEW285" s="101"/>
      <c r="AEX285" s="101"/>
      <c r="AEY285" s="101"/>
      <c r="AEZ285" s="101"/>
      <c r="AFA285" s="101"/>
      <c r="AFB285" s="101"/>
      <c r="AFC285" s="101"/>
      <c r="AFD285" s="101"/>
      <c r="AFE285" s="101"/>
      <c r="AFF285" s="101"/>
      <c r="AFG285" s="101"/>
      <c r="AFH285" s="101"/>
      <c r="AFI285" s="101"/>
      <c r="AFJ285" s="101"/>
      <c r="AFK285" s="101"/>
      <c r="AFL285" s="101"/>
      <c r="AFM285" s="101"/>
      <c r="AFN285" s="101"/>
      <c r="AFO285" s="101"/>
      <c r="AFP285" s="101"/>
      <c r="AFQ285" s="101"/>
      <c r="AFR285" s="101"/>
      <c r="AFS285" s="101"/>
      <c r="AFT285" s="101"/>
      <c r="AFU285" s="101"/>
      <c r="AFV285" s="101"/>
      <c r="AFW285" s="101"/>
      <c r="AFX285" s="101"/>
      <c r="AFY285" s="101"/>
      <c r="AFZ285" s="101"/>
      <c r="AGA285" s="101"/>
      <c r="AGB285" s="101"/>
      <c r="AGC285" s="101"/>
      <c r="AGD285" s="101"/>
      <c r="AGE285" s="101"/>
      <c r="AGF285" s="101"/>
      <c r="AGG285" s="101"/>
      <c r="AGH285" s="101"/>
      <c r="AGI285" s="101"/>
      <c r="AGJ285" s="101"/>
      <c r="AGK285" s="101"/>
      <c r="AGL285" s="101"/>
      <c r="AGM285" s="101"/>
      <c r="AGN285" s="101"/>
      <c r="AGO285" s="101"/>
      <c r="AGP285" s="101"/>
      <c r="AGQ285" s="101"/>
      <c r="AGR285" s="101"/>
      <c r="AGS285" s="101"/>
      <c r="AGT285" s="101"/>
      <c r="AGU285" s="101"/>
      <c r="AGV285" s="101"/>
      <c r="AGW285" s="101"/>
      <c r="AGX285" s="101"/>
      <c r="AGY285" s="101"/>
      <c r="AGZ285" s="101"/>
      <c r="AHA285" s="101"/>
      <c r="AHB285" s="101"/>
      <c r="AHC285" s="101"/>
      <c r="AHD285" s="101"/>
      <c r="AHE285" s="101"/>
      <c r="AHF285" s="101"/>
      <c r="AHG285" s="101"/>
      <c r="AHH285" s="101"/>
      <c r="AHI285" s="101"/>
      <c r="AHJ285" s="101"/>
      <c r="AHK285" s="101"/>
      <c r="AHL285" s="101"/>
      <c r="AHM285" s="101"/>
      <c r="AHN285" s="101"/>
      <c r="AHO285" s="101"/>
      <c r="AHP285" s="101"/>
      <c r="AHQ285" s="101"/>
      <c r="AHR285" s="101"/>
      <c r="AHS285" s="101"/>
      <c r="AHT285" s="101"/>
      <c r="AHU285" s="101"/>
      <c r="AHV285" s="101"/>
      <c r="AHW285" s="101"/>
      <c r="AHX285" s="101"/>
      <c r="AHY285" s="101"/>
      <c r="AHZ285" s="101"/>
      <c r="AIA285" s="101"/>
      <c r="AIB285" s="101"/>
      <c r="AIC285" s="101"/>
      <c r="AID285" s="101"/>
      <c r="AIE285" s="101"/>
      <c r="AIF285" s="101"/>
      <c r="AIG285" s="101"/>
      <c r="AIH285" s="101"/>
      <c r="AII285" s="101"/>
      <c r="AIJ285" s="101"/>
      <c r="AIK285" s="101"/>
      <c r="AIL285" s="101"/>
      <c r="AIM285" s="101"/>
      <c r="AIN285" s="101"/>
      <c r="AIO285" s="101"/>
      <c r="AIP285" s="101"/>
      <c r="AIQ285" s="101"/>
      <c r="AIR285" s="101"/>
      <c r="AIS285" s="101"/>
      <c r="AIT285" s="101"/>
      <c r="AIU285" s="101"/>
      <c r="AIV285" s="101"/>
      <c r="AIW285" s="101"/>
      <c r="AIX285" s="101"/>
      <c r="AIY285" s="101"/>
      <c r="AIZ285" s="101"/>
      <c r="AJA285" s="101"/>
      <c r="AJB285" s="101"/>
      <c r="AJC285" s="101"/>
      <c r="AJD285" s="101"/>
      <c r="AJE285" s="101"/>
      <c r="AJF285" s="101"/>
      <c r="AJG285" s="101"/>
      <c r="AJH285" s="101"/>
      <c r="AJI285" s="101"/>
      <c r="AJJ285" s="101"/>
      <c r="AJK285" s="101"/>
      <c r="AJL285" s="101"/>
      <c r="AJM285" s="101"/>
      <c r="AJN285" s="101"/>
      <c r="AJO285" s="101"/>
      <c r="AJP285" s="101"/>
      <c r="AJQ285" s="101"/>
      <c r="AJR285" s="101"/>
      <c r="AJS285" s="101"/>
      <c r="AJT285" s="101"/>
      <c r="AJU285" s="101"/>
      <c r="AJV285" s="101"/>
      <c r="AJW285" s="101"/>
      <c r="AJX285" s="101"/>
      <c r="AJY285" s="101"/>
      <c r="AJZ285" s="101"/>
      <c r="AKA285" s="101"/>
      <c r="AKB285" s="101"/>
      <c r="AKC285" s="101"/>
      <c r="AKD285" s="101"/>
      <c r="AKE285" s="101"/>
      <c r="AKF285" s="101"/>
      <c r="AKG285" s="101"/>
      <c r="AKH285" s="101"/>
      <c r="AKI285" s="101"/>
      <c r="AKJ285" s="101"/>
      <c r="AKK285" s="101"/>
      <c r="AKL285" s="101"/>
      <c r="AKM285" s="101"/>
      <c r="AKN285" s="101"/>
      <c r="AKO285" s="101"/>
      <c r="AKP285" s="101"/>
      <c r="AKQ285" s="101"/>
      <c r="AKR285" s="101"/>
      <c r="AKS285" s="101"/>
      <c r="AKT285" s="101"/>
      <c r="AKU285" s="101"/>
      <c r="AKV285" s="101"/>
      <c r="AKW285" s="101"/>
      <c r="AKX285" s="101"/>
      <c r="AKY285" s="101"/>
      <c r="AKZ285" s="101"/>
      <c r="ALA285" s="101"/>
      <c r="ALB285" s="101"/>
      <c r="ALC285" s="101"/>
      <c r="ALD285" s="101"/>
      <c r="ALE285" s="101"/>
      <c r="ALF285" s="101"/>
      <c r="ALG285" s="101"/>
      <c r="ALH285" s="101"/>
      <c r="ALI285" s="101"/>
      <c r="ALJ285" s="101"/>
      <c r="ALK285" s="101"/>
      <c r="ALL285" s="101"/>
      <c r="ALM285" s="101"/>
      <c r="ALN285" s="101"/>
      <c r="ALO285" s="101"/>
      <c r="ALP285" s="101"/>
      <c r="ALQ285" s="48"/>
      <c r="ALR285" s="48"/>
      <c r="ALS285" s="48"/>
      <c r="ALT285" s="48"/>
      <c r="ALU285" s="48"/>
      <c r="ALV285" s="48"/>
      <c r="ALW285" s="48"/>
      <c r="ALX285" s="48"/>
      <c r="ALY285" s="48"/>
      <c r="ALZ285" s="48"/>
      <c r="AMA285" s="48"/>
      <c r="AMB285" s="48"/>
      <c r="AMC285" s="48"/>
      <c r="AMD285" s="48"/>
      <c r="AME285" s="48"/>
      <c r="AMF285" s="48"/>
      <c r="AMG285" s="48"/>
      <c r="AMH285" s="48"/>
      <c r="AMI285" s="48"/>
      <c r="AMJ285" s="48"/>
      <c r="AMK285" s="48"/>
      <c r="AML285" s="48"/>
      <c r="AMM285" s="48"/>
    </row>
    <row r="286" customFormat="false" ht="63.65" hidden="false" customHeight="true" outlineLevel="0" collapsed="false">
      <c r="A286" s="122"/>
      <c r="B286" s="160" t="s">
        <v>42</v>
      </c>
      <c r="C286" s="88" t="s">
        <v>382</v>
      </c>
      <c r="D286" s="88" t="n">
        <v>905</v>
      </c>
      <c r="E286" s="162"/>
      <c r="F286" s="162"/>
      <c r="G286" s="89"/>
      <c r="H286" s="90"/>
      <c r="I286" s="151" t="n">
        <f aca="false">SUM(J286:Q286)</f>
        <v>66461900</v>
      </c>
      <c r="J286" s="151" t="n">
        <f aca="false">J287+J299+J305</f>
        <v>89813300</v>
      </c>
      <c r="K286" s="73" t="n">
        <f aca="false">K287+K299+K305</f>
        <v>-23351400</v>
      </c>
      <c r="L286" s="73" t="n">
        <f aca="false">L287+L299+L305</f>
        <v>0</v>
      </c>
      <c r="M286" s="73" t="n">
        <f aca="false">M287+M299+M305</f>
        <v>0</v>
      </c>
      <c r="N286" s="73" t="n">
        <f aca="false">N287+N299+N305</f>
        <v>0</v>
      </c>
      <c r="O286" s="151" t="n">
        <f aca="false">O287+O299+O305</f>
        <v>0</v>
      </c>
      <c r="P286" s="73" t="n">
        <f aca="false">P287+P299+P305</f>
        <v>0</v>
      </c>
      <c r="Q286" s="152" t="n">
        <f aca="false">Q287+Q299+Q305</f>
        <v>0</v>
      </c>
      <c r="R286" s="126"/>
      <c r="S286" s="126"/>
      <c r="T286" s="126"/>
      <c r="U286" s="126"/>
      <c r="V286" s="126"/>
      <c r="W286" s="126"/>
      <c r="X286" s="126"/>
      <c r="Y286" s="126"/>
      <c r="Z286" s="126"/>
      <c r="AA286" s="126"/>
      <c r="AB286" s="126"/>
      <c r="AC286" s="126"/>
      <c r="AD286" s="126"/>
      <c r="AE286" s="126"/>
      <c r="AF286" s="126"/>
      <c r="AG286" s="126"/>
      <c r="AH286" s="126"/>
      <c r="AI286" s="126"/>
      <c r="AJ286" s="126"/>
      <c r="AK286" s="126"/>
      <c r="AL286" s="126"/>
      <c r="AM286" s="126"/>
      <c r="AN286" s="126"/>
      <c r="AO286" s="126"/>
      <c r="AP286" s="126"/>
      <c r="AQ286" s="126"/>
      <c r="AR286" s="126"/>
      <c r="AS286" s="126"/>
      <c r="AT286" s="126"/>
      <c r="AU286" s="126"/>
      <c r="AV286" s="126"/>
      <c r="AW286" s="126"/>
      <c r="AX286" s="126"/>
      <c r="AY286" s="126"/>
      <c r="AZ286" s="126"/>
      <c r="BA286" s="126"/>
      <c r="BB286" s="126"/>
      <c r="BC286" s="126"/>
      <c r="BD286" s="126"/>
      <c r="BE286" s="126"/>
      <c r="BF286" s="126"/>
      <c r="BG286" s="126"/>
      <c r="BH286" s="126"/>
      <c r="BI286" s="126"/>
      <c r="BJ286" s="126"/>
      <c r="BK286" s="126"/>
      <c r="BL286" s="126"/>
      <c r="BM286" s="126"/>
      <c r="BN286" s="126"/>
      <c r="BO286" s="126"/>
      <c r="BP286" s="126"/>
      <c r="BQ286" s="126"/>
      <c r="BR286" s="126"/>
      <c r="BS286" s="126"/>
      <c r="BT286" s="126"/>
      <c r="BU286" s="126"/>
      <c r="BV286" s="126"/>
      <c r="BW286" s="126"/>
      <c r="BX286" s="126"/>
      <c r="BY286" s="126"/>
      <c r="BZ286" s="126"/>
      <c r="CA286" s="126"/>
      <c r="CB286" s="126"/>
      <c r="CC286" s="126"/>
      <c r="CD286" s="126"/>
      <c r="CE286" s="126"/>
      <c r="CF286" s="126"/>
      <c r="CG286" s="126"/>
      <c r="CH286" s="126"/>
      <c r="CI286" s="126"/>
      <c r="CJ286" s="126"/>
      <c r="CK286" s="126"/>
      <c r="CL286" s="126"/>
      <c r="CM286" s="126"/>
      <c r="CN286" s="126"/>
      <c r="CO286" s="126"/>
      <c r="CP286" s="126"/>
      <c r="CQ286" s="126"/>
      <c r="CR286" s="126"/>
      <c r="CS286" s="126"/>
      <c r="CT286" s="126"/>
      <c r="CU286" s="126"/>
      <c r="CV286" s="126"/>
      <c r="CW286" s="126"/>
      <c r="CX286" s="126"/>
      <c r="CY286" s="126"/>
      <c r="CZ286" s="126"/>
      <c r="DA286" s="126"/>
      <c r="DB286" s="126"/>
      <c r="DC286" s="126"/>
      <c r="DD286" s="126"/>
      <c r="DE286" s="126"/>
      <c r="DF286" s="126"/>
      <c r="DG286" s="126"/>
      <c r="DH286" s="126"/>
      <c r="DI286" s="126"/>
      <c r="DJ286" s="126"/>
      <c r="DK286" s="126"/>
      <c r="DL286" s="126"/>
      <c r="DM286" s="126"/>
      <c r="DN286" s="126"/>
      <c r="DO286" s="126"/>
      <c r="DP286" s="126"/>
      <c r="DQ286" s="126"/>
      <c r="DR286" s="126"/>
      <c r="DS286" s="126"/>
      <c r="DT286" s="126"/>
      <c r="DU286" s="126"/>
      <c r="DV286" s="126"/>
      <c r="DW286" s="126"/>
      <c r="DX286" s="126"/>
      <c r="DY286" s="126"/>
      <c r="DZ286" s="126"/>
      <c r="EA286" s="126"/>
      <c r="EB286" s="126"/>
      <c r="EC286" s="126"/>
      <c r="ED286" s="126"/>
      <c r="EE286" s="126"/>
      <c r="EF286" s="126"/>
      <c r="EG286" s="126"/>
      <c r="EH286" s="126"/>
      <c r="EI286" s="126"/>
      <c r="EJ286" s="126"/>
      <c r="EK286" s="126"/>
      <c r="EL286" s="126"/>
      <c r="EM286" s="126"/>
      <c r="EN286" s="126"/>
      <c r="EO286" s="126"/>
      <c r="EP286" s="126"/>
      <c r="EQ286" s="126"/>
      <c r="ER286" s="126"/>
      <c r="ES286" s="126"/>
      <c r="ET286" s="126"/>
      <c r="EU286" s="126"/>
      <c r="EV286" s="126"/>
      <c r="EW286" s="126"/>
      <c r="EX286" s="126"/>
      <c r="EY286" s="126"/>
      <c r="EZ286" s="126"/>
      <c r="FA286" s="126"/>
      <c r="FB286" s="126"/>
      <c r="FC286" s="126"/>
      <c r="FD286" s="126"/>
      <c r="FE286" s="126"/>
      <c r="FF286" s="126"/>
      <c r="FG286" s="126"/>
      <c r="FH286" s="126"/>
      <c r="FI286" s="126"/>
      <c r="FJ286" s="126"/>
      <c r="FK286" s="126"/>
      <c r="FL286" s="126"/>
      <c r="FM286" s="126"/>
      <c r="FN286" s="126"/>
      <c r="FO286" s="126"/>
      <c r="FP286" s="126"/>
      <c r="FQ286" s="126"/>
      <c r="FR286" s="126"/>
      <c r="FS286" s="126"/>
      <c r="FT286" s="126"/>
      <c r="FU286" s="126"/>
      <c r="FV286" s="126"/>
      <c r="FW286" s="126"/>
      <c r="FX286" s="126"/>
      <c r="FY286" s="126"/>
      <c r="FZ286" s="126"/>
      <c r="GA286" s="126"/>
      <c r="GB286" s="126"/>
      <c r="GC286" s="126"/>
      <c r="GD286" s="126"/>
      <c r="GE286" s="126"/>
      <c r="GF286" s="126"/>
      <c r="GG286" s="126"/>
      <c r="GH286" s="126"/>
      <c r="GI286" s="126"/>
      <c r="GJ286" s="126"/>
      <c r="GK286" s="126"/>
      <c r="GL286" s="126"/>
      <c r="GM286" s="126"/>
      <c r="GN286" s="126"/>
      <c r="GO286" s="126"/>
      <c r="GP286" s="126"/>
      <c r="GQ286" s="126"/>
      <c r="GR286" s="126"/>
      <c r="GS286" s="126"/>
      <c r="GT286" s="126"/>
      <c r="GU286" s="126"/>
      <c r="GV286" s="126"/>
      <c r="GW286" s="126"/>
      <c r="GX286" s="126"/>
      <c r="GY286" s="126"/>
      <c r="GZ286" s="126"/>
      <c r="HA286" s="126"/>
      <c r="HB286" s="126"/>
      <c r="HC286" s="126"/>
      <c r="HD286" s="126"/>
      <c r="HE286" s="126"/>
      <c r="HF286" s="126"/>
      <c r="HG286" s="126"/>
      <c r="HH286" s="126"/>
      <c r="HI286" s="126"/>
      <c r="HJ286" s="126"/>
      <c r="HK286" s="126"/>
      <c r="HL286" s="126"/>
      <c r="HM286" s="126"/>
      <c r="HN286" s="126"/>
      <c r="HO286" s="126"/>
      <c r="HP286" s="126"/>
      <c r="HQ286" s="126"/>
      <c r="HR286" s="126"/>
      <c r="HS286" s="126"/>
      <c r="HT286" s="126"/>
      <c r="HU286" s="126"/>
      <c r="HV286" s="126"/>
      <c r="HW286" s="126"/>
      <c r="HX286" s="126"/>
      <c r="HY286" s="126"/>
      <c r="HZ286" s="126"/>
      <c r="IA286" s="126"/>
      <c r="IB286" s="126"/>
      <c r="IC286" s="126"/>
      <c r="ID286" s="126"/>
      <c r="IE286" s="126"/>
      <c r="IF286" s="126"/>
      <c r="IG286" s="126"/>
      <c r="IH286" s="126"/>
      <c r="II286" s="126"/>
      <c r="IJ286" s="126"/>
      <c r="IK286" s="126"/>
      <c r="IL286" s="126"/>
      <c r="IM286" s="126"/>
      <c r="IN286" s="126"/>
      <c r="IO286" s="126"/>
      <c r="IP286" s="126"/>
      <c r="IQ286" s="126"/>
      <c r="IR286" s="126"/>
      <c r="IS286" s="126"/>
      <c r="IT286" s="126"/>
      <c r="IU286" s="126"/>
      <c r="IV286" s="126"/>
      <c r="IW286" s="126"/>
      <c r="IX286" s="126"/>
      <c r="IY286" s="126"/>
      <c r="IZ286" s="126"/>
      <c r="JA286" s="126"/>
      <c r="JB286" s="126"/>
      <c r="JC286" s="126"/>
      <c r="JD286" s="126"/>
      <c r="JE286" s="126"/>
      <c r="JF286" s="126"/>
      <c r="JG286" s="126"/>
      <c r="JH286" s="126"/>
      <c r="JI286" s="126"/>
      <c r="JJ286" s="126"/>
      <c r="JK286" s="126"/>
      <c r="JL286" s="126"/>
      <c r="JM286" s="126"/>
      <c r="JN286" s="126"/>
      <c r="JO286" s="126"/>
      <c r="JP286" s="126"/>
      <c r="JQ286" s="126"/>
      <c r="JR286" s="126"/>
      <c r="JS286" s="126"/>
      <c r="JT286" s="126"/>
      <c r="JU286" s="126"/>
      <c r="JV286" s="126"/>
      <c r="JW286" s="126"/>
      <c r="JX286" s="126"/>
      <c r="JY286" s="126"/>
      <c r="JZ286" s="126"/>
      <c r="KA286" s="126"/>
      <c r="KB286" s="126"/>
      <c r="KC286" s="126"/>
      <c r="KD286" s="126"/>
      <c r="KE286" s="126"/>
      <c r="KF286" s="126"/>
      <c r="KG286" s="126"/>
      <c r="KH286" s="126"/>
      <c r="KI286" s="126"/>
      <c r="KJ286" s="126"/>
      <c r="KK286" s="126"/>
      <c r="KL286" s="126"/>
      <c r="KM286" s="126"/>
      <c r="KN286" s="126"/>
      <c r="KO286" s="126"/>
      <c r="KP286" s="126"/>
      <c r="KQ286" s="126"/>
      <c r="KR286" s="126"/>
      <c r="KS286" s="126"/>
      <c r="KT286" s="126"/>
      <c r="KU286" s="126"/>
      <c r="KV286" s="126"/>
      <c r="KW286" s="126"/>
      <c r="KX286" s="126"/>
      <c r="KY286" s="126"/>
      <c r="KZ286" s="126"/>
      <c r="LA286" s="126"/>
      <c r="LB286" s="126"/>
      <c r="LC286" s="126"/>
      <c r="LD286" s="126"/>
      <c r="LE286" s="126"/>
      <c r="LF286" s="126"/>
      <c r="LG286" s="126"/>
      <c r="LH286" s="126"/>
      <c r="LI286" s="126"/>
      <c r="LJ286" s="126"/>
      <c r="LK286" s="126"/>
      <c r="LL286" s="126"/>
      <c r="LM286" s="126"/>
      <c r="LN286" s="126"/>
      <c r="LO286" s="126"/>
      <c r="LP286" s="126"/>
      <c r="LQ286" s="126"/>
      <c r="LR286" s="126"/>
      <c r="LS286" s="126"/>
      <c r="LT286" s="126"/>
      <c r="LU286" s="126"/>
      <c r="LV286" s="126"/>
      <c r="LW286" s="126"/>
      <c r="LX286" s="126"/>
      <c r="LY286" s="126"/>
      <c r="LZ286" s="126"/>
      <c r="MA286" s="126"/>
      <c r="MB286" s="126"/>
      <c r="MC286" s="126"/>
      <c r="MD286" s="126"/>
      <c r="ME286" s="126"/>
      <c r="MF286" s="126"/>
      <c r="MG286" s="126"/>
      <c r="MH286" s="126"/>
      <c r="MI286" s="126"/>
      <c r="MJ286" s="126"/>
      <c r="MK286" s="126"/>
      <c r="ML286" s="126"/>
      <c r="MM286" s="126"/>
      <c r="MN286" s="126"/>
      <c r="MO286" s="126"/>
      <c r="MP286" s="126"/>
      <c r="MQ286" s="126"/>
      <c r="MR286" s="126"/>
      <c r="MS286" s="126"/>
      <c r="MT286" s="126"/>
      <c r="MU286" s="126"/>
      <c r="MV286" s="126"/>
      <c r="MW286" s="126"/>
      <c r="MX286" s="126"/>
      <c r="MY286" s="126"/>
      <c r="MZ286" s="126"/>
      <c r="NA286" s="126"/>
      <c r="NB286" s="126"/>
      <c r="NC286" s="126"/>
      <c r="ND286" s="126"/>
      <c r="NE286" s="126"/>
      <c r="NF286" s="126"/>
      <c r="NG286" s="126"/>
      <c r="NH286" s="126"/>
      <c r="NI286" s="126"/>
      <c r="NJ286" s="126"/>
      <c r="NK286" s="126"/>
      <c r="NL286" s="126"/>
      <c r="NM286" s="126"/>
      <c r="NN286" s="126"/>
      <c r="NO286" s="126"/>
      <c r="NP286" s="126"/>
      <c r="NQ286" s="126"/>
      <c r="NR286" s="126"/>
      <c r="NS286" s="126"/>
      <c r="NT286" s="126"/>
      <c r="NU286" s="126"/>
      <c r="NV286" s="126"/>
      <c r="NW286" s="126"/>
      <c r="NX286" s="126"/>
      <c r="NY286" s="126"/>
      <c r="NZ286" s="126"/>
      <c r="OA286" s="126"/>
      <c r="OB286" s="126"/>
      <c r="OC286" s="126"/>
      <c r="OD286" s="126"/>
      <c r="OE286" s="126"/>
      <c r="OF286" s="126"/>
      <c r="OG286" s="126"/>
      <c r="OH286" s="126"/>
      <c r="OI286" s="126"/>
      <c r="OJ286" s="126"/>
      <c r="OK286" s="126"/>
      <c r="OL286" s="126"/>
      <c r="OM286" s="126"/>
      <c r="ON286" s="126"/>
      <c r="OO286" s="126"/>
      <c r="OP286" s="126"/>
      <c r="OQ286" s="126"/>
      <c r="OR286" s="126"/>
      <c r="OS286" s="126"/>
      <c r="OT286" s="126"/>
      <c r="OU286" s="126"/>
      <c r="OV286" s="126"/>
      <c r="OW286" s="126"/>
      <c r="OX286" s="126"/>
      <c r="OY286" s="126"/>
      <c r="OZ286" s="126"/>
      <c r="PA286" s="126"/>
      <c r="PB286" s="126"/>
      <c r="PC286" s="126"/>
      <c r="PD286" s="126"/>
      <c r="PE286" s="126"/>
      <c r="PF286" s="126"/>
      <c r="PG286" s="126"/>
      <c r="PH286" s="126"/>
      <c r="PI286" s="126"/>
      <c r="PJ286" s="126"/>
      <c r="PK286" s="126"/>
      <c r="PL286" s="126"/>
      <c r="PM286" s="126"/>
      <c r="PN286" s="126"/>
      <c r="PO286" s="126"/>
      <c r="PP286" s="126"/>
      <c r="PQ286" s="126"/>
      <c r="PR286" s="126"/>
      <c r="PS286" s="126"/>
      <c r="PT286" s="126"/>
      <c r="PU286" s="126"/>
      <c r="PV286" s="126"/>
      <c r="PW286" s="126"/>
      <c r="PX286" s="126"/>
      <c r="PY286" s="126"/>
      <c r="PZ286" s="126"/>
      <c r="QA286" s="126"/>
      <c r="QB286" s="126"/>
      <c r="QC286" s="126"/>
      <c r="QD286" s="126"/>
      <c r="QE286" s="126"/>
      <c r="QF286" s="126"/>
      <c r="QG286" s="126"/>
      <c r="QH286" s="126"/>
      <c r="QI286" s="126"/>
      <c r="QJ286" s="126"/>
      <c r="QK286" s="126"/>
      <c r="QL286" s="126"/>
      <c r="QM286" s="126"/>
      <c r="QN286" s="126"/>
      <c r="QO286" s="126"/>
      <c r="QP286" s="126"/>
      <c r="QQ286" s="126"/>
      <c r="QR286" s="126"/>
      <c r="QS286" s="126"/>
      <c r="QT286" s="126"/>
      <c r="QU286" s="126"/>
      <c r="QV286" s="126"/>
      <c r="QW286" s="126"/>
      <c r="QX286" s="126"/>
      <c r="QY286" s="126"/>
      <c r="QZ286" s="126"/>
      <c r="RA286" s="126"/>
      <c r="RB286" s="126"/>
      <c r="RC286" s="126"/>
      <c r="RD286" s="126"/>
      <c r="RE286" s="126"/>
      <c r="RF286" s="126"/>
      <c r="RG286" s="126"/>
      <c r="RH286" s="126"/>
      <c r="RI286" s="126"/>
      <c r="RJ286" s="126"/>
      <c r="RK286" s="126"/>
      <c r="RL286" s="126"/>
      <c r="RM286" s="126"/>
      <c r="RN286" s="126"/>
      <c r="RO286" s="126"/>
      <c r="RP286" s="126"/>
      <c r="RQ286" s="126"/>
      <c r="RR286" s="126"/>
      <c r="RS286" s="126"/>
      <c r="RT286" s="126"/>
      <c r="RU286" s="126"/>
      <c r="RV286" s="126"/>
      <c r="RW286" s="126"/>
      <c r="RX286" s="126"/>
      <c r="RY286" s="126"/>
      <c r="RZ286" s="126"/>
      <c r="SA286" s="126"/>
      <c r="SB286" s="126"/>
      <c r="SC286" s="126"/>
      <c r="SD286" s="126"/>
      <c r="SE286" s="126"/>
      <c r="SF286" s="126"/>
      <c r="SG286" s="126"/>
      <c r="SH286" s="126"/>
      <c r="SI286" s="126"/>
      <c r="SJ286" s="126"/>
      <c r="SK286" s="126"/>
      <c r="SL286" s="126"/>
      <c r="SM286" s="126"/>
      <c r="SN286" s="126"/>
      <c r="SO286" s="126"/>
      <c r="SP286" s="126"/>
      <c r="SQ286" s="126"/>
      <c r="SR286" s="126"/>
      <c r="SS286" s="126"/>
      <c r="ST286" s="126"/>
      <c r="SU286" s="126"/>
      <c r="SV286" s="126"/>
      <c r="SW286" s="126"/>
      <c r="SX286" s="126"/>
      <c r="SY286" s="126"/>
      <c r="SZ286" s="126"/>
      <c r="TA286" s="126"/>
      <c r="TB286" s="126"/>
      <c r="TC286" s="126"/>
      <c r="TD286" s="126"/>
      <c r="TE286" s="126"/>
      <c r="TF286" s="126"/>
      <c r="TG286" s="126"/>
      <c r="TH286" s="126"/>
      <c r="TI286" s="126"/>
      <c r="TJ286" s="126"/>
      <c r="TK286" s="126"/>
      <c r="TL286" s="126"/>
      <c r="TM286" s="126"/>
      <c r="TN286" s="126"/>
      <c r="TO286" s="126"/>
      <c r="TP286" s="126"/>
      <c r="TQ286" s="126"/>
      <c r="TR286" s="126"/>
      <c r="TS286" s="126"/>
      <c r="TT286" s="126"/>
      <c r="TU286" s="126"/>
      <c r="TV286" s="126"/>
      <c r="TW286" s="126"/>
      <c r="TX286" s="126"/>
      <c r="TY286" s="126"/>
      <c r="TZ286" s="126"/>
      <c r="UA286" s="126"/>
      <c r="UB286" s="126"/>
      <c r="UC286" s="126"/>
      <c r="UD286" s="126"/>
      <c r="UE286" s="126"/>
      <c r="UF286" s="126"/>
      <c r="UG286" s="126"/>
      <c r="UH286" s="126"/>
      <c r="UI286" s="126"/>
      <c r="UJ286" s="126"/>
      <c r="UK286" s="126"/>
      <c r="UL286" s="126"/>
      <c r="UM286" s="126"/>
      <c r="UN286" s="126"/>
      <c r="UO286" s="126"/>
      <c r="UP286" s="126"/>
      <c r="UQ286" s="126"/>
      <c r="UR286" s="126"/>
      <c r="US286" s="126"/>
      <c r="UT286" s="126"/>
      <c r="UU286" s="126"/>
      <c r="UV286" s="126"/>
      <c r="UW286" s="126"/>
      <c r="UX286" s="126"/>
      <c r="UY286" s="126"/>
      <c r="UZ286" s="126"/>
      <c r="VA286" s="126"/>
      <c r="VB286" s="126"/>
      <c r="VC286" s="126"/>
      <c r="VD286" s="126"/>
      <c r="VE286" s="126"/>
      <c r="VF286" s="126"/>
      <c r="VG286" s="126"/>
      <c r="VH286" s="126"/>
      <c r="VI286" s="126"/>
      <c r="VJ286" s="126"/>
      <c r="VK286" s="126"/>
      <c r="VL286" s="126"/>
      <c r="VM286" s="126"/>
      <c r="VN286" s="126"/>
      <c r="VO286" s="126"/>
      <c r="VP286" s="126"/>
      <c r="VQ286" s="126"/>
      <c r="VR286" s="126"/>
      <c r="VS286" s="126"/>
      <c r="VT286" s="126"/>
      <c r="VU286" s="126"/>
      <c r="VV286" s="126"/>
      <c r="VW286" s="126"/>
      <c r="VX286" s="126"/>
      <c r="VY286" s="126"/>
      <c r="VZ286" s="126"/>
      <c r="WA286" s="126"/>
      <c r="WB286" s="126"/>
      <c r="WC286" s="126"/>
      <c r="WD286" s="126"/>
      <c r="WE286" s="126"/>
      <c r="WF286" s="126"/>
      <c r="WG286" s="126"/>
      <c r="WH286" s="126"/>
      <c r="WI286" s="126"/>
      <c r="WJ286" s="126"/>
      <c r="WK286" s="126"/>
      <c r="WL286" s="126"/>
      <c r="WM286" s="126"/>
      <c r="WN286" s="126"/>
      <c r="WO286" s="126"/>
      <c r="WP286" s="126"/>
      <c r="WQ286" s="126"/>
      <c r="WR286" s="126"/>
      <c r="WS286" s="126"/>
      <c r="WT286" s="126"/>
      <c r="WU286" s="126"/>
      <c r="WV286" s="126"/>
      <c r="WW286" s="126"/>
      <c r="WX286" s="126"/>
      <c r="WY286" s="126"/>
      <c r="WZ286" s="126"/>
      <c r="XA286" s="126"/>
      <c r="XB286" s="126"/>
      <c r="XC286" s="126"/>
      <c r="XD286" s="126"/>
      <c r="XE286" s="126"/>
      <c r="XF286" s="126"/>
      <c r="XG286" s="126"/>
      <c r="XH286" s="126"/>
      <c r="XI286" s="126"/>
      <c r="XJ286" s="126"/>
      <c r="XK286" s="126"/>
      <c r="XL286" s="126"/>
      <c r="XM286" s="126"/>
      <c r="XN286" s="126"/>
      <c r="XO286" s="126"/>
      <c r="XP286" s="126"/>
      <c r="XQ286" s="126"/>
      <c r="XR286" s="126"/>
      <c r="XS286" s="126"/>
      <c r="XT286" s="126"/>
      <c r="XU286" s="126"/>
      <c r="XV286" s="126"/>
      <c r="XW286" s="126"/>
      <c r="XX286" s="126"/>
      <c r="XY286" s="126"/>
      <c r="XZ286" s="126"/>
      <c r="YA286" s="126"/>
      <c r="YB286" s="126"/>
      <c r="YC286" s="126"/>
      <c r="YD286" s="126"/>
      <c r="YE286" s="126"/>
      <c r="YF286" s="126"/>
      <c r="YG286" s="126"/>
      <c r="YH286" s="126"/>
      <c r="YI286" s="126"/>
      <c r="YJ286" s="126"/>
      <c r="YK286" s="126"/>
      <c r="YL286" s="126"/>
      <c r="YM286" s="126"/>
      <c r="YN286" s="126"/>
      <c r="YO286" s="126"/>
      <c r="YP286" s="126"/>
      <c r="YQ286" s="126"/>
      <c r="YR286" s="126"/>
      <c r="YS286" s="126"/>
      <c r="YT286" s="126"/>
      <c r="YU286" s="126"/>
      <c r="YV286" s="126"/>
      <c r="YW286" s="126"/>
      <c r="YX286" s="126"/>
      <c r="YY286" s="126"/>
      <c r="YZ286" s="126"/>
      <c r="ZA286" s="126"/>
      <c r="ZB286" s="126"/>
      <c r="ZC286" s="126"/>
      <c r="ZD286" s="126"/>
      <c r="ZE286" s="126"/>
      <c r="ZF286" s="126"/>
      <c r="ZG286" s="126"/>
      <c r="ZH286" s="126"/>
      <c r="ZI286" s="126"/>
      <c r="ZJ286" s="126"/>
      <c r="ZK286" s="126"/>
      <c r="ZL286" s="126"/>
      <c r="ZM286" s="126"/>
      <c r="ZN286" s="126"/>
      <c r="ZO286" s="126"/>
      <c r="ZP286" s="126"/>
      <c r="ZQ286" s="126"/>
      <c r="ZR286" s="126"/>
      <c r="ZS286" s="126"/>
      <c r="ZT286" s="126"/>
      <c r="ZU286" s="126"/>
      <c r="ZV286" s="126"/>
      <c r="ZW286" s="126"/>
      <c r="ZX286" s="126"/>
      <c r="ZY286" s="126"/>
      <c r="ZZ286" s="126"/>
      <c r="AAA286" s="126"/>
      <c r="AAB286" s="126"/>
      <c r="AAC286" s="126"/>
      <c r="AAD286" s="126"/>
      <c r="AAE286" s="126"/>
      <c r="AAF286" s="126"/>
      <c r="AAG286" s="126"/>
      <c r="AAH286" s="126"/>
      <c r="AAI286" s="126"/>
      <c r="AAJ286" s="126"/>
      <c r="AAK286" s="126"/>
      <c r="AAL286" s="126"/>
      <c r="AAM286" s="126"/>
      <c r="AAN286" s="126"/>
      <c r="AAO286" s="126"/>
      <c r="AAP286" s="126"/>
      <c r="AAQ286" s="126"/>
      <c r="AAR286" s="126"/>
      <c r="AAS286" s="126"/>
      <c r="AAT286" s="126"/>
      <c r="AAU286" s="126"/>
      <c r="AAV286" s="126"/>
      <c r="AAW286" s="126"/>
      <c r="AAX286" s="126"/>
      <c r="AAY286" s="126"/>
      <c r="AAZ286" s="126"/>
      <c r="ABA286" s="126"/>
      <c r="ABB286" s="126"/>
      <c r="ABC286" s="126"/>
      <c r="ABD286" s="126"/>
      <c r="ABE286" s="126"/>
      <c r="ABF286" s="126"/>
      <c r="ABG286" s="126"/>
      <c r="ABH286" s="126"/>
      <c r="ABI286" s="126"/>
      <c r="ABJ286" s="126"/>
      <c r="ABK286" s="126"/>
      <c r="ABL286" s="126"/>
      <c r="ABM286" s="126"/>
      <c r="ABN286" s="126"/>
      <c r="ABO286" s="126"/>
      <c r="ABP286" s="126"/>
      <c r="ABQ286" s="126"/>
      <c r="ABR286" s="126"/>
      <c r="ABS286" s="126"/>
      <c r="ABT286" s="126"/>
      <c r="ABU286" s="126"/>
      <c r="ABV286" s="126"/>
      <c r="ABW286" s="126"/>
      <c r="ABX286" s="126"/>
      <c r="ABY286" s="126"/>
      <c r="ABZ286" s="126"/>
      <c r="ACA286" s="126"/>
      <c r="ACB286" s="126"/>
      <c r="ACC286" s="126"/>
      <c r="ACD286" s="126"/>
      <c r="ACE286" s="126"/>
      <c r="ACF286" s="126"/>
      <c r="ACG286" s="126"/>
      <c r="ACH286" s="126"/>
      <c r="ACI286" s="126"/>
      <c r="ACJ286" s="126"/>
      <c r="ACK286" s="126"/>
      <c r="ACL286" s="126"/>
      <c r="ACM286" s="126"/>
      <c r="ACN286" s="126"/>
      <c r="ACO286" s="126"/>
      <c r="ACP286" s="126"/>
      <c r="ACQ286" s="126"/>
      <c r="ACR286" s="126"/>
      <c r="ACS286" s="126"/>
      <c r="ACT286" s="126"/>
      <c r="ACU286" s="126"/>
      <c r="ACV286" s="126"/>
      <c r="ACW286" s="126"/>
      <c r="ACX286" s="126"/>
      <c r="ACY286" s="126"/>
      <c r="ACZ286" s="126"/>
      <c r="ADA286" s="126"/>
      <c r="ADB286" s="126"/>
      <c r="ADC286" s="126"/>
      <c r="ADD286" s="126"/>
      <c r="ADE286" s="126"/>
      <c r="ADF286" s="126"/>
      <c r="ADG286" s="126"/>
      <c r="ADH286" s="126"/>
      <c r="ADI286" s="126"/>
      <c r="ADJ286" s="126"/>
      <c r="ADK286" s="126"/>
      <c r="ADL286" s="126"/>
      <c r="ADM286" s="126"/>
      <c r="ADN286" s="126"/>
      <c r="ADO286" s="126"/>
      <c r="ADP286" s="126"/>
      <c r="ADQ286" s="126"/>
      <c r="ADR286" s="126"/>
      <c r="ADS286" s="126"/>
      <c r="ADT286" s="126"/>
      <c r="ADU286" s="126"/>
      <c r="ADV286" s="126"/>
      <c r="ADW286" s="126"/>
      <c r="ADX286" s="126"/>
      <c r="ADY286" s="126"/>
      <c r="ADZ286" s="126"/>
      <c r="AEA286" s="126"/>
      <c r="AEB286" s="126"/>
      <c r="AEC286" s="126"/>
      <c r="AED286" s="126"/>
      <c r="AEE286" s="126"/>
      <c r="AEF286" s="126"/>
      <c r="AEG286" s="126"/>
      <c r="AEH286" s="126"/>
      <c r="AEI286" s="126"/>
      <c r="AEJ286" s="126"/>
      <c r="AEK286" s="126"/>
      <c r="AEL286" s="126"/>
      <c r="AEM286" s="126"/>
      <c r="AEN286" s="126"/>
      <c r="AEO286" s="126"/>
      <c r="AEP286" s="126"/>
      <c r="AEQ286" s="126"/>
      <c r="AER286" s="126"/>
      <c r="AES286" s="126"/>
      <c r="AET286" s="126"/>
      <c r="AEU286" s="126"/>
      <c r="AEV286" s="126"/>
      <c r="AEW286" s="126"/>
      <c r="AEX286" s="126"/>
      <c r="AEY286" s="126"/>
      <c r="AEZ286" s="126"/>
      <c r="AFA286" s="126"/>
      <c r="AFB286" s="126"/>
      <c r="AFC286" s="126"/>
      <c r="AFD286" s="126"/>
      <c r="AFE286" s="126"/>
      <c r="AFF286" s="126"/>
      <c r="AFG286" s="126"/>
      <c r="AFH286" s="126"/>
      <c r="AFI286" s="126"/>
      <c r="AFJ286" s="126"/>
      <c r="AFK286" s="126"/>
      <c r="AFL286" s="126"/>
      <c r="AFM286" s="126"/>
      <c r="AFN286" s="126"/>
      <c r="AFO286" s="126"/>
      <c r="AFP286" s="126"/>
      <c r="AFQ286" s="126"/>
      <c r="AFR286" s="126"/>
      <c r="AFS286" s="126"/>
      <c r="AFT286" s="126"/>
      <c r="AFU286" s="126"/>
      <c r="AFV286" s="126"/>
      <c r="AFW286" s="126"/>
      <c r="AFX286" s="126"/>
      <c r="AFY286" s="126"/>
      <c r="AFZ286" s="126"/>
      <c r="AGA286" s="126"/>
      <c r="AGB286" s="126"/>
      <c r="AGC286" s="126"/>
      <c r="AGD286" s="126"/>
      <c r="AGE286" s="126"/>
      <c r="AGF286" s="126"/>
      <c r="AGG286" s="126"/>
      <c r="AGH286" s="126"/>
      <c r="AGI286" s="126"/>
      <c r="AGJ286" s="126"/>
      <c r="AGK286" s="126"/>
      <c r="AGL286" s="126"/>
      <c r="AGM286" s="126"/>
      <c r="AGN286" s="126"/>
      <c r="AGO286" s="126"/>
      <c r="AGP286" s="126"/>
      <c r="AGQ286" s="126"/>
      <c r="AGR286" s="126"/>
      <c r="AGS286" s="126"/>
      <c r="AGT286" s="126"/>
      <c r="AGU286" s="126"/>
      <c r="AGV286" s="126"/>
      <c r="AGW286" s="126"/>
      <c r="AGX286" s="126"/>
      <c r="AGY286" s="126"/>
      <c r="AGZ286" s="126"/>
      <c r="AHA286" s="126"/>
      <c r="AHB286" s="126"/>
      <c r="AHC286" s="126"/>
      <c r="AHD286" s="126"/>
      <c r="AHE286" s="126"/>
      <c r="AHF286" s="126"/>
      <c r="AHG286" s="126"/>
      <c r="AHH286" s="126"/>
      <c r="AHI286" s="126"/>
      <c r="AHJ286" s="126"/>
      <c r="AHK286" s="126"/>
      <c r="AHL286" s="126"/>
      <c r="AHM286" s="126"/>
      <c r="AHN286" s="126"/>
      <c r="AHO286" s="126"/>
      <c r="AHP286" s="126"/>
      <c r="AHQ286" s="126"/>
      <c r="AHR286" s="126"/>
      <c r="AHS286" s="126"/>
      <c r="AHT286" s="126"/>
      <c r="AHU286" s="126"/>
      <c r="AHV286" s="126"/>
      <c r="AHW286" s="126"/>
      <c r="AHX286" s="126"/>
      <c r="AHY286" s="126"/>
      <c r="AHZ286" s="126"/>
      <c r="AIA286" s="126"/>
      <c r="AIB286" s="126"/>
      <c r="AIC286" s="126"/>
      <c r="AID286" s="126"/>
      <c r="AIE286" s="126"/>
      <c r="AIF286" s="126"/>
      <c r="AIG286" s="126"/>
      <c r="AIH286" s="126"/>
      <c r="AII286" s="126"/>
      <c r="AIJ286" s="126"/>
      <c r="AIK286" s="126"/>
      <c r="AIL286" s="126"/>
      <c r="AIM286" s="126"/>
      <c r="AIN286" s="126"/>
      <c r="AIO286" s="126"/>
      <c r="AIP286" s="126"/>
      <c r="AIQ286" s="126"/>
      <c r="AIR286" s="126"/>
      <c r="AIS286" s="126"/>
      <c r="AIT286" s="126"/>
      <c r="AIU286" s="126"/>
      <c r="AIV286" s="126"/>
      <c r="AIW286" s="126"/>
      <c r="AIX286" s="126"/>
      <c r="AIY286" s="126"/>
      <c r="AIZ286" s="126"/>
      <c r="AJA286" s="126"/>
      <c r="AJB286" s="126"/>
      <c r="AJC286" s="126"/>
      <c r="AJD286" s="126"/>
      <c r="AJE286" s="126"/>
      <c r="AJF286" s="126"/>
      <c r="AJG286" s="126"/>
      <c r="AJH286" s="126"/>
      <c r="AJI286" s="126"/>
      <c r="AJJ286" s="126"/>
      <c r="AJK286" s="126"/>
      <c r="AJL286" s="126"/>
      <c r="AJM286" s="126"/>
      <c r="AJN286" s="126"/>
      <c r="AJO286" s="126"/>
      <c r="AJP286" s="126"/>
      <c r="AJQ286" s="126"/>
      <c r="AJR286" s="126"/>
      <c r="AJS286" s="126"/>
      <c r="AJT286" s="126"/>
      <c r="AJU286" s="126"/>
      <c r="AJV286" s="126"/>
      <c r="AJW286" s="126"/>
      <c r="AJX286" s="126"/>
      <c r="AJY286" s="126"/>
      <c r="AJZ286" s="126"/>
      <c r="AKA286" s="126"/>
      <c r="AKB286" s="126"/>
      <c r="AKC286" s="126"/>
      <c r="AKD286" s="126"/>
      <c r="AKE286" s="126"/>
      <c r="AKF286" s="126"/>
      <c r="AKG286" s="126"/>
      <c r="AKH286" s="126"/>
      <c r="AKI286" s="126"/>
      <c r="AKJ286" s="126"/>
      <c r="AKK286" s="126"/>
      <c r="AKL286" s="126"/>
      <c r="AKM286" s="126"/>
      <c r="AKN286" s="126"/>
      <c r="AKO286" s="126"/>
      <c r="AKP286" s="126"/>
      <c r="AKQ286" s="126"/>
      <c r="AKR286" s="126"/>
      <c r="AKS286" s="126"/>
      <c r="AKT286" s="126"/>
      <c r="AKU286" s="126"/>
      <c r="AKV286" s="126"/>
      <c r="AKW286" s="126"/>
      <c r="AKX286" s="126"/>
      <c r="AKY286" s="126"/>
      <c r="AKZ286" s="126"/>
      <c r="ALA286" s="126"/>
      <c r="ALB286" s="126"/>
      <c r="ALC286" s="126"/>
      <c r="ALD286" s="126"/>
      <c r="ALE286" s="126"/>
      <c r="ALF286" s="126"/>
      <c r="ALG286" s="126"/>
      <c r="ALH286" s="126"/>
      <c r="ALI286" s="126"/>
      <c r="ALJ286" s="126"/>
      <c r="ALK286" s="126"/>
      <c r="ALL286" s="126"/>
      <c r="ALM286" s="126"/>
      <c r="ALN286" s="126"/>
      <c r="ALO286" s="126"/>
      <c r="ALP286" s="95"/>
      <c r="ALQ286" s="95"/>
      <c r="ALR286" s="95"/>
      <c r="ALS286" s="95"/>
      <c r="ALT286" s="95"/>
      <c r="ALU286" s="95"/>
      <c r="ALV286" s="95"/>
      <c r="ALW286" s="95"/>
      <c r="ALX286" s="95"/>
      <c r="ALY286" s="95"/>
      <c r="ALZ286" s="95"/>
      <c r="AMA286" s="95"/>
      <c r="AMB286" s="95"/>
      <c r="AMC286" s="95"/>
      <c r="AMD286" s="95"/>
      <c r="AME286" s="95"/>
      <c r="AMF286" s="95"/>
      <c r="AMG286" s="95"/>
      <c r="AMH286" s="95"/>
      <c r="AMI286" s="95"/>
      <c r="AMJ286" s="95"/>
      <c r="AMK286" s="95"/>
      <c r="AML286" s="95"/>
      <c r="AMM286" s="126"/>
    </row>
    <row r="287" customFormat="false" ht="17.6" hidden="false" customHeight="false" outlineLevel="0" collapsed="false">
      <c r="B287" s="90"/>
      <c r="C287" s="81" t="s">
        <v>15</v>
      </c>
      <c r="D287" s="81" t="n">
        <v>905</v>
      </c>
      <c r="E287" s="154" t="s">
        <v>16</v>
      </c>
      <c r="F287" s="154" t="s">
        <v>83</v>
      </c>
      <c r="G287" s="82"/>
      <c r="H287" s="83"/>
      <c r="I287" s="157" t="n">
        <f aca="false">SUM(J287:Q287)</f>
        <v>41461900</v>
      </c>
      <c r="J287" s="157" t="n">
        <f aca="false">J288+J294</f>
        <v>27813300</v>
      </c>
      <c r="K287" s="76" t="n">
        <f aca="false">K288+K294</f>
        <v>13648600</v>
      </c>
      <c r="L287" s="76" t="n">
        <f aca="false">L288+L294</f>
        <v>0</v>
      </c>
      <c r="M287" s="76" t="n">
        <f aca="false">M288+M294</f>
        <v>0</v>
      </c>
      <c r="N287" s="76" t="n">
        <f aca="false">N288+N294</f>
        <v>0</v>
      </c>
      <c r="O287" s="157" t="n">
        <f aca="false">O288+O294</f>
        <v>0</v>
      </c>
      <c r="P287" s="76" t="n">
        <f aca="false">P288+P294</f>
        <v>0</v>
      </c>
      <c r="Q287" s="158" t="n">
        <f aca="false">Q288+Q294</f>
        <v>0</v>
      </c>
    </row>
    <row r="288" customFormat="false" ht="32.8" hidden="false" customHeight="false" outlineLevel="0" collapsed="false">
      <c r="B288" s="90"/>
      <c r="C288" s="81" t="s">
        <v>383</v>
      </c>
      <c r="D288" s="81" t="n">
        <v>905</v>
      </c>
      <c r="E288" s="154" t="s">
        <v>16</v>
      </c>
      <c r="F288" s="154" t="s">
        <v>27</v>
      </c>
      <c r="G288" s="82"/>
      <c r="H288" s="83"/>
      <c r="I288" s="157" t="n">
        <f aca="false">SUM(J288:Q288)</f>
        <v>34018400</v>
      </c>
      <c r="J288" s="157" t="n">
        <f aca="false">J289</f>
        <v>22855500</v>
      </c>
      <c r="K288" s="76" t="n">
        <f aca="false">K289</f>
        <v>11162900</v>
      </c>
      <c r="L288" s="76" t="n">
        <f aca="false">L289</f>
        <v>0</v>
      </c>
      <c r="M288" s="76" t="n">
        <f aca="false">M289</f>
        <v>0</v>
      </c>
      <c r="N288" s="76" t="n">
        <f aca="false">N289</f>
        <v>0</v>
      </c>
      <c r="O288" s="157" t="n">
        <f aca="false">O289</f>
        <v>0</v>
      </c>
      <c r="P288" s="76" t="n">
        <f aca="false">P289</f>
        <v>0</v>
      </c>
      <c r="Q288" s="158" t="n">
        <f aca="false">Q289</f>
        <v>0</v>
      </c>
    </row>
    <row r="289" customFormat="false" ht="32.8" hidden="false" customHeight="false" outlineLevel="0" collapsed="false">
      <c r="B289" s="90"/>
      <c r="C289" s="81" t="s">
        <v>97</v>
      </c>
      <c r="D289" s="81" t="n">
        <v>905</v>
      </c>
      <c r="E289" s="154" t="s">
        <v>16</v>
      </c>
      <c r="F289" s="154" t="s">
        <v>27</v>
      </c>
      <c r="G289" s="82" t="n">
        <v>5000000000</v>
      </c>
      <c r="H289" s="83"/>
      <c r="I289" s="157" t="n">
        <f aca="false">SUM(J289:Q289)</f>
        <v>34018400</v>
      </c>
      <c r="J289" s="157" t="n">
        <f aca="false">J290</f>
        <v>22855500</v>
      </c>
      <c r="K289" s="76" t="n">
        <f aca="false">K290</f>
        <v>11162900</v>
      </c>
      <c r="L289" s="76" t="n">
        <f aca="false">L290</f>
        <v>0</v>
      </c>
      <c r="M289" s="76" t="n">
        <f aca="false">M290</f>
        <v>0</v>
      </c>
      <c r="N289" s="76" t="n">
        <f aca="false">N290</f>
        <v>0</v>
      </c>
      <c r="O289" s="157" t="n">
        <f aca="false">O290</f>
        <v>0</v>
      </c>
      <c r="P289" s="76" t="n">
        <f aca="false">P290</f>
        <v>0</v>
      </c>
      <c r="Q289" s="158" t="n">
        <f aca="false">Q290</f>
        <v>0</v>
      </c>
    </row>
    <row r="290" customFormat="false" ht="32.8" hidden="false" customHeight="false" outlineLevel="0" collapsed="false">
      <c r="B290" s="90"/>
      <c r="C290" s="81" t="s">
        <v>105</v>
      </c>
      <c r="D290" s="81" t="n">
        <v>905</v>
      </c>
      <c r="E290" s="154" t="s">
        <v>16</v>
      </c>
      <c r="F290" s="154" t="s">
        <v>27</v>
      </c>
      <c r="G290" s="82" t="n">
        <v>5020000000</v>
      </c>
      <c r="H290" s="83"/>
      <c r="I290" s="157" t="n">
        <f aca="false">SUM(J290:Q290)</f>
        <v>34018400</v>
      </c>
      <c r="J290" s="157" t="n">
        <f aca="false">J291</f>
        <v>22855500</v>
      </c>
      <c r="K290" s="76" t="n">
        <f aca="false">K291</f>
        <v>11162900</v>
      </c>
      <c r="L290" s="76" t="n">
        <f aca="false">L291</f>
        <v>0</v>
      </c>
      <c r="M290" s="76" t="n">
        <f aca="false">M291</f>
        <v>0</v>
      </c>
      <c r="N290" s="76" t="n">
        <f aca="false">N291</f>
        <v>0</v>
      </c>
      <c r="O290" s="157" t="n">
        <f aca="false">O291</f>
        <v>0</v>
      </c>
      <c r="P290" s="76" t="n">
        <f aca="false">P291</f>
        <v>0</v>
      </c>
      <c r="Q290" s="158" t="n">
        <f aca="false">Q291</f>
        <v>0</v>
      </c>
    </row>
    <row r="291" customFormat="false" ht="35.8" hidden="false" customHeight="true" outlineLevel="0" collapsed="false">
      <c r="B291" s="90"/>
      <c r="C291" s="81" t="s">
        <v>99</v>
      </c>
      <c r="D291" s="81" t="n">
        <v>905</v>
      </c>
      <c r="E291" s="154" t="s">
        <v>16</v>
      </c>
      <c r="F291" s="154" t="s">
        <v>27</v>
      </c>
      <c r="G291" s="82" t="n">
        <v>5020000190</v>
      </c>
      <c r="H291" s="83"/>
      <c r="I291" s="157" t="n">
        <f aca="false">SUM(J291:Q291)</f>
        <v>34018400</v>
      </c>
      <c r="J291" s="157" t="n">
        <f aca="false">J293+J292</f>
        <v>22855500</v>
      </c>
      <c r="K291" s="76" t="n">
        <f aca="false">K293+K292</f>
        <v>11162900</v>
      </c>
      <c r="L291" s="76" t="n">
        <f aca="false">L293+L292</f>
        <v>0</v>
      </c>
      <c r="M291" s="76" t="n">
        <f aca="false">M293+M292</f>
        <v>0</v>
      </c>
      <c r="N291" s="76" t="n">
        <f aca="false">N293+N292</f>
        <v>0</v>
      </c>
      <c r="O291" s="157" t="n">
        <f aca="false">O293+O292</f>
        <v>0</v>
      </c>
      <c r="P291" s="76" t="n">
        <f aca="false">P293+P292</f>
        <v>0</v>
      </c>
      <c r="Q291" s="158" t="n">
        <f aca="false">Q293+Q292</f>
        <v>0</v>
      </c>
    </row>
    <row r="292" customFormat="false" ht="64.15" hidden="false" customHeight="false" outlineLevel="0" collapsed="false">
      <c r="B292" s="90"/>
      <c r="C292" s="81" t="s">
        <v>100</v>
      </c>
      <c r="D292" s="81" t="n">
        <v>905</v>
      </c>
      <c r="E292" s="154" t="s">
        <v>16</v>
      </c>
      <c r="F292" s="154" t="s">
        <v>27</v>
      </c>
      <c r="G292" s="82" t="n">
        <v>5020000190</v>
      </c>
      <c r="H292" s="83" t="s">
        <v>101</v>
      </c>
      <c r="I292" s="157" t="n">
        <f aca="false">SUM(J292:Q292)</f>
        <v>34014400</v>
      </c>
      <c r="J292" s="157" t="n">
        <v>22851500</v>
      </c>
      <c r="K292" s="76" t="n">
        <v>11162900</v>
      </c>
      <c r="L292" s="76"/>
      <c r="M292" s="76"/>
      <c r="N292" s="76"/>
      <c r="O292" s="157"/>
      <c r="P292" s="76"/>
      <c r="Q292" s="158"/>
    </row>
    <row r="293" customFormat="false" ht="17.6" hidden="false" customHeight="false" outlineLevel="0" collapsed="false">
      <c r="B293" s="90"/>
      <c r="C293" s="81" t="s">
        <v>106</v>
      </c>
      <c r="D293" s="81" t="n">
        <v>905</v>
      </c>
      <c r="E293" s="154" t="s">
        <v>16</v>
      </c>
      <c r="F293" s="154" t="s">
        <v>27</v>
      </c>
      <c r="G293" s="82" t="n">
        <v>5020000190</v>
      </c>
      <c r="H293" s="83" t="s">
        <v>107</v>
      </c>
      <c r="I293" s="157" t="n">
        <f aca="false">SUM(J293:Q293)</f>
        <v>4000</v>
      </c>
      <c r="J293" s="157" t="n">
        <v>4000</v>
      </c>
      <c r="K293" s="76" t="n">
        <v>0</v>
      </c>
      <c r="L293" s="76"/>
      <c r="M293" s="76"/>
      <c r="N293" s="76"/>
      <c r="O293" s="157"/>
      <c r="P293" s="76"/>
      <c r="Q293" s="158"/>
    </row>
    <row r="294" customFormat="false" ht="17.6" hidden="false" customHeight="false" outlineLevel="0" collapsed="false">
      <c r="B294" s="90"/>
      <c r="C294" s="81" t="s">
        <v>31</v>
      </c>
      <c r="D294" s="81" t="n">
        <v>905</v>
      </c>
      <c r="E294" s="154" t="s">
        <v>16</v>
      </c>
      <c r="F294" s="154" t="s">
        <v>32</v>
      </c>
      <c r="G294" s="82"/>
      <c r="H294" s="83"/>
      <c r="I294" s="157" t="n">
        <f aca="false">SUM(J294:Q294)</f>
        <v>7443500</v>
      </c>
      <c r="J294" s="157" t="n">
        <f aca="false">J295</f>
        <v>4957800</v>
      </c>
      <c r="K294" s="76" t="n">
        <f aca="false">K295</f>
        <v>2485700</v>
      </c>
      <c r="L294" s="76" t="n">
        <f aca="false">L295</f>
        <v>0</v>
      </c>
      <c r="M294" s="76" t="n">
        <f aca="false">M295</f>
        <v>0</v>
      </c>
      <c r="N294" s="76" t="n">
        <f aca="false">N295</f>
        <v>0</v>
      </c>
      <c r="O294" s="157" t="n">
        <f aca="false">O295</f>
        <v>0</v>
      </c>
      <c r="P294" s="76" t="n">
        <f aca="false">P295</f>
        <v>0</v>
      </c>
      <c r="Q294" s="158" t="n">
        <f aca="false">Q295</f>
        <v>0</v>
      </c>
    </row>
    <row r="295" customFormat="false" ht="32.8" hidden="false" customHeight="false" outlineLevel="0" collapsed="false">
      <c r="B295" s="90"/>
      <c r="C295" s="81" t="s">
        <v>97</v>
      </c>
      <c r="D295" s="81" t="n">
        <v>905</v>
      </c>
      <c r="E295" s="154" t="s">
        <v>16</v>
      </c>
      <c r="F295" s="154" t="s">
        <v>32</v>
      </c>
      <c r="G295" s="82" t="n">
        <v>500000000</v>
      </c>
      <c r="H295" s="83"/>
      <c r="I295" s="157" t="n">
        <f aca="false">SUM(J295:Q295)</f>
        <v>7443500</v>
      </c>
      <c r="J295" s="157" t="n">
        <f aca="false">J296</f>
        <v>4957800</v>
      </c>
      <c r="K295" s="76" t="n">
        <f aca="false">K296</f>
        <v>2485700</v>
      </c>
      <c r="L295" s="76" t="n">
        <f aca="false">L296</f>
        <v>0</v>
      </c>
      <c r="M295" s="76" t="n">
        <f aca="false">M296</f>
        <v>0</v>
      </c>
      <c r="N295" s="76" t="n">
        <f aca="false">N296</f>
        <v>0</v>
      </c>
      <c r="O295" s="157" t="n">
        <f aca="false">O296</f>
        <v>0</v>
      </c>
      <c r="P295" s="76" t="n">
        <f aca="false">P296</f>
        <v>0</v>
      </c>
      <c r="Q295" s="158" t="n">
        <f aca="false">Q296</f>
        <v>0</v>
      </c>
    </row>
    <row r="296" customFormat="false" ht="32.8" hidden="false" customHeight="false" outlineLevel="0" collapsed="false">
      <c r="B296" s="90"/>
      <c r="C296" s="81" t="s">
        <v>116</v>
      </c>
      <c r="D296" s="81" t="n">
        <v>905</v>
      </c>
      <c r="E296" s="154" t="s">
        <v>16</v>
      </c>
      <c r="F296" s="154" t="s">
        <v>32</v>
      </c>
      <c r="G296" s="82" t="n">
        <v>5030000000</v>
      </c>
      <c r="H296" s="83"/>
      <c r="I296" s="157" t="n">
        <f aca="false">SUM(J296:Q296)</f>
        <v>7443500</v>
      </c>
      <c r="J296" s="157" t="n">
        <f aca="false">J297</f>
        <v>4957800</v>
      </c>
      <c r="K296" s="76" t="n">
        <f aca="false">K297</f>
        <v>2485700</v>
      </c>
      <c r="L296" s="76" t="n">
        <f aca="false">L297</f>
        <v>0</v>
      </c>
      <c r="M296" s="76" t="n">
        <f aca="false">M297</f>
        <v>0</v>
      </c>
      <c r="N296" s="76" t="n">
        <f aca="false">N297</f>
        <v>0</v>
      </c>
      <c r="O296" s="157" t="n">
        <f aca="false">O297</f>
        <v>0</v>
      </c>
      <c r="P296" s="76" t="n">
        <f aca="false">P297</f>
        <v>0</v>
      </c>
      <c r="Q296" s="158" t="n">
        <f aca="false">Q297</f>
        <v>0</v>
      </c>
    </row>
    <row r="297" customFormat="false" ht="32.8" hidden="false" customHeight="false" outlineLevel="0" collapsed="false">
      <c r="B297" s="90"/>
      <c r="C297" s="81" t="s">
        <v>117</v>
      </c>
      <c r="D297" s="81" t="n">
        <v>905</v>
      </c>
      <c r="E297" s="154" t="s">
        <v>16</v>
      </c>
      <c r="F297" s="154" t="s">
        <v>32</v>
      </c>
      <c r="G297" s="82" t="n">
        <v>5030010030</v>
      </c>
      <c r="H297" s="83"/>
      <c r="I297" s="157" t="n">
        <f aca="false">SUM(J297:Q297)</f>
        <v>7443500</v>
      </c>
      <c r="J297" s="157" t="n">
        <f aca="false">J298</f>
        <v>4957800</v>
      </c>
      <c r="K297" s="76" t="n">
        <f aca="false">K298</f>
        <v>2485700</v>
      </c>
      <c r="L297" s="76" t="n">
        <f aca="false">L298</f>
        <v>0</v>
      </c>
      <c r="M297" s="76" t="n">
        <f aca="false">M298</f>
        <v>0</v>
      </c>
      <c r="N297" s="76" t="n">
        <f aca="false">N298</f>
        <v>0</v>
      </c>
      <c r="O297" s="157" t="n">
        <f aca="false">O298</f>
        <v>0</v>
      </c>
      <c r="P297" s="76" t="n">
        <f aca="false">P298</f>
        <v>0</v>
      </c>
      <c r="Q297" s="158" t="n">
        <f aca="false">Q298</f>
        <v>0</v>
      </c>
    </row>
    <row r="298" customFormat="false" ht="32.8" hidden="false" customHeight="false" outlineLevel="0" collapsed="false">
      <c r="B298" s="90"/>
      <c r="C298" s="81" t="s">
        <v>103</v>
      </c>
      <c r="D298" s="81" t="n">
        <v>905</v>
      </c>
      <c r="E298" s="154" t="s">
        <v>16</v>
      </c>
      <c r="F298" s="154" t="s">
        <v>32</v>
      </c>
      <c r="G298" s="82" t="n">
        <v>5030010030</v>
      </c>
      <c r="H298" s="83" t="s">
        <v>104</v>
      </c>
      <c r="I298" s="157" t="n">
        <f aca="false">SUM(J298:Q298)</f>
        <v>7443500</v>
      </c>
      <c r="J298" s="157" t="n">
        <v>4957800</v>
      </c>
      <c r="K298" s="76" t="n">
        <v>2485700</v>
      </c>
      <c r="L298" s="76"/>
      <c r="M298" s="76"/>
      <c r="N298" s="76"/>
      <c r="O298" s="157"/>
      <c r="P298" s="76"/>
      <c r="Q298" s="158"/>
    </row>
    <row r="299" customFormat="false" ht="32.8" hidden="false" customHeight="false" outlineLevel="0" collapsed="false">
      <c r="B299" s="90"/>
      <c r="C299" s="81" t="s">
        <v>82</v>
      </c>
      <c r="D299" s="81" t="n">
        <v>905</v>
      </c>
      <c r="E299" s="154" t="s">
        <v>41</v>
      </c>
      <c r="F299" s="154" t="s">
        <v>83</v>
      </c>
      <c r="G299" s="82"/>
      <c r="H299" s="83"/>
      <c r="I299" s="157" t="n">
        <f aca="false">SUM(J299:Q299)</f>
        <v>25000000</v>
      </c>
      <c r="J299" s="157" t="n">
        <f aca="false">J300</f>
        <v>20000000</v>
      </c>
      <c r="K299" s="76" t="n">
        <f aca="false">K300</f>
        <v>5000000</v>
      </c>
      <c r="L299" s="76" t="n">
        <f aca="false">L300</f>
        <v>0</v>
      </c>
      <c r="M299" s="76" t="n">
        <f aca="false">M300</f>
        <v>0</v>
      </c>
      <c r="N299" s="76" t="n">
        <f aca="false">N300</f>
        <v>0</v>
      </c>
      <c r="O299" s="157" t="n">
        <f aca="false">O300</f>
        <v>0</v>
      </c>
      <c r="P299" s="76" t="n">
        <f aca="false">P300</f>
        <v>0</v>
      </c>
      <c r="Q299" s="158" t="n">
        <f aca="false">Q300</f>
        <v>0</v>
      </c>
    </row>
    <row r="300" customFormat="false" ht="32.8" hidden="false" customHeight="false" outlineLevel="0" collapsed="false">
      <c r="B300" s="90"/>
      <c r="C300" s="81" t="s">
        <v>84</v>
      </c>
      <c r="D300" s="81" t="n">
        <v>905</v>
      </c>
      <c r="E300" s="154" t="s">
        <v>41</v>
      </c>
      <c r="F300" s="154" t="s">
        <v>16</v>
      </c>
      <c r="G300" s="82"/>
      <c r="H300" s="83"/>
      <c r="I300" s="157" t="n">
        <f aca="false">SUM(J300:Q300)</f>
        <v>25000000</v>
      </c>
      <c r="J300" s="157" t="n">
        <f aca="false">J301</f>
        <v>20000000</v>
      </c>
      <c r="K300" s="76" t="n">
        <f aca="false">K301</f>
        <v>5000000</v>
      </c>
      <c r="L300" s="76" t="n">
        <f aca="false">L301</f>
        <v>0</v>
      </c>
      <c r="M300" s="76" t="n">
        <f aca="false">M301</f>
        <v>0</v>
      </c>
      <c r="N300" s="76" t="n">
        <f aca="false">N301</f>
        <v>0</v>
      </c>
      <c r="O300" s="157" t="n">
        <f aca="false">O301</f>
        <v>0</v>
      </c>
      <c r="P300" s="76" t="n">
        <f aca="false">P301</f>
        <v>0</v>
      </c>
      <c r="Q300" s="158" t="n">
        <f aca="false">Q301</f>
        <v>0</v>
      </c>
    </row>
    <row r="301" customFormat="false" ht="32.8" hidden="false" customHeight="false" outlineLevel="0" collapsed="false">
      <c r="B301" s="90"/>
      <c r="C301" s="81" t="s">
        <v>122</v>
      </c>
      <c r="D301" s="81" t="n">
        <v>905</v>
      </c>
      <c r="E301" s="154" t="s">
        <v>41</v>
      </c>
      <c r="F301" s="154" t="s">
        <v>16</v>
      </c>
      <c r="G301" s="82" t="n">
        <v>5100000000</v>
      </c>
      <c r="H301" s="83"/>
      <c r="I301" s="157" t="n">
        <f aca="false">SUM(J301:Q301)</f>
        <v>25000000</v>
      </c>
      <c r="J301" s="157" t="n">
        <f aca="false">J302</f>
        <v>20000000</v>
      </c>
      <c r="K301" s="76" t="n">
        <f aca="false">K302</f>
        <v>5000000</v>
      </c>
      <c r="L301" s="76" t="n">
        <f aca="false">L302</f>
        <v>0</v>
      </c>
      <c r="M301" s="76" t="n">
        <f aca="false">M302</f>
        <v>0</v>
      </c>
      <c r="N301" s="76" t="n">
        <f aca="false">N302</f>
        <v>0</v>
      </c>
      <c r="O301" s="157" t="n">
        <f aca="false">O302</f>
        <v>0</v>
      </c>
      <c r="P301" s="76" t="n">
        <f aca="false">P302</f>
        <v>0</v>
      </c>
      <c r="Q301" s="158" t="n">
        <f aca="false">Q302</f>
        <v>0</v>
      </c>
    </row>
    <row r="302" customFormat="false" ht="32.8" hidden="false" customHeight="false" outlineLevel="0" collapsed="false">
      <c r="B302" s="90"/>
      <c r="C302" s="81" t="s">
        <v>123</v>
      </c>
      <c r="D302" s="81" t="n">
        <v>905</v>
      </c>
      <c r="E302" s="154" t="s">
        <v>41</v>
      </c>
      <c r="F302" s="154" t="s">
        <v>16</v>
      </c>
      <c r="G302" s="82" t="n">
        <v>5110000000</v>
      </c>
      <c r="H302" s="83"/>
      <c r="I302" s="157" t="n">
        <f aca="false">SUM(J302:Q302)</f>
        <v>25000000</v>
      </c>
      <c r="J302" s="157" t="n">
        <f aca="false">J303</f>
        <v>20000000</v>
      </c>
      <c r="K302" s="76" t="n">
        <f aca="false">K303</f>
        <v>5000000</v>
      </c>
      <c r="L302" s="76" t="n">
        <f aca="false">L303</f>
        <v>0</v>
      </c>
      <c r="M302" s="76" t="n">
        <f aca="false">M303</f>
        <v>0</v>
      </c>
      <c r="N302" s="76" t="n">
        <f aca="false">N303</f>
        <v>0</v>
      </c>
      <c r="O302" s="157" t="n">
        <f aca="false">O303</f>
        <v>0</v>
      </c>
      <c r="P302" s="76" t="n">
        <f aca="false">P303</f>
        <v>0</v>
      </c>
      <c r="Q302" s="158" t="n">
        <f aca="false">Q303</f>
        <v>0</v>
      </c>
    </row>
    <row r="303" customFormat="false" ht="32.8" hidden="false" customHeight="false" outlineLevel="0" collapsed="false">
      <c r="B303" s="90"/>
      <c r="C303" s="81" t="s">
        <v>124</v>
      </c>
      <c r="D303" s="81" t="n">
        <v>905</v>
      </c>
      <c r="E303" s="154" t="s">
        <v>41</v>
      </c>
      <c r="F303" s="154" t="s">
        <v>16</v>
      </c>
      <c r="G303" s="82" t="s">
        <v>125</v>
      </c>
      <c r="H303" s="83"/>
      <c r="I303" s="157" t="n">
        <f aca="false">SUM(J303:Q303)</f>
        <v>25000000</v>
      </c>
      <c r="J303" s="157" t="n">
        <f aca="false">J304</f>
        <v>20000000</v>
      </c>
      <c r="K303" s="76" t="n">
        <f aca="false">K304</f>
        <v>5000000</v>
      </c>
      <c r="L303" s="76" t="n">
        <f aca="false">L304</f>
        <v>0</v>
      </c>
      <c r="M303" s="76" t="n">
        <f aca="false">M304</f>
        <v>0</v>
      </c>
      <c r="N303" s="76" t="n">
        <f aca="false">N304</f>
        <v>0</v>
      </c>
      <c r="O303" s="157" t="n">
        <f aca="false">O304</f>
        <v>0</v>
      </c>
      <c r="P303" s="76" t="n">
        <f aca="false">P304</f>
        <v>0</v>
      </c>
      <c r="Q303" s="158" t="n">
        <f aca="false">Q304</f>
        <v>0</v>
      </c>
    </row>
    <row r="304" customFormat="false" ht="17.35" hidden="false" customHeight="false" outlineLevel="0" collapsed="false">
      <c r="B304" s="90"/>
      <c r="C304" s="81" t="s">
        <v>126</v>
      </c>
      <c r="D304" s="81" t="n">
        <v>905</v>
      </c>
      <c r="E304" s="154" t="s">
        <v>41</v>
      </c>
      <c r="F304" s="154" t="s">
        <v>16</v>
      </c>
      <c r="G304" s="82" t="s">
        <v>125</v>
      </c>
      <c r="H304" s="83" t="s">
        <v>127</v>
      </c>
      <c r="I304" s="157" t="n">
        <f aca="false">SUM(J304:Q304)</f>
        <v>25000000</v>
      </c>
      <c r="J304" s="157" t="n">
        <v>20000000</v>
      </c>
      <c r="K304" s="76" t="n">
        <v>5000000</v>
      </c>
      <c r="L304" s="76"/>
      <c r="M304" s="76"/>
      <c r="N304" s="76"/>
      <c r="O304" s="157"/>
      <c r="P304" s="76"/>
      <c r="Q304" s="158"/>
    </row>
    <row r="305" s="178" customFormat="true" ht="17.35" hidden="true" customHeight="false" outlineLevel="0" collapsed="false">
      <c r="A305" s="163"/>
      <c r="B305" s="164"/>
      <c r="C305" s="29" t="s">
        <v>384</v>
      </c>
      <c r="D305" s="29"/>
      <c r="E305" s="166"/>
      <c r="F305" s="166"/>
      <c r="G305" s="167"/>
      <c r="H305" s="168"/>
      <c r="I305" s="169" t="n">
        <f aca="false">SUM(J305:Q305)</f>
        <v>0</v>
      </c>
      <c r="J305" s="169" t="n">
        <v>42000000</v>
      </c>
      <c r="K305" s="170" t="n">
        <v>-42000000</v>
      </c>
      <c r="L305" s="170"/>
      <c r="M305" s="170"/>
      <c r="N305" s="170"/>
      <c r="O305" s="170"/>
      <c r="P305" s="170"/>
      <c r="Q305" s="171"/>
      <c r="R305" s="172"/>
      <c r="S305" s="172"/>
      <c r="T305" s="172"/>
      <c r="U305" s="172"/>
      <c r="V305" s="172"/>
      <c r="W305" s="172"/>
      <c r="X305" s="172"/>
      <c r="Y305" s="172"/>
      <c r="Z305" s="172"/>
      <c r="AA305" s="172"/>
      <c r="AB305" s="172"/>
      <c r="AC305" s="172"/>
      <c r="AD305" s="172"/>
      <c r="AE305" s="172"/>
      <c r="AF305" s="172"/>
      <c r="AG305" s="172"/>
      <c r="AH305" s="172"/>
      <c r="AI305" s="172"/>
      <c r="AJ305" s="172"/>
      <c r="AK305" s="172"/>
      <c r="AL305" s="172"/>
      <c r="AM305" s="172"/>
      <c r="AN305" s="172"/>
      <c r="AO305" s="172"/>
      <c r="AP305" s="172"/>
      <c r="AQ305" s="172"/>
      <c r="AR305" s="172"/>
      <c r="AS305" s="172"/>
      <c r="AT305" s="172"/>
      <c r="AU305" s="172"/>
      <c r="AV305" s="172"/>
      <c r="AW305" s="172"/>
      <c r="AX305" s="172"/>
      <c r="AY305" s="172"/>
      <c r="AZ305" s="172"/>
      <c r="BA305" s="172"/>
      <c r="BB305" s="172"/>
      <c r="BC305" s="172"/>
      <c r="BD305" s="172"/>
      <c r="BE305" s="172"/>
      <c r="BF305" s="172"/>
      <c r="BG305" s="172"/>
      <c r="BH305" s="172"/>
      <c r="BI305" s="172"/>
      <c r="BJ305" s="172"/>
      <c r="BK305" s="172"/>
      <c r="BL305" s="172"/>
      <c r="BM305" s="172"/>
      <c r="BN305" s="172"/>
      <c r="BO305" s="172"/>
      <c r="BP305" s="172"/>
      <c r="BQ305" s="172"/>
      <c r="BR305" s="172"/>
      <c r="BS305" s="172"/>
      <c r="BT305" s="172"/>
      <c r="BU305" s="172"/>
      <c r="BV305" s="172"/>
      <c r="BW305" s="172"/>
      <c r="BX305" s="172"/>
      <c r="BY305" s="172"/>
      <c r="BZ305" s="172"/>
      <c r="CA305" s="172"/>
      <c r="CB305" s="172"/>
      <c r="CC305" s="172"/>
      <c r="CD305" s="172"/>
      <c r="CE305" s="172"/>
      <c r="CF305" s="172"/>
      <c r="CG305" s="172"/>
      <c r="CH305" s="172"/>
      <c r="CI305" s="172"/>
      <c r="CJ305" s="172"/>
      <c r="CK305" s="172"/>
      <c r="CL305" s="172"/>
      <c r="CM305" s="172"/>
      <c r="CN305" s="172"/>
      <c r="CO305" s="172"/>
      <c r="CP305" s="172"/>
      <c r="CQ305" s="172"/>
      <c r="CR305" s="172"/>
      <c r="CS305" s="172"/>
      <c r="CT305" s="172"/>
      <c r="CU305" s="172"/>
      <c r="CV305" s="172"/>
      <c r="CW305" s="172"/>
      <c r="CX305" s="172"/>
      <c r="CY305" s="172"/>
      <c r="CZ305" s="172"/>
      <c r="DA305" s="172"/>
      <c r="DB305" s="172"/>
      <c r="DC305" s="172"/>
      <c r="DD305" s="172"/>
      <c r="DE305" s="172"/>
      <c r="DF305" s="172"/>
      <c r="DG305" s="172"/>
      <c r="DH305" s="172"/>
      <c r="DI305" s="172"/>
      <c r="DJ305" s="172"/>
      <c r="DK305" s="172"/>
      <c r="DL305" s="172"/>
      <c r="DM305" s="172"/>
      <c r="DN305" s="172"/>
      <c r="DO305" s="172"/>
      <c r="DP305" s="172"/>
      <c r="DQ305" s="172"/>
      <c r="DR305" s="172"/>
      <c r="DS305" s="172"/>
      <c r="DT305" s="172"/>
      <c r="DU305" s="172"/>
      <c r="DV305" s="172"/>
      <c r="DW305" s="172"/>
      <c r="DX305" s="172"/>
      <c r="DY305" s="172"/>
      <c r="DZ305" s="172"/>
      <c r="EA305" s="172"/>
      <c r="EB305" s="172"/>
      <c r="EC305" s="172"/>
      <c r="ED305" s="172"/>
      <c r="EE305" s="172"/>
      <c r="EF305" s="172"/>
      <c r="EG305" s="172"/>
      <c r="EH305" s="172"/>
      <c r="EI305" s="172"/>
      <c r="EJ305" s="172"/>
      <c r="EK305" s="172"/>
      <c r="EL305" s="172"/>
      <c r="EM305" s="172"/>
      <c r="EN305" s="172"/>
      <c r="EO305" s="172"/>
      <c r="EP305" s="172"/>
      <c r="EQ305" s="172"/>
      <c r="ER305" s="172"/>
      <c r="ES305" s="172"/>
      <c r="ET305" s="172"/>
      <c r="EU305" s="172"/>
      <c r="EV305" s="172"/>
      <c r="EW305" s="172"/>
      <c r="EX305" s="172"/>
      <c r="EY305" s="172"/>
      <c r="EZ305" s="172"/>
      <c r="FA305" s="172"/>
      <c r="FB305" s="172"/>
      <c r="FC305" s="172"/>
      <c r="FD305" s="172"/>
      <c r="FE305" s="172"/>
      <c r="FF305" s="172"/>
      <c r="FG305" s="172"/>
      <c r="FH305" s="172"/>
      <c r="FI305" s="172"/>
      <c r="FJ305" s="172"/>
      <c r="FK305" s="172"/>
      <c r="FL305" s="172"/>
      <c r="FM305" s="172"/>
      <c r="FN305" s="172"/>
      <c r="FO305" s="172"/>
      <c r="FP305" s="172"/>
      <c r="FQ305" s="172"/>
      <c r="FR305" s="172"/>
      <c r="FS305" s="172"/>
      <c r="FT305" s="172"/>
      <c r="FU305" s="172"/>
      <c r="FV305" s="172"/>
      <c r="FW305" s="172"/>
      <c r="FX305" s="172"/>
      <c r="FY305" s="172"/>
      <c r="FZ305" s="172"/>
      <c r="GA305" s="172"/>
      <c r="GB305" s="172"/>
      <c r="GC305" s="172"/>
      <c r="GD305" s="172"/>
      <c r="GE305" s="172"/>
      <c r="GF305" s="172"/>
      <c r="GG305" s="172"/>
      <c r="GH305" s="172"/>
      <c r="GI305" s="172"/>
      <c r="GJ305" s="172"/>
      <c r="GK305" s="172"/>
      <c r="GL305" s="172"/>
      <c r="GM305" s="172"/>
      <c r="GN305" s="172"/>
      <c r="GO305" s="172"/>
      <c r="GP305" s="172"/>
      <c r="GQ305" s="172"/>
      <c r="GR305" s="172"/>
      <c r="GS305" s="172"/>
      <c r="GT305" s="172"/>
      <c r="GU305" s="172"/>
      <c r="GV305" s="172"/>
      <c r="GW305" s="172"/>
      <c r="GX305" s="172"/>
      <c r="GY305" s="172"/>
      <c r="GZ305" s="172"/>
      <c r="HA305" s="172"/>
      <c r="HB305" s="172"/>
      <c r="HC305" s="172"/>
      <c r="HD305" s="172"/>
      <c r="HE305" s="172"/>
      <c r="HF305" s="172"/>
      <c r="HG305" s="172"/>
      <c r="HH305" s="172"/>
      <c r="HI305" s="172"/>
      <c r="HJ305" s="172"/>
      <c r="HK305" s="172"/>
      <c r="HL305" s="172"/>
      <c r="HM305" s="172"/>
      <c r="HN305" s="172"/>
      <c r="HO305" s="172"/>
      <c r="HP305" s="172"/>
      <c r="HQ305" s="172"/>
      <c r="HR305" s="172"/>
      <c r="HS305" s="172"/>
      <c r="HT305" s="172"/>
      <c r="HU305" s="172"/>
      <c r="HV305" s="172"/>
      <c r="HW305" s="172"/>
      <c r="HX305" s="172"/>
      <c r="HY305" s="172"/>
      <c r="HZ305" s="172"/>
      <c r="IA305" s="172"/>
      <c r="IB305" s="172"/>
      <c r="IC305" s="172"/>
      <c r="ID305" s="172"/>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c r="PU305" s="1"/>
      <c r="PV305" s="1"/>
      <c r="PW305" s="1"/>
      <c r="PX305" s="1"/>
      <c r="PY305" s="1"/>
      <c r="PZ305" s="1"/>
      <c r="QA305" s="1"/>
      <c r="QB305" s="1"/>
      <c r="QC305" s="1"/>
      <c r="QD305" s="1"/>
      <c r="QE305" s="1"/>
      <c r="QF305" s="1"/>
      <c r="QG305" s="1"/>
      <c r="QH305" s="1"/>
      <c r="QI305" s="1"/>
      <c r="QJ305" s="1"/>
      <c r="QK305" s="1"/>
      <c r="QL305" s="1"/>
      <c r="QM305" s="1"/>
      <c r="QN305" s="1"/>
      <c r="QO305" s="1"/>
      <c r="QP305" s="1"/>
      <c r="QQ305" s="1"/>
      <c r="QR305" s="1"/>
      <c r="QS305" s="1"/>
      <c r="QT305" s="1"/>
      <c r="QU305" s="1"/>
      <c r="QV305" s="1"/>
      <c r="QW305" s="1"/>
      <c r="QX305" s="1"/>
      <c r="QY305" s="1"/>
      <c r="QZ305" s="1"/>
      <c r="RA305" s="1"/>
      <c r="RB305" s="1"/>
      <c r="RC305" s="1"/>
      <c r="RD305" s="1"/>
      <c r="RE305" s="1"/>
      <c r="RF305" s="1"/>
      <c r="RG305" s="1"/>
      <c r="RH305" s="1"/>
      <c r="RI305" s="1"/>
      <c r="RJ305" s="1"/>
      <c r="RK305" s="1"/>
      <c r="RL305" s="1"/>
      <c r="RM305" s="1"/>
      <c r="RN305" s="1"/>
      <c r="RO305" s="1"/>
      <c r="RP305" s="1"/>
      <c r="RQ305" s="1"/>
      <c r="RR305" s="1"/>
      <c r="RS305" s="1"/>
      <c r="RT305" s="1"/>
      <c r="RU305" s="1"/>
      <c r="RV305" s="1"/>
      <c r="RW305" s="1"/>
      <c r="RX305" s="1"/>
      <c r="RY305" s="1"/>
      <c r="RZ305" s="1"/>
      <c r="SA305" s="1"/>
      <c r="SB305" s="1"/>
      <c r="SC305" s="1"/>
      <c r="SD305" s="1"/>
      <c r="SE305" s="1"/>
      <c r="SF305" s="1"/>
      <c r="SG305" s="1"/>
      <c r="SH305" s="1"/>
      <c r="SI305" s="1"/>
      <c r="SJ305" s="1"/>
      <c r="SK305" s="1"/>
      <c r="SL305" s="1"/>
      <c r="SM305" s="1"/>
      <c r="SN305" s="1"/>
      <c r="SO305" s="1"/>
      <c r="SP305" s="1"/>
      <c r="SQ305" s="1"/>
      <c r="SR305" s="1"/>
      <c r="SS305" s="1"/>
      <c r="ST305" s="1"/>
      <c r="SU305" s="1"/>
      <c r="SV305" s="1"/>
      <c r="SW305" s="1"/>
      <c r="SX305" s="1"/>
      <c r="SY305" s="1"/>
      <c r="SZ305" s="1"/>
      <c r="TA305" s="1"/>
      <c r="TB305" s="1"/>
      <c r="TC305" s="1"/>
      <c r="TD305" s="1"/>
      <c r="TE305" s="1"/>
      <c r="TF305" s="1"/>
      <c r="TG305" s="1"/>
      <c r="TH305" s="1"/>
      <c r="TI305" s="1"/>
      <c r="TJ305" s="1"/>
      <c r="TK305" s="1"/>
      <c r="TL305" s="1"/>
      <c r="TM305" s="1"/>
      <c r="TN305" s="1"/>
      <c r="TO305" s="1"/>
      <c r="TP305" s="1"/>
      <c r="TQ305" s="1"/>
      <c r="TR305" s="1"/>
      <c r="TS305" s="1"/>
      <c r="TT305" s="1"/>
      <c r="TU305" s="1"/>
      <c r="TV305" s="1"/>
      <c r="TW305" s="1"/>
      <c r="TX305" s="1"/>
      <c r="TY305" s="1"/>
      <c r="TZ305" s="1"/>
      <c r="UA305" s="1"/>
      <c r="UB305" s="1"/>
      <c r="UC305" s="1"/>
      <c r="UD305" s="1"/>
      <c r="UE305" s="1"/>
      <c r="UF305" s="1"/>
      <c r="UG305" s="1"/>
      <c r="UH305" s="1"/>
      <c r="UI305" s="1"/>
      <c r="UJ305" s="1"/>
      <c r="UK305" s="1"/>
      <c r="UL305" s="1"/>
      <c r="UM305" s="1"/>
      <c r="UN305" s="1"/>
      <c r="UO305" s="1"/>
      <c r="UP305" s="1"/>
      <c r="UQ305" s="1"/>
      <c r="UR305" s="1"/>
      <c r="US305" s="1"/>
      <c r="UT305" s="1"/>
      <c r="UU305" s="1"/>
      <c r="UV305" s="1"/>
      <c r="UW305" s="1"/>
      <c r="UX305" s="1"/>
      <c r="UY305" s="1"/>
      <c r="UZ305" s="1"/>
      <c r="VA305" s="1"/>
      <c r="VB305" s="1"/>
      <c r="VC305" s="1"/>
      <c r="VD305" s="1"/>
      <c r="VE305" s="1"/>
      <c r="VF305" s="1"/>
      <c r="VG305" s="1"/>
      <c r="VH305" s="1"/>
      <c r="VI305" s="1"/>
      <c r="VJ305" s="1"/>
      <c r="VK305" s="1"/>
      <c r="VL305" s="1"/>
      <c r="VM305" s="1"/>
      <c r="VN305" s="1"/>
      <c r="VO305" s="1"/>
      <c r="VP305" s="1"/>
      <c r="VQ305" s="1"/>
      <c r="VR305" s="1"/>
      <c r="VS305" s="1"/>
      <c r="VT305" s="1"/>
      <c r="VU305" s="1"/>
      <c r="VV305" s="1"/>
      <c r="VW305" s="1"/>
      <c r="VX305" s="1"/>
      <c r="VY305" s="1"/>
      <c r="VZ305" s="1"/>
      <c r="WA305" s="1"/>
      <c r="WB305" s="1"/>
      <c r="WC305" s="1"/>
      <c r="WD305" s="1"/>
      <c r="WE305" s="1"/>
      <c r="WF305" s="1"/>
      <c r="WG305" s="1"/>
      <c r="WH305" s="1"/>
      <c r="WI305" s="1"/>
      <c r="WJ305" s="1"/>
      <c r="WK305" s="1"/>
      <c r="WL305" s="1"/>
      <c r="WM305" s="1"/>
      <c r="WN305" s="1"/>
      <c r="WO305" s="1"/>
      <c r="WP305" s="1"/>
      <c r="WQ305" s="1"/>
      <c r="WR305" s="1"/>
      <c r="WS305" s="1"/>
      <c r="WT305" s="1"/>
      <c r="WU305" s="1"/>
      <c r="WV305" s="1"/>
      <c r="WW305" s="1"/>
      <c r="WX305" s="1"/>
      <c r="WY305" s="1"/>
      <c r="WZ305" s="1"/>
      <c r="XA305" s="1"/>
      <c r="XB305" s="1"/>
      <c r="XC305" s="1"/>
      <c r="XD305" s="1"/>
      <c r="XE305" s="1"/>
      <c r="XF305" s="1"/>
      <c r="XG305" s="1"/>
      <c r="XH305" s="1"/>
      <c r="XI305" s="1"/>
      <c r="XJ305" s="1"/>
      <c r="XK305" s="1"/>
      <c r="XL305" s="1"/>
      <c r="XM305" s="1"/>
      <c r="XN305" s="1"/>
      <c r="XO305" s="1"/>
      <c r="XP305" s="1"/>
      <c r="XQ305" s="1"/>
      <c r="XR305" s="1"/>
      <c r="XS305" s="1"/>
      <c r="XT305" s="1"/>
      <c r="XU305" s="1"/>
      <c r="XV305" s="1"/>
      <c r="XW305" s="1"/>
      <c r="XX305" s="1"/>
      <c r="XY305" s="1"/>
      <c r="XZ305" s="1"/>
      <c r="YA305" s="1"/>
      <c r="YB305" s="1"/>
      <c r="YC305" s="1"/>
      <c r="YD305" s="1"/>
      <c r="YE305" s="1"/>
      <c r="YF305" s="1"/>
      <c r="YG305" s="1"/>
      <c r="YH305" s="1"/>
      <c r="YI305" s="1"/>
      <c r="YJ305" s="1"/>
      <c r="YK305" s="1"/>
      <c r="YL305" s="1"/>
      <c r="YM305" s="1"/>
      <c r="YN305" s="1"/>
      <c r="YO305" s="1"/>
      <c r="YP305" s="1"/>
      <c r="YQ305" s="1"/>
      <c r="YR305" s="1"/>
      <c r="YS305" s="1"/>
      <c r="YT305" s="1"/>
      <c r="YU305" s="1"/>
      <c r="YV305" s="1"/>
      <c r="YW305" s="1"/>
      <c r="YX305" s="1"/>
      <c r="YY305" s="1"/>
      <c r="YZ305" s="1"/>
      <c r="ZA305" s="1"/>
      <c r="ZB305" s="1"/>
      <c r="ZC305" s="1"/>
      <c r="ZD305" s="1"/>
      <c r="ZE305" s="1"/>
      <c r="ZF305" s="1"/>
      <c r="ZG305" s="1"/>
      <c r="ZH305" s="1"/>
      <c r="ZI305" s="1"/>
      <c r="ZJ305" s="1"/>
      <c r="ZK305" s="1"/>
      <c r="ZL305" s="1"/>
      <c r="ZM305" s="1"/>
      <c r="ZN305" s="1"/>
      <c r="ZO305" s="1"/>
      <c r="ZP305" s="1"/>
      <c r="ZQ305" s="1"/>
      <c r="ZR305" s="1"/>
      <c r="ZS305" s="1"/>
      <c r="ZT305" s="1"/>
      <c r="ZU305" s="1"/>
      <c r="ZV305" s="1"/>
      <c r="ZW305" s="1"/>
      <c r="ZX305" s="1"/>
      <c r="ZY305" s="1"/>
      <c r="ZZ305" s="1"/>
      <c r="AAA305" s="1"/>
      <c r="AAB305" s="1"/>
      <c r="AAC305" s="1"/>
      <c r="AAD305" s="1"/>
      <c r="AAE305" s="1"/>
      <c r="AAF305" s="1"/>
      <c r="AAG305" s="1"/>
      <c r="AAH305" s="1"/>
      <c r="AAI305" s="1"/>
      <c r="AAJ305" s="1"/>
      <c r="AAK305" s="1"/>
      <c r="AAL305" s="1"/>
      <c r="AAM305" s="1"/>
      <c r="AAN305" s="1"/>
      <c r="AAO305" s="1"/>
      <c r="AAP305" s="1"/>
      <c r="AAQ305" s="1"/>
      <c r="AAR305" s="1"/>
      <c r="AAS305" s="1"/>
      <c r="AAT305" s="1"/>
      <c r="AAU305" s="1"/>
      <c r="AAV305" s="1"/>
      <c r="AAW305" s="1"/>
      <c r="AAX305" s="1"/>
      <c r="AAY305" s="1"/>
      <c r="AAZ305" s="1"/>
      <c r="ABA305" s="1"/>
      <c r="ABB305" s="1"/>
      <c r="ABC305" s="1"/>
      <c r="ABD305" s="1"/>
      <c r="ABE305" s="1"/>
      <c r="ABF305" s="1"/>
      <c r="ABG305" s="1"/>
      <c r="ABH305" s="1"/>
      <c r="ABI305" s="1"/>
      <c r="ABJ305" s="1"/>
      <c r="ABK305" s="1"/>
      <c r="ABL305" s="1"/>
      <c r="ABM305" s="1"/>
      <c r="ABN305" s="1"/>
      <c r="ABO305" s="1"/>
      <c r="ABP305" s="1"/>
      <c r="ABQ305" s="1"/>
      <c r="ABR305" s="1"/>
      <c r="ABS305" s="1"/>
      <c r="ABT305" s="1"/>
      <c r="ABU305" s="1"/>
      <c r="ABV305" s="1"/>
      <c r="ABW305" s="1"/>
      <c r="ABX305" s="1"/>
      <c r="ABY305" s="1"/>
      <c r="ABZ305" s="1"/>
      <c r="ACA305" s="1"/>
      <c r="ACB305" s="1"/>
      <c r="ACC305" s="1"/>
      <c r="ACD305" s="1"/>
      <c r="ACE305" s="1"/>
      <c r="ACF305" s="1"/>
      <c r="ACG305" s="1"/>
      <c r="ACH305" s="1"/>
      <c r="ACI305" s="1"/>
      <c r="ACJ305" s="1"/>
      <c r="ACK305" s="1"/>
      <c r="ACL305" s="1"/>
      <c r="ACM305" s="1"/>
      <c r="ACN305" s="1"/>
      <c r="ACO305" s="1"/>
      <c r="ACP305" s="1"/>
      <c r="ACQ305" s="1"/>
      <c r="ACR305" s="1"/>
      <c r="ACS305" s="1"/>
      <c r="ACT305" s="1"/>
      <c r="ACU305" s="1"/>
      <c r="ACV305" s="1"/>
      <c r="ACW305" s="1"/>
      <c r="ACX305" s="1"/>
      <c r="ACY305" s="1"/>
      <c r="ACZ305" s="1"/>
      <c r="ADA305" s="1"/>
      <c r="ADB305" s="1"/>
      <c r="ADC305" s="1"/>
      <c r="ADD305" s="1"/>
      <c r="ADE305" s="1"/>
      <c r="ADF305" s="1"/>
      <c r="ADG305" s="1"/>
      <c r="ADH305" s="1"/>
      <c r="ADI305" s="1"/>
      <c r="ADJ305" s="1"/>
      <c r="ADK305" s="1"/>
      <c r="ADL305" s="1"/>
      <c r="ADM305" s="1"/>
      <c r="ADN305" s="1"/>
      <c r="ADO305" s="1"/>
      <c r="ADP305" s="1"/>
      <c r="ADQ305" s="1"/>
      <c r="ADR305" s="1"/>
      <c r="ADS305" s="1"/>
      <c r="ADT305" s="1"/>
      <c r="ADU305" s="1"/>
      <c r="ADV305" s="1"/>
      <c r="ADW305" s="1"/>
      <c r="ADX305" s="1"/>
      <c r="ADY305" s="1"/>
      <c r="ADZ305" s="1"/>
      <c r="AEA305" s="1"/>
      <c r="AEB305" s="1"/>
      <c r="AEC305" s="1"/>
      <c r="AED305" s="1"/>
      <c r="AEE305" s="1"/>
      <c r="AEF305" s="1"/>
      <c r="AEG305" s="1"/>
      <c r="AEH305" s="1"/>
      <c r="AEI305" s="1"/>
      <c r="AEJ305" s="1"/>
      <c r="AEK305" s="1"/>
      <c r="AEL305" s="1"/>
      <c r="AEM305" s="1"/>
      <c r="AEN305" s="1"/>
      <c r="AEO305" s="1"/>
      <c r="AEP305" s="1"/>
      <c r="AEQ305" s="1"/>
      <c r="AER305" s="1"/>
      <c r="AES305" s="1"/>
      <c r="AET305" s="1"/>
      <c r="AEU305" s="1"/>
      <c r="AEV305" s="1"/>
      <c r="AEW305" s="1"/>
      <c r="AEX305" s="1"/>
      <c r="AEY305" s="1"/>
      <c r="AEZ305" s="1"/>
      <c r="AFA305" s="1"/>
      <c r="AFB305" s="1"/>
      <c r="AFC305" s="1"/>
      <c r="AFD305" s="1"/>
      <c r="AFE305" s="1"/>
      <c r="AFF305" s="1"/>
      <c r="AFG305" s="1"/>
      <c r="AFH305" s="1"/>
      <c r="AFI305" s="1"/>
      <c r="AFJ305" s="1"/>
      <c r="AFK305" s="1"/>
      <c r="AFL305" s="1"/>
      <c r="AFM305" s="1"/>
      <c r="AFN305" s="1"/>
      <c r="AFO305" s="1"/>
      <c r="AFP305" s="1"/>
      <c r="AFQ305" s="1"/>
      <c r="AFR305" s="1"/>
      <c r="AFS305" s="1"/>
      <c r="AFT305" s="1"/>
      <c r="AFU305" s="1"/>
      <c r="AFV305" s="1"/>
      <c r="AFW305" s="1"/>
      <c r="AFX305" s="1"/>
      <c r="AFY305" s="1"/>
      <c r="AFZ305" s="1"/>
      <c r="AGA305" s="1"/>
      <c r="AGB305" s="1"/>
      <c r="AGC305" s="1"/>
      <c r="AGD305" s="1"/>
      <c r="AGE305" s="1"/>
      <c r="AGF305" s="1"/>
      <c r="AGG305" s="1"/>
      <c r="AGH305" s="1"/>
      <c r="AGI305" s="1"/>
      <c r="AGJ305" s="1"/>
      <c r="AGK305" s="1"/>
      <c r="AGL305" s="1"/>
      <c r="AGM305" s="1"/>
      <c r="AGN305" s="1"/>
      <c r="AGO305" s="1"/>
      <c r="AGP305" s="1"/>
      <c r="AGQ305" s="1"/>
      <c r="AGR305" s="1"/>
      <c r="AGS305" s="1"/>
      <c r="AGT305" s="1"/>
      <c r="AGU305" s="1"/>
      <c r="AGV305" s="1"/>
      <c r="AGW305" s="1"/>
      <c r="AGX305" s="1"/>
      <c r="AGY305" s="1"/>
      <c r="AGZ305" s="1"/>
      <c r="AHA305" s="1"/>
      <c r="AHB305" s="1"/>
      <c r="AHC305" s="1"/>
      <c r="AHD305" s="1"/>
      <c r="AHE305" s="1"/>
      <c r="AHF305" s="1"/>
      <c r="AHG305" s="1"/>
      <c r="AHH305" s="1"/>
      <c r="AHI305" s="1"/>
      <c r="AHJ305" s="1"/>
      <c r="AHK305" s="1"/>
      <c r="AHL305" s="1"/>
      <c r="AHM305" s="1"/>
      <c r="AHN305" s="1"/>
      <c r="AHO305" s="1"/>
      <c r="AHP305" s="1"/>
      <c r="AHQ305" s="1"/>
      <c r="AHR305" s="1"/>
      <c r="AHS305" s="1"/>
      <c r="AHT305" s="1"/>
      <c r="AHU305" s="1"/>
      <c r="AHV305" s="1"/>
      <c r="AHW305" s="1"/>
      <c r="AHX305" s="1"/>
      <c r="AHY305" s="1"/>
      <c r="AHZ305" s="1"/>
      <c r="AIA305" s="1"/>
      <c r="AIB305" s="1"/>
      <c r="AIC305" s="1"/>
      <c r="AID305" s="1"/>
      <c r="AIE305" s="1"/>
      <c r="AIF305" s="1"/>
      <c r="AIG305" s="1"/>
      <c r="AIH305" s="1"/>
      <c r="AII305" s="1"/>
      <c r="AIJ305" s="1"/>
      <c r="AIK305" s="1"/>
      <c r="AIL305" s="1"/>
      <c r="AIM305" s="1"/>
      <c r="AIN305" s="1"/>
      <c r="AIO305" s="1"/>
      <c r="AIP305" s="1"/>
      <c r="AIQ305" s="1"/>
      <c r="AIR305" s="1"/>
      <c r="AIS305" s="1"/>
      <c r="AIT305" s="1"/>
      <c r="AIU305" s="1"/>
      <c r="AIV305" s="1"/>
      <c r="AIW305" s="1"/>
      <c r="AIX305" s="1"/>
      <c r="AIY305" s="1"/>
      <c r="AIZ305" s="1"/>
      <c r="AJA305" s="1"/>
      <c r="AJB305" s="1"/>
      <c r="AJC305" s="1"/>
      <c r="AJD305" s="1"/>
      <c r="AJE305" s="1"/>
      <c r="AJF305" s="1"/>
      <c r="AJG305" s="1"/>
      <c r="AJH305" s="1"/>
      <c r="AJI305" s="1"/>
      <c r="AJJ305" s="1"/>
      <c r="AJK305" s="1"/>
      <c r="AJL305" s="1"/>
      <c r="AJM305" s="1"/>
      <c r="AJN305" s="1"/>
      <c r="AJO305" s="1"/>
      <c r="AJP305" s="1"/>
      <c r="AJQ305" s="1"/>
      <c r="AJR305" s="1"/>
      <c r="AJS305" s="1"/>
      <c r="AJT305" s="1"/>
      <c r="AJU305" s="1"/>
      <c r="AJV305" s="1"/>
      <c r="AJW305" s="1"/>
      <c r="AJX305" s="1"/>
      <c r="AJY305" s="1"/>
      <c r="AJZ305" s="1"/>
      <c r="AKA305" s="1"/>
      <c r="AKB305" s="1"/>
      <c r="AKC305" s="1"/>
      <c r="AKD305" s="1"/>
      <c r="AKE305" s="1"/>
      <c r="AKF305" s="1"/>
      <c r="AKG305" s="1"/>
      <c r="AKH305" s="1"/>
      <c r="AKI305" s="1"/>
      <c r="AKJ305" s="1"/>
      <c r="AKK305" s="1"/>
      <c r="AKL305" s="1"/>
      <c r="AKM305" s="1"/>
      <c r="AKN305" s="1"/>
      <c r="AKO305" s="1"/>
      <c r="AKP305" s="1"/>
      <c r="AKQ305" s="1"/>
      <c r="AKR305" s="1"/>
      <c r="AKS305" s="1"/>
      <c r="AKT305" s="1"/>
      <c r="AKU305" s="1"/>
      <c r="AKV305" s="1"/>
      <c r="AKW305" s="1"/>
      <c r="AKX305" s="1"/>
      <c r="AKY305" s="1"/>
      <c r="AKZ305" s="1"/>
      <c r="ALA305" s="1"/>
      <c r="ALB305" s="1"/>
      <c r="ALC305" s="1"/>
      <c r="ALD305" s="1"/>
      <c r="ALE305" s="1"/>
      <c r="ALF305" s="1"/>
      <c r="ALG305" s="1"/>
      <c r="ALH305" s="1"/>
      <c r="ALI305" s="1"/>
      <c r="ALJ305" s="1"/>
      <c r="ALK305" s="1"/>
      <c r="ALL305" s="1"/>
      <c r="ALM305" s="1"/>
      <c r="ALN305" s="1"/>
      <c r="ALO305" s="1"/>
      <c r="ALP305" s="1"/>
      <c r="ALQ305" s="2"/>
      <c r="ALR305" s="2"/>
      <c r="ALS305" s="2"/>
      <c r="ALT305" s="2"/>
      <c r="ALU305" s="2"/>
      <c r="ALV305" s="2"/>
      <c r="ALW305" s="2"/>
      <c r="ALX305" s="2"/>
      <c r="ALY305" s="2"/>
      <c r="ALZ305" s="2"/>
      <c r="AMA305" s="2"/>
      <c r="AMB305" s="2"/>
      <c r="AMC305" s="2"/>
      <c r="AMD305" s="2"/>
      <c r="AME305" s="2"/>
      <c r="AMF305" s="2"/>
      <c r="AMG305" s="2"/>
      <c r="AMH305" s="2"/>
      <c r="AMI305" s="2"/>
      <c r="AMJ305" s="2"/>
      <c r="AMK305" s="2"/>
      <c r="AML305" s="2"/>
      <c r="AMM305" s="2"/>
    </row>
    <row r="306" customFormat="false" ht="48.75" hidden="false" customHeight="true" outlineLevel="0" collapsed="false">
      <c r="A306" s="122"/>
      <c r="B306" s="160" t="s">
        <v>50</v>
      </c>
      <c r="C306" s="88" t="s">
        <v>385</v>
      </c>
      <c r="D306" s="88" t="n">
        <v>910</v>
      </c>
      <c r="E306" s="162"/>
      <c r="F306" s="162"/>
      <c r="G306" s="89"/>
      <c r="H306" s="90"/>
      <c r="I306" s="151" t="n">
        <f aca="false">SUM(J306:Q306)</f>
        <v>7556100</v>
      </c>
      <c r="J306" s="151" t="n">
        <f aca="false">J307</f>
        <v>5996800</v>
      </c>
      <c r="K306" s="73" t="n">
        <f aca="false">K307</f>
        <v>1493600</v>
      </c>
      <c r="L306" s="73" t="n">
        <f aca="false">L307</f>
        <v>0</v>
      </c>
      <c r="M306" s="73" t="n">
        <f aca="false">M307</f>
        <v>0</v>
      </c>
      <c r="N306" s="73" t="n">
        <f aca="false">N307</f>
        <v>0</v>
      </c>
      <c r="O306" s="151" t="n">
        <f aca="false">O307</f>
        <v>56400</v>
      </c>
      <c r="P306" s="73" t="n">
        <f aca="false">P307</f>
        <v>9300</v>
      </c>
      <c r="Q306" s="152" t="n">
        <f aca="false">Q307</f>
        <v>0</v>
      </c>
      <c r="R306" s="126"/>
      <c r="S306" s="126"/>
      <c r="T306" s="126"/>
      <c r="U306" s="126"/>
      <c r="V306" s="126"/>
      <c r="W306" s="126"/>
      <c r="X306" s="126"/>
      <c r="Y306" s="126"/>
      <c r="Z306" s="126"/>
      <c r="AA306" s="126"/>
      <c r="AB306" s="126"/>
      <c r="AC306" s="126"/>
      <c r="AD306" s="126"/>
      <c r="AE306" s="126"/>
      <c r="AF306" s="126"/>
      <c r="AG306" s="126"/>
      <c r="AH306" s="126"/>
      <c r="AI306" s="126"/>
      <c r="AJ306" s="126"/>
      <c r="AK306" s="126"/>
      <c r="AL306" s="126"/>
      <c r="AM306" s="126"/>
      <c r="AN306" s="126"/>
      <c r="AO306" s="126"/>
      <c r="AP306" s="126"/>
      <c r="AQ306" s="126"/>
      <c r="AR306" s="126"/>
      <c r="AS306" s="126"/>
      <c r="AT306" s="126"/>
      <c r="AU306" s="126"/>
      <c r="AV306" s="126"/>
      <c r="AW306" s="126"/>
      <c r="AX306" s="126"/>
      <c r="AY306" s="126"/>
      <c r="AZ306" s="126"/>
      <c r="BA306" s="126"/>
      <c r="BB306" s="126"/>
      <c r="BC306" s="126"/>
      <c r="BD306" s="126"/>
      <c r="BE306" s="126"/>
      <c r="BF306" s="126"/>
      <c r="BG306" s="126"/>
      <c r="BH306" s="126"/>
      <c r="BI306" s="126"/>
      <c r="BJ306" s="126"/>
      <c r="BK306" s="126"/>
      <c r="BL306" s="126"/>
      <c r="BM306" s="126"/>
      <c r="BN306" s="126"/>
      <c r="BO306" s="126"/>
      <c r="BP306" s="126"/>
      <c r="BQ306" s="126"/>
      <c r="BR306" s="126"/>
      <c r="BS306" s="126"/>
      <c r="BT306" s="126"/>
      <c r="BU306" s="126"/>
      <c r="BV306" s="126"/>
      <c r="BW306" s="126"/>
      <c r="BX306" s="126"/>
      <c r="BY306" s="126"/>
      <c r="BZ306" s="126"/>
      <c r="CA306" s="126"/>
      <c r="CB306" s="126"/>
      <c r="CC306" s="126"/>
      <c r="CD306" s="126"/>
      <c r="CE306" s="126"/>
      <c r="CF306" s="126"/>
      <c r="CG306" s="126"/>
      <c r="CH306" s="126"/>
      <c r="CI306" s="126"/>
      <c r="CJ306" s="126"/>
      <c r="CK306" s="126"/>
      <c r="CL306" s="126"/>
      <c r="CM306" s="126"/>
      <c r="CN306" s="126"/>
      <c r="CO306" s="126"/>
      <c r="CP306" s="126"/>
      <c r="CQ306" s="126"/>
      <c r="CR306" s="126"/>
      <c r="CS306" s="126"/>
      <c r="CT306" s="126"/>
      <c r="CU306" s="126"/>
      <c r="CV306" s="126"/>
      <c r="CW306" s="126"/>
      <c r="CX306" s="126"/>
      <c r="CY306" s="126"/>
      <c r="CZ306" s="126"/>
      <c r="DA306" s="126"/>
      <c r="DB306" s="126"/>
      <c r="DC306" s="126"/>
      <c r="DD306" s="126"/>
      <c r="DE306" s="126"/>
      <c r="DF306" s="126"/>
      <c r="DG306" s="126"/>
      <c r="DH306" s="126"/>
      <c r="DI306" s="126"/>
      <c r="DJ306" s="126"/>
      <c r="DK306" s="126"/>
      <c r="DL306" s="126"/>
      <c r="DM306" s="126"/>
      <c r="DN306" s="126"/>
      <c r="DO306" s="126"/>
      <c r="DP306" s="126"/>
      <c r="DQ306" s="126"/>
      <c r="DR306" s="126"/>
      <c r="DS306" s="126"/>
      <c r="DT306" s="126"/>
      <c r="DU306" s="126"/>
      <c r="DV306" s="126"/>
      <c r="DW306" s="126"/>
      <c r="DX306" s="126"/>
      <c r="DY306" s="126"/>
      <c r="DZ306" s="126"/>
      <c r="EA306" s="126"/>
      <c r="EB306" s="126"/>
      <c r="EC306" s="126"/>
      <c r="ED306" s="126"/>
      <c r="EE306" s="126"/>
      <c r="EF306" s="126"/>
      <c r="EG306" s="126"/>
      <c r="EH306" s="126"/>
      <c r="EI306" s="126"/>
      <c r="EJ306" s="126"/>
      <c r="EK306" s="126"/>
      <c r="EL306" s="126"/>
      <c r="EM306" s="126"/>
      <c r="EN306" s="126"/>
      <c r="EO306" s="126"/>
      <c r="EP306" s="126"/>
      <c r="EQ306" s="126"/>
      <c r="ER306" s="126"/>
      <c r="ES306" s="126"/>
      <c r="ET306" s="126"/>
      <c r="EU306" s="126"/>
      <c r="EV306" s="126"/>
      <c r="EW306" s="126"/>
      <c r="EX306" s="126"/>
      <c r="EY306" s="126"/>
      <c r="EZ306" s="126"/>
      <c r="FA306" s="126"/>
      <c r="FB306" s="126"/>
      <c r="FC306" s="126"/>
      <c r="FD306" s="126"/>
      <c r="FE306" s="126"/>
      <c r="FF306" s="126"/>
      <c r="FG306" s="126"/>
      <c r="FH306" s="126"/>
      <c r="FI306" s="126"/>
      <c r="FJ306" s="126"/>
      <c r="FK306" s="126"/>
      <c r="FL306" s="126"/>
      <c r="FM306" s="126"/>
      <c r="FN306" s="126"/>
      <c r="FO306" s="126"/>
      <c r="FP306" s="126"/>
      <c r="FQ306" s="126"/>
      <c r="FR306" s="126"/>
      <c r="FS306" s="126"/>
      <c r="FT306" s="126"/>
      <c r="FU306" s="126"/>
      <c r="FV306" s="126"/>
      <c r="FW306" s="126"/>
      <c r="FX306" s="126"/>
      <c r="FY306" s="126"/>
      <c r="FZ306" s="126"/>
      <c r="GA306" s="126"/>
      <c r="GB306" s="126"/>
      <c r="GC306" s="126"/>
      <c r="GD306" s="126"/>
      <c r="GE306" s="126"/>
      <c r="GF306" s="126"/>
      <c r="GG306" s="126"/>
      <c r="GH306" s="126"/>
      <c r="GI306" s="126"/>
      <c r="GJ306" s="126"/>
      <c r="GK306" s="126"/>
      <c r="GL306" s="126"/>
      <c r="GM306" s="126"/>
      <c r="GN306" s="126"/>
      <c r="GO306" s="126"/>
      <c r="GP306" s="126"/>
      <c r="GQ306" s="126"/>
      <c r="GR306" s="126"/>
      <c r="GS306" s="126"/>
      <c r="GT306" s="126"/>
      <c r="GU306" s="126"/>
      <c r="GV306" s="126"/>
      <c r="GW306" s="126"/>
      <c r="GX306" s="126"/>
      <c r="GY306" s="126"/>
      <c r="GZ306" s="126"/>
      <c r="HA306" s="126"/>
      <c r="HB306" s="126"/>
      <c r="HC306" s="126"/>
      <c r="HD306" s="126"/>
      <c r="HE306" s="126"/>
      <c r="HF306" s="126"/>
      <c r="HG306" s="126"/>
      <c r="HH306" s="126"/>
      <c r="HI306" s="126"/>
      <c r="HJ306" s="126"/>
      <c r="HK306" s="126"/>
      <c r="HL306" s="126"/>
      <c r="HM306" s="126"/>
      <c r="HN306" s="126"/>
      <c r="HO306" s="126"/>
      <c r="HP306" s="126"/>
      <c r="HQ306" s="126"/>
      <c r="HR306" s="126"/>
      <c r="HS306" s="126"/>
      <c r="HT306" s="126"/>
      <c r="HU306" s="126"/>
      <c r="HV306" s="126"/>
      <c r="HW306" s="126"/>
      <c r="HX306" s="126"/>
      <c r="HY306" s="126"/>
      <c r="HZ306" s="126"/>
      <c r="IA306" s="126"/>
      <c r="IB306" s="126"/>
      <c r="IC306" s="126"/>
      <c r="ID306" s="126"/>
      <c r="IE306" s="126"/>
      <c r="IF306" s="126"/>
      <c r="IG306" s="126"/>
      <c r="IH306" s="126"/>
      <c r="II306" s="126"/>
      <c r="IJ306" s="126"/>
      <c r="IK306" s="126"/>
      <c r="IL306" s="126"/>
      <c r="IM306" s="126"/>
      <c r="IN306" s="126"/>
      <c r="IO306" s="126"/>
      <c r="IP306" s="126"/>
      <c r="IQ306" s="126"/>
      <c r="IR306" s="126"/>
      <c r="IS306" s="126"/>
      <c r="IT306" s="126"/>
      <c r="IU306" s="126"/>
      <c r="IV306" s="126"/>
      <c r="IW306" s="126"/>
      <c r="IX306" s="126"/>
      <c r="IY306" s="126"/>
      <c r="IZ306" s="126"/>
      <c r="JA306" s="126"/>
      <c r="JB306" s="126"/>
      <c r="JC306" s="126"/>
      <c r="JD306" s="126"/>
      <c r="JE306" s="126"/>
      <c r="JF306" s="126"/>
      <c r="JG306" s="126"/>
      <c r="JH306" s="126"/>
      <c r="JI306" s="126"/>
      <c r="JJ306" s="126"/>
      <c r="JK306" s="126"/>
      <c r="JL306" s="126"/>
      <c r="JM306" s="126"/>
      <c r="JN306" s="126"/>
      <c r="JO306" s="126"/>
      <c r="JP306" s="126"/>
      <c r="JQ306" s="126"/>
      <c r="JR306" s="126"/>
      <c r="JS306" s="126"/>
      <c r="JT306" s="126"/>
      <c r="JU306" s="126"/>
      <c r="JV306" s="126"/>
      <c r="JW306" s="126"/>
      <c r="JX306" s="126"/>
      <c r="JY306" s="126"/>
      <c r="JZ306" s="126"/>
      <c r="KA306" s="126"/>
      <c r="KB306" s="126"/>
      <c r="KC306" s="126"/>
      <c r="KD306" s="126"/>
      <c r="KE306" s="126"/>
      <c r="KF306" s="126"/>
      <c r="KG306" s="126"/>
      <c r="KH306" s="126"/>
      <c r="KI306" s="126"/>
      <c r="KJ306" s="126"/>
      <c r="KK306" s="126"/>
      <c r="KL306" s="126"/>
      <c r="KM306" s="126"/>
      <c r="KN306" s="126"/>
      <c r="KO306" s="126"/>
      <c r="KP306" s="126"/>
      <c r="KQ306" s="126"/>
      <c r="KR306" s="126"/>
      <c r="KS306" s="126"/>
      <c r="KT306" s="126"/>
      <c r="KU306" s="126"/>
      <c r="KV306" s="126"/>
      <c r="KW306" s="126"/>
      <c r="KX306" s="126"/>
      <c r="KY306" s="126"/>
      <c r="KZ306" s="126"/>
      <c r="LA306" s="126"/>
      <c r="LB306" s="126"/>
      <c r="LC306" s="126"/>
      <c r="LD306" s="126"/>
      <c r="LE306" s="126"/>
      <c r="LF306" s="126"/>
      <c r="LG306" s="126"/>
      <c r="LH306" s="126"/>
      <c r="LI306" s="126"/>
      <c r="LJ306" s="126"/>
      <c r="LK306" s="126"/>
      <c r="LL306" s="126"/>
      <c r="LM306" s="126"/>
      <c r="LN306" s="126"/>
      <c r="LO306" s="126"/>
      <c r="LP306" s="126"/>
      <c r="LQ306" s="126"/>
      <c r="LR306" s="126"/>
      <c r="LS306" s="126"/>
      <c r="LT306" s="126"/>
      <c r="LU306" s="126"/>
      <c r="LV306" s="126"/>
      <c r="LW306" s="126"/>
      <c r="LX306" s="126"/>
      <c r="LY306" s="126"/>
      <c r="LZ306" s="126"/>
      <c r="MA306" s="126"/>
      <c r="MB306" s="126"/>
      <c r="MC306" s="126"/>
      <c r="MD306" s="126"/>
      <c r="ME306" s="126"/>
      <c r="MF306" s="126"/>
      <c r="MG306" s="126"/>
      <c r="MH306" s="126"/>
      <c r="MI306" s="126"/>
      <c r="MJ306" s="126"/>
      <c r="MK306" s="126"/>
      <c r="ML306" s="126"/>
      <c r="MM306" s="126"/>
      <c r="MN306" s="126"/>
      <c r="MO306" s="126"/>
      <c r="MP306" s="126"/>
      <c r="MQ306" s="126"/>
      <c r="MR306" s="126"/>
      <c r="MS306" s="126"/>
      <c r="MT306" s="126"/>
      <c r="MU306" s="126"/>
      <c r="MV306" s="126"/>
      <c r="MW306" s="126"/>
      <c r="MX306" s="126"/>
      <c r="MY306" s="126"/>
      <c r="MZ306" s="126"/>
      <c r="NA306" s="126"/>
      <c r="NB306" s="126"/>
      <c r="NC306" s="126"/>
      <c r="ND306" s="126"/>
      <c r="NE306" s="126"/>
      <c r="NF306" s="126"/>
      <c r="NG306" s="126"/>
      <c r="NH306" s="126"/>
      <c r="NI306" s="126"/>
      <c r="NJ306" s="126"/>
      <c r="NK306" s="126"/>
      <c r="NL306" s="126"/>
      <c r="NM306" s="126"/>
      <c r="NN306" s="126"/>
      <c r="NO306" s="126"/>
      <c r="NP306" s="126"/>
      <c r="NQ306" s="126"/>
      <c r="NR306" s="126"/>
      <c r="NS306" s="126"/>
      <c r="NT306" s="126"/>
      <c r="NU306" s="126"/>
      <c r="NV306" s="126"/>
      <c r="NW306" s="126"/>
      <c r="NX306" s="126"/>
      <c r="NY306" s="126"/>
      <c r="NZ306" s="126"/>
      <c r="OA306" s="126"/>
      <c r="OB306" s="126"/>
      <c r="OC306" s="126"/>
      <c r="OD306" s="126"/>
      <c r="OE306" s="126"/>
      <c r="OF306" s="126"/>
      <c r="OG306" s="126"/>
      <c r="OH306" s="126"/>
      <c r="OI306" s="126"/>
      <c r="OJ306" s="126"/>
      <c r="OK306" s="126"/>
      <c r="OL306" s="126"/>
      <c r="OM306" s="126"/>
      <c r="ON306" s="126"/>
      <c r="OO306" s="126"/>
      <c r="OP306" s="126"/>
      <c r="OQ306" s="126"/>
      <c r="OR306" s="126"/>
      <c r="OS306" s="126"/>
      <c r="OT306" s="126"/>
      <c r="OU306" s="126"/>
      <c r="OV306" s="126"/>
      <c r="OW306" s="126"/>
      <c r="OX306" s="126"/>
      <c r="OY306" s="126"/>
      <c r="OZ306" s="126"/>
      <c r="PA306" s="126"/>
      <c r="PB306" s="126"/>
      <c r="PC306" s="126"/>
      <c r="PD306" s="126"/>
      <c r="PE306" s="126"/>
      <c r="PF306" s="126"/>
      <c r="PG306" s="126"/>
      <c r="PH306" s="126"/>
      <c r="PI306" s="126"/>
      <c r="PJ306" s="126"/>
      <c r="PK306" s="126"/>
      <c r="PL306" s="126"/>
      <c r="PM306" s="126"/>
      <c r="PN306" s="126"/>
      <c r="PO306" s="126"/>
      <c r="PP306" s="126"/>
      <c r="PQ306" s="126"/>
      <c r="PR306" s="126"/>
      <c r="PS306" s="126"/>
      <c r="PT306" s="126"/>
      <c r="PU306" s="126"/>
      <c r="PV306" s="126"/>
      <c r="PW306" s="126"/>
      <c r="PX306" s="126"/>
      <c r="PY306" s="126"/>
      <c r="PZ306" s="126"/>
      <c r="QA306" s="126"/>
      <c r="QB306" s="126"/>
      <c r="QC306" s="126"/>
      <c r="QD306" s="126"/>
      <c r="QE306" s="126"/>
      <c r="QF306" s="126"/>
      <c r="QG306" s="126"/>
      <c r="QH306" s="126"/>
      <c r="QI306" s="126"/>
      <c r="QJ306" s="126"/>
      <c r="QK306" s="126"/>
      <c r="QL306" s="126"/>
      <c r="QM306" s="126"/>
      <c r="QN306" s="126"/>
      <c r="QO306" s="126"/>
      <c r="QP306" s="126"/>
      <c r="QQ306" s="126"/>
      <c r="QR306" s="126"/>
      <c r="QS306" s="126"/>
      <c r="QT306" s="126"/>
      <c r="QU306" s="126"/>
      <c r="QV306" s="126"/>
      <c r="QW306" s="126"/>
      <c r="QX306" s="126"/>
      <c r="QY306" s="126"/>
      <c r="QZ306" s="126"/>
      <c r="RA306" s="126"/>
      <c r="RB306" s="126"/>
      <c r="RC306" s="126"/>
      <c r="RD306" s="126"/>
      <c r="RE306" s="126"/>
      <c r="RF306" s="126"/>
      <c r="RG306" s="126"/>
      <c r="RH306" s="126"/>
      <c r="RI306" s="126"/>
      <c r="RJ306" s="126"/>
      <c r="RK306" s="126"/>
      <c r="RL306" s="126"/>
      <c r="RM306" s="126"/>
      <c r="RN306" s="126"/>
      <c r="RO306" s="126"/>
      <c r="RP306" s="126"/>
      <c r="RQ306" s="126"/>
      <c r="RR306" s="126"/>
      <c r="RS306" s="126"/>
      <c r="RT306" s="126"/>
      <c r="RU306" s="126"/>
      <c r="RV306" s="126"/>
      <c r="RW306" s="126"/>
      <c r="RX306" s="126"/>
      <c r="RY306" s="126"/>
      <c r="RZ306" s="126"/>
      <c r="SA306" s="126"/>
      <c r="SB306" s="126"/>
      <c r="SC306" s="126"/>
      <c r="SD306" s="126"/>
      <c r="SE306" s="126"/>
      <c r="SF306" s="126"/>
      <c r="SG306" s="126"/>
      <c r="SH306" s="126"/>
      <c r="SI306" s="126"/>
      <c r="SJ306" s="126"/>
      <c r="SK306" s="126"/>
      <c r="SL306" s="126"/>
      <c r="SM306" s="126"/>
      <c r="SN306" s="126"/>
      <c r="SO306" s="126"/>
      <c r="SP306" s="126"/>
      <c r="SQ306" s="126"/>
      <c r="SR306" s="126"/>
      <c r="SS306" s="126"/>
      <c r="ST306" s="126"/>
      <c r="SU306" s="126"/>
      <c r="SV306" s="126"/>
      <c r="SW306" s="126"/>
      <c r="SX306" s="126"/>
      <c r="SY306" s="126"/>
      <c r="SZ306" s="126"/>
      <c r="TA306" s="126"/>
      <c r="TB306" s="126"/>
      <c r="TC306" s="126"/>
      <c r="TD306" s="126"/>
      <c r="TE306" s="126"/>
      <c r="TF306" s="126"/>
      <c r="TG306" s="126"/>
      <c r="TH306" s="126"/>
      <c r="TI306" s="126"/>
      <c r="TJ306" s="126"/>
      <c r="TK306" s="126"/>
      <c r="TL306" s="126"/>
      <c r="TM306" s="126"/>
      <c r="TN306" s="126"/>
      <c r="TO306" s="126"/>
      <c r="TP306" s="126"/>
      <c r="TQ306" s="126"/>
      <c r="TR306" s="126"/>
      <c r="TS306" s="126"/>
      <c r="TT306" s="126"/>
      <c r="TU306" s="126"/>
      <c r="TV306" s="126"/>
      <c r="TW306" s="126"/>
      <c r="TX306" s="126"/>
      <c r="TY306" s="126"/>
      <c r="TZ306" s="126"/>
      <c r="UA306" s="126"/>
      <c r="UB306" s="126"/>
      <c r="UC306" s="126"/>
      <c r="UD306" s="126"/>
      <c r="UE306" s="126"/>
      <c r="UF306" s="126"/>
      <c r="UG306" s="126"/>
      <c r="UH306" s="126"/>
      <c r="UI306" s="126"/>
      <c r="UJ306" s="126"/>
      <c r="UK306" s="126"/>
      <c r="UL306" s="126"/>
      <c r="UM306" s="126"/>
      <c r="UN306" s="126"/>
      <c r="UO306" s="126"/>
      <c r="UP306" s="126"/>
      <c r="UQ306" s="126"/>
      <c r="UR306" s="126"/>
      <c r="US306" s="126"/>
      <c r="UT306" s="126"/>
      <c r="UU306" s="126"/>
      <c r="UV306" s="126"/>
      <c r="UW306" s="126"/>
      <c r="UX306" s="126"/>
      <c r="UY306" s="126"/>
      <c r="UZ306" s="126"/>
      <c r="VA306" s="126"/>
      <c r="VB306" s="126"/>
      <c r="VC306" s="126"/>
      <c r="VD306" s="126"/>
      <c r="VE306" s="126"/>
      <c r="VF306" s="126"/>
      <c r="VG306" s="126"/>
      <c r="VH306" s="126"/>
      <c r="VI306" s="126"/>
      <c r="VJ306" s="126"/>
      <c r="VK306" s="126"/>
      <c r="VL306" s="126"/>
      <c r="VM306" s="126"/>
      <c r="VN306" s="126"/>
      <c r="VO306" s="126"/>
      <c r="VP306" s="126"/>
      <c r="VQ306" s="126"/>
      <c r="VR306" s="126"/>
      <c r="VS306" s="126"/>
      <c r="VT306" s="126"/>
      <c r="VU306" s="126"/>
      <c r="VV306" s="126"/>
      <c r="VW306" s="126"/>
      <c r="VX306" s="126"/>
      <c r="VY306" s="126"/>
      <c r="VZ306" s="126"/>
      <c r="WA306" s="126"/>
      <c r="WB306" s="126"/>
      <c r="WC306" s="126"/>
      <c r="WD306" s="126"/>
      <c r="WE306" s="126"/>
      <c r="WF306" s="126"/>
      <c r="WG306" s="126"/>
      <c r="WH306" s="126"/>
      <c r="WI306" s="126"/>
      <c r="WJ306" s="126"/>
      <c r="WK306" s="126"/>
      <c r="WL306" s="126"/>
      <c r="WM306" s="126"/>
      <c r="WN306" s="126"/>
      <c r="WO306" s="126"/>
      <c r="WP306" s="126"/>
      <c r="WQ306" s="126"/>
      <c r="WR306" s="126"/>
      <c r="WS306" s="126"/>
      <c r="WT306" s="126"/>
      <c r="WU306" s="126"/>
      <c r="WV306" s="126"/>
      <c r="WW306" s="126"/>
      <c r="WX306" s="126"/>
      <c r="WY306" s="126"/>
      <c r="WZ306" s="126"/>
      <c r="XA306" s="126"/>
      <c r="XB306" s="126"/>
      <c r="XC306" s="126"/>
      <c r="XD306" s="126"/>
      <c r="XE306" s="126"/>
      <c r="XF306" s="126"/>
      <c r="XG306" s="126"/>
      <c r="XH306" s="126"/>
      <c r="XI306" s="126"/>
      <c r="XJ306" s="126"/>
      <c r="XK306" s="126"/>
      <c r="XL306" s="126"/>
      <c r="XM306" s="126"/>
      <c r="XN306" s="126"/>
      <c r="XO306" s="126"/>
      <c r="XP306" s="126"/>
      <c r="XQ306" s="126"/>
      <c r="XR306" s="126"/>
      <c r="XS306" s="126"/>
      <c r="XT306" s="126"/>
      <c r="XU306" s="126"/>
      <c r="XV306" s="126"/>
      <c r="XW306" s="126"/>
      <c r="XX306" s="126"/>
      <c r="XY306" s="126"/>
      <c r="XZ306" s="126"/>
      <c r="YA306" s="126"/>
      <c r="YB306" s="126"/>
      <c r="YC306" s="126"/>
      <c r="YD306" s="126"/>
      <c r="YE306" s="126"/>
      <c r="YF306" s="126"/>
      <c r="YG306" s="126"/>
      <c r="YH306" s="126"/>
      <c r="YI306" s="126"/>
      <c r="YJ306" s="126"/>
      <c r="YK306" s="126"/>
      <c r="YL306" s="126"/>
      <c r="YM306" s="126"/>
      <c r="YN306" s="126"/>
      <c r="YO306" s="126"/>
      <c r="YP306" s="126"/>
      <c r="YQ306" s="126"/>
      <c r="YR306" s="126"/>
      <c r="YS306" s="126"/>
      <c r="YT306" s="126"/>
      <c r="YU306" s="126"/>
      <c r="YV306" s="126"/>
      <c r="YW306" s="126"/>
      <c r="YX306" s="126"/>
      <c r="YY306" s="126"/>
      <c r="YZ306" s="126"/>
      <c r="ZA306" s="126"/>
      <c r="ZB306" s="126"/>
      <c r="ZC306" s="126"/>
      <c r="ZD306" s="126"/>
      <c r="ZE306" s="126"/>
      <c r="ZF306" s="126"/>
      <c r="ZG306" s="126"/>
      <c r="ZH306" s="126"/>
      <c r="ZI306" s="126"/>
      <c r="ZJ306" s="126"/>
      <c r="ZK306" s="126"/>
      <c r="ZL306" s="126"/>
      <c r="ZM306" s="126"/>
      <c r="ZN306" s="126"/>
      <c r="ZO306" s="126"/>
      <c r="ZP306" s="126"/>
      <c r="ZQ306" s="126"/>
      <c r="ZR306" s="126"/>
      <c r="ZS306" s="126"/>
      <c r="ZT306" s="126"/>
      <c r="ZU306" s="126"/>
      <c r="ZV306" s="126"/>
      <c r="ZW306" s="126"/>
      <c r="ZX306" s="126"/>
      <c r="ZY306" s="126"/>
      <c r="ZZ306" s="126"/>
      <c r="AAA306" s="126"/>
      <c r="AAB306" s="126"/>
      <c r="AAC306" s="126"/>
      <c r="AAD306" s="126"/>
      <c r="AAE306" s="126"/>
      <c r="AAF306" s="126"/>
      <c r="AAG306" s="126"/>
      <c r="AAH306" s="126"/>
      <c r="AAI306" s="126"/>
      <c r="AAJ306" s="126"/>
      <c r="AAK306" s="126"/>
      <c r="AAL306" s="126"/>
      <c r="AAM306" s="126"/>
      <c r="AAN306" s="126"/>
      <c r="AAO306" s="126"/>
      <c r="AAP306" s="126"/>
      <c r="AAQ306" s="126"/>
      <c r="AAR306" s="126"/>
      <c r="AAS306" s="126"/>
      <c r="AAT306" s="126"/>
      <c r="AAU306" s="126"/>
      <c r="AAV306" s="126"/>
      <c r="AAW306" s="126"/>
      <c r="AAX306" s="126"/>
      <c r="AAY306" s="126"/>
      <c r="AAZ306" s="126"/>
      <c r="ABA306" s="126"/>
      <c r="ABB306" s="126"/>
      <c r="ABC306" s="126"/>
      <c r="ABD306" s="126"/>
      <c r="ABE306" s="126"/>
      <c r="ABF306" s="126"/>
      <c r="ABG306" s="126"/>
      <c r="ABH306" s="126"/>
      <c r="ABI306" s="126"/>
      <c r="ABJ306" s="126"/>
      <c r="ABK306" s="126"/>
      <c r="ABL306" s="126"/>
      <c r="ABM306" s="126"/>
      <c r="ABN306" s="126"/>
      <c r="ABO306" s="126"/>
      <c r="ABP306" s="126"/>
      <c r="ABQ306" s="126"/>
      <c r="ABR306" s="126"/>
      <c r="ABS306" s="126"/>
      <c r="ABT306" s="126"/>
      <c r="ABU306" s="126"/>
      <c r="ABV306" s="126"/>
      <c r="ABW306" s="126"/>
      <c r="ABX306" s="126"/>
      <c r="ABY306" s="126"/>
      <c r="ABZ306" s="126"/>
      <c r="ACA306" s="126"/>
      <c r="ACB306" s="126"/>
      <c r="ACC306" s="126"/>
      <c r="ACD306" s="126"/>
      <c r="ACE306" s="126"/>
      <c r="ACF306" s="126"/>
      <c r="ACG306" s="126"/>
      <c r="ACH306" s="126"/>
      <c r="ACI306" s="126"/>
      <c r="ACJ306" s="126"/>
      <c r="ACK306" s="126"/>
      <c r="ACL306" s="126"/>
      <c r="ACM306" s="126"/>
      <c r="ACN306" s="126"/>
      <c r="ACO306" s="126"/>
      <c r="ACP306" s="126"/>
      <c r="ACQ306" s="126"/>
      <c r="ACR306" s="126"/>
      <c r="ACS306" s="126"/>
      <c r="ACT306" s="126"/>
      <c r="ACU306" s="126"/>
      <c r="ACV306" s="126"/>
      <c r="ACW306" s="126"/>
      <c r="ACX306" s="126"/>
      <c r="ACY306" s="126"/>
      <c r="ACZ306" s="126"/>
      <c r="ADA306" s="126"/>
      <c r="ADB306" s="126"/>
      <c r="ADC306" s="126"/>
      <c r="ADD306" s="126"/>
      <c r="ADE306" s="126"/>
      <c r="ADF306" s="126"/>
      <c r="ADG306" s="126"/>
      <c r="ADH306" s="126"/>
      <c r="ADI306" s="126"/>
      <c r="ADJ306" s="126"/>
      <c r="ADK306" s="126"/>
      <c r="ADL306" s="126"/>
      <c r="ADM306" s="126"/>
      <c r="ADN306" s="126"/>
      <c r="ADO306" s="126"/>
      <c r="ADP306" s="126"/>
      <c r="ADQ306" s="126"/>
      <c r="ADR306" s="126"/>
      <c r="ADS306" s="126"/>
      <c r="ADT306" s="126"/>
      <c r="ADU306" s="126"/>
      <c r="ADV306" s="126"/>
      <c r="ADW306" s="126"/>
      <c r="ADX306" s="126"/>
      <c r="ADY306" s="126"/>
      <c r="ADZ306" s="126"/>
      <c r="AEA306" s="126"/>
      <c r="AEB306" s="126"/>
      <c r="AEC306" s="126"/>
      <c r="AED306" s="126"/>
      <c r="AEE306" s="126"/>
      <c r="AEF306" s="126"/>
      <c r="AEG306" s="126"/>
      <c r="AEH306" s="126"/>
      <c r="AEI306" s="126"/>
      <c r="AEJ306" s="126"/>
      <c r="AEK306" s="126"/>
      <c r="AEL306" s="126"/>
      <c r="AEM306" s="126"/>
      <c r="AEN306" s="126"/>
      <c r="AEO306" s="126"/>
      <c r="AEP306" s="126"/>
      <c r="AEQ306" s="126"/>
      <c r="AER306" s="126"/>
      <c r="AES306" s="126"/>
      <c r="AET306" s="126"/>
      <c r="AEU306" s="126"/>
      <c r="AEV306" s="126"/>
      <c r="AEW306" s="126"/>
      <c r="AEX306" s="126"/>
      <c r="AEY306" s="126"/>
      <c r="AEZ306" s="126"/>
      <c r="AFA306" s="126"/>
      <c r="AFB306" s="126"/>
      <c r="AFC306" s="126"/>
      <c r="AFD306" s="126"/>
      <c r="AFE306" s="126"/>
      <c r="AFF306" s="126"/>
      <c r="AFG306" s="126"/>
      <c r="AFH306" s="126"/>
      <c r="AFI306" s="126"/>
      <c r="AFJ306" s="126"/>
      <c r="AFK306" s="126"/>
      <c r="AFL306" s="126"/>
      <c r="AFM306" s="126"/>
      <c r="AFN306" s="126"/>
      <c r="AFO306" s="126"/>
      <c r="AFP306" s="126"/>
      <c r="AFQ306" s="126"/>
      <c r="AFR306" s="126"/>
      <c r="AFS306" s="126"/>
      <c r="AFT306" s="126"/>
      <c r="AFU306" s="126"/>
      <c r="AFV306" s="126"/>
      <c r="AFW306" s="126"/>
      <c r="AFX306" s="126"/>
      <c r="AFY306" s="126"/>
      <c r="AFZ306" s="126"/>
      <c r="AGA306" s="126"/>
      <c r="AGB306" s="126"/>
      <c r="AGC306" s="126"/>
      <c r="AGD306" s="126"/>
      <c r="AGE306" s="126"/>
      <c r="AGF306" s="126"/>
      <c r="AGG306" s="126"/>
      <c r="AGH306" s="126"/>
      <c r="AGI306" s="126"/>
      <c r="AGJ306" s="126"/>
      <c r="AGK306" s="126"/>
      <c r="AGL306" s="126"/>
      <c r="AGM306" s="126"/>
      <c r="AGN306" s="126"/>
      <c r="AGO306" s="126"/>
      <c r="AGP306" s="126"/>
      <c r="AGQ306" s="126"/>
      <c r="AGR306" s="126"/>
      <c r="AGS306" s="126"/>
      <c r="AGT306" s="126"/>
      <c r="AGU306" s="126"/>
      <c r="AGV306" s="126"/>
      <c r="AGW306" s="126"/>
      <c r="AGX306" s="126"/>
      <c r="AGY306" s="126"/>
      <c r="AGZ306" s="126"/>
      <c r="AHA306" s="126"/>
      <c r="AHB306" s="126"/>
      <c r="AHC306" s="126"/>
      <c r="AHD306" s="126"/>
      <c r="AHE306" s="126"/>
      <c r="AHF306" s="126"/>
      <c r="AHG306" s="126"/>
      <c r="AHH306" s="126"/>
      <c r="AHI306" s="126"/>
      <c r="AHJ306" s="126"/>
      <c r="AHK306" s="126"/>
      <c r="AHL306" s="126"/>
      <c r="AHM306" s="126"/>
      <c r="AHN306" s="126"/>
      <c r="AHO306" s="126"/>
      <c r="AHP306" s="126"/>
      <c r="AHQ306" s="126"/>
      <c r="AHR306" s="126"/>
      <c r="AHS306" s="126"/>
      <c r="AHT306" s="126"/>
      <c r="AHU306" s="126"/>
      <c r="AHV306" s="126"/>
      <c r="AHW306" s="126"/>
      <c r="AHX306" s="126"/>
      <c r="AHY306" s="126"/>
      <c r="AHZ306" s="126"/>
      <c r="AIA306" s="126"/>
      <c r="AIB306" s="126"/>
      <c r="AIC306" s="126"/>
      <c r="AID306" s="126"/>
      <c r="AIE306" s="126"/>
      <c r="AIF306" s="126"/>
      <c r="AIG306" s="126"/>
      <c r="AIH306" s="126"/>
      <c r="AII306" s="126"/>
      <c r="AIJ306" s="126"/>
      <c r="AIK306" s="126"/>
      <c r="AIL306" s="126"/>
      <c r="AIM306" s="126"/>
      <c r="AIN306" s="126"/>
      <c r="AIO306" s="126"/>
      <c r="AIP306" s="126"/>
      <c r="AIQ306" s="126"/>
      <c r="AIR306" s="126"/>
      <c r="AIS306" s="126"/>
      <c r="AIT306" s="126"/>
      <c r="AIU306" s="126"/>
      <c r="AIV306" s="126"/>
      <c r="AIW306" s="126"/>
      <c r="AIX306" s="126"/>
      <c r="AIY306" s="126"/>
      <c r="AIZ306" s="126"/>
      <c r="AJA306" s="126"/>
      <c r="AJB306" s="126"/>
      <c r="AJC306" s="126"/>
      <c r="AJD306" s="126"/>
      <c r="AJE306" s="126"/>
      <c r="AJF306" s="126"/>
      <c r="AJG306" s="126"/>
      <c r="AJH306" s="126"/>
      <c r="AJI306" s="126"/>
      <c r="AJJ306" s="126"/>
      <c r="AJK306" s="126"/>
      <c r="AJL306" s="126"/>
      <c r="AJM306" s="126"/>
      <c r="AJN306" s="126"/>
      <c r="AJO306" s="126"/>
      <c r="AJP306" s="126"/>
      <c r="AJQ306" s="126"/>
      <c r="AJR306" s="126"/>
      <c r="AJS306" s="126"/>
      <c r="AJT306" s="126"/>
      <c r="AJU306" s="126"/>
      <c r="AJV306" s="126"/>
      <c r="AJW306" s="126"/>
      <c r="AJX306" s="126"/>
      <c r="AJY306" s="126"/>
      <c r="AJZ306" s="126"/>
      <c r="AKA306" s="126"/>
      <c r="AKB306" s="126"/>
      <c r="AKC306" s="126"/>
      <c r="AKD306" s="126"/>
      <c r="AKE306" s="126"/>
      <c r="AKF306" s="126"/>
      <c r="AKG306" s="126"/>
      <c r="AKH306" s="126"/>
      <c r="AKI306" s="126"/>
      <c r="AKJ306" s="126"/>
      <c r="AKK306" s="126"/>
      <c r="AKL306" s="126"/>
      <c r="AKM306" s="126"/>
      <c r="AKN306" s="126"/>
      <c r="AKO306" s="126"/>
      <c r="AKP306" s="126"/>
      <c r="AKQ306" s="126"/>
      <c r="AKR306" s="126"/>
      <c r="AKS306" s="126"/>
      <c r="AKT306" s="126"/>
      <c r="AKU306" s="126"/>
      <c r="AKV306" s="126"/>
      <c r="AKW306" s="126"/>
      <c r="AKX306" s="126"/>
      <c r="AKY306" s="126"/>
      <c r="AKZ306" s="126"/>
      <c r="ALA306" s="126"/>
      <c r="ALB306" s="126"/>
      <c r="ALC306" s="126"/>
      <c r="ALD306" s="126"/>
      <c r="ALE306" s="126"/>
      <c r="ALF306" s="126"/>
      <c r="ALG306" s="126"/>
      <c r="ALH306" s="126"/>
      <c r="ALI306" s="126"/>
      <c r="ALJ306" s="126"/>
      <c r="ALK306" s="126"/>
      <c r="ALL306" s="126"/>
      <c r="ALM306" s="126"/>
      <c r="ALN306" s="126"/>
      <c r="ALO306" s="126"/>
      <c r="ALP306" s="95"/>
      <c r="ALQ306" s="95"/>
      <c r="ALR306" s="95"/>
      <c r="ALS306" s="95"/>
      <c r="ALT306" s="95"/>
      <c r="ALU306" s="95"/>
      <c r="ALV306" s="95"/>
      <c r="ALW306" s="95"/>
      <c r="ALX306" s="95"/>
      <c r="ALY306" s="95"/>
      <c r="ALZ306" s="95"/>
      <c r="AMA306" s="95"/>
      <c r="AMB306" s="95"/>
      <c r="AMC306" s="95"/>
      <c r="AMD306" s="95"/>
      <c r="AME306" s="95"/>
      <c r="AMF306" s="95"/>
      <c r="AMG306" s="95"/>
      <c r="AMH306" s="95"/>
      <c r="AMI306" s="95"/>
      <c r="AMJ306" s="95"/>
      <c r="AMK306" s="95"/>
      <c r="AML306" s="95"/>
      <c r="AMM306" s="126"/>
    </row>
    <row r="307" customFormat="false" ht="17.6" hidden="false" customHeight="false" outlineLevel="0" collapsed="false">
      <c r="B307" s="90"/>
      <c r="C307" s="81" t="s">
        <v>15</v>
      </c>
      <c r="D307" s="81" t="n">
        <v>910</v>
      </c>
      <c r="E307" s="154" t="s">
        <v>16</v>
      </c>
      <c r="F307" s="154" t="s">
        <v>83</v>
      </c>
      <c r="G307" s="82"/>
      <c r="H307" s="83"/>
      <c r="I307" s="157" t="n">
        <f aca="false">SUM(J307:Q307)</f>
        <v>7556100</v>
      </c>
      <c r="J307" s="157" t="n">
        <f aca="false">J308+J318</f>
        <v>5996800</v>
      </c>
      <c r="K307" s="76" t="n">
        <f aca="false">K308+K318</f>
        <v>1493600</v>
      </c>
      <c r="L307" s="76" t="n">
        <f aca="false">L308+L318</f>
        <v>0</v>
      </c>
      <c r="M307" s="76" t="n">
        <f aca="false">M308+M318</f>
        <v>0</v>
      </c>
      <c r="N307" s="76" t="n">
        <f aca="false">N308+N318</f>
        <v>0</v>
      </c>
      <c r="O307" s="157" t="n">
        <f aca="false">O308+O318</f>
        <v>56400</v>
      </c>
      <c r="P307" s="76" t="n">
        <f aca="false">P308+P318</f>
        <v>9300</v>
      </c>
      <c r="Q307" s="158" t="n">
        <f aca="false">Q308+Q318</f>
        <v>0</v>
      </c>
    </row>
    <row r="308" customFormat="false" ht="32.8" hidden="false" customHeight="false" outlineLevel="0" collapsed="false">
      <c r="B308" s="90"/>
      <c r="C308" s="81" t="s">
        <v>383</v>
      </c>
      <c r="D308" s="81" t="n">
        <v>910</v>
      </c>
      <c r="E308" s="154" t="s">
        <v>16</v>
      </c>
      <c r="F308" s="154" t="s">
        <v>27</v>
      </c>
      <c r="G308" s="82"/>
      <c r="H308" s="83"/>
      <c r="I308" s="157" t="n">
        <f aca="false">SUM(J308:Q308)</f>
        <v>7391100</v>
      </c>
      <c r="J308" s="157" t="n">
        <f aca="false">J309</f>
        <v>5696800</v>
      </c>
      <c r="K308" s="76" t="n">
        <f aca="false">K309</f>
        <v>1628600</v>
      </c>
      <c r="L308" s="76" t="n">
        <f aca="false">L309</f>
        <v>0</v>
      </c>
      <c r="M308" s="76" t="n">
        <f aca="false">M309</f>
        <v>0</v>
      </c>
      <c r="N308" s="76" t="n">
        <f aca="false">N309</f>
        <v>0</v>
      </c>
      <c r="O308" s="157" t="n">
        <f aca="false">O309</f>
        <v>56400</v>
      </c>
      <c r="P308" s="76" t="n">
        <f aca="false">P309</f>
        <v>9300</v>
      </c>
      <c r="Q308" s="158" t="n">
        <f aca="false">Q309</f>
        <v>0</v>
      </c>
    </row>
    <row r="309" customFormat="false" ht="32.8" hidden="false" customHeight="false" outlineLevel="0" collapsed="false">
      <c r="B309" s="90"/>
      <c r="C309" s="81" t="s">
        <v>340</v>
      </c>
      <c r="D309" s="81" t="n">
        <v>910</v>
      </c>
      <c r="E309" s="154" t="s">
        <v>16</v>
      </c>
      <c r="F309" s="154" t="s">
        <v>27</v>
      </c>
      <c r="G309" s="82" t="n">
        <v>9900000000</v>
      </c>
      <c r="H309" s="83"/>
      <c r="I309" s="157" t="n">
        <f aca="false">SUM(J309:Q309)</f>
        <v>7391100</v>
      </c>
      <c r="J309" s="157" t="n">
        <f aca="false">J310+J313</f>
        <v>5696800</v>
      </c>
      <c r="K309" s="76" t="n">
        <f aca="false">K310+K313</f>
        <v>1628600</v>
      </c>
      <c r="L309" s="76" t="n">
        <f aca="false">L310+L313</f>
        <v>0</v>
      </c>
      <c r="M309" s="76" t="n">
        <f aca="false">M310+M313</f>
        <v>0</v>
      </c>
      <c r="N309" s="76" t="n">
        <f aca="false">N310+N313</f>
        <v>0</v>
      </c>
      <c r="O309" s="157" t="n">
        <f aca="false">O310+O313</f>
        <v>56400</v>
      </c>
      <c r="P309" s="76" t="n">
        <f aca="false">P310+P313</f>
        <v>9300</v>
      </c>
      <c r="Q309" s="158" t="n">
        <f aca="false">Q310+Q313</f>
        <v>0</v>
      </c>
    </row>
    <row r="310" customFormat="false" ht="48.5" hidden="false" customHeight="false" outlineLevel="0" collapsed="false">
      <c r="B310" s="90"/>
      <c r="C310" s="81" t="s">
        <v>350</v>
      </c>
      <c r="D310" s="81" t="n">
        <v>910</v>
      </c>
      <c r="E310" s="154" t="s">
        <v>16</v>
      </c>
      <c r="F310" s="154" t="s">
        <v>27</v>
      </c>
      <c r="G310" s="82" t="n">
        <v>9910000000</v>
      </c>
      <c r="H310" s="83"/>
      <c r="I310" s="157" t="n">
        <f aca="false">SUM(J310:Q310)</f>
        <v>4234600</v>
      </c>
      <c r="J310" s="157" t="n">
        <f aca="false">J311</f>
        <v>2707200</v>
      </c>
      <c r="K310" s="76" t="n">
        <f aca="false">K311</f>
        <v>1527400</v>
      </c>
      <c r="L310" s="76" t="n">
        <f aca="false">L311</f>
        <v>0</v>
      </c>
      <c r="M310" s="76" t="n">
        <f aca="false">M311</f>
        <v>0</v>
      </c>
      <c r="N310" s="76" t="n">
        <f aca="false">N311</f>
        <v>0</v>
      </c>
      <c r="O310" s="157" t="n">
        <f aca="false">O311</f>
        <v>0</v>
      </c>
      <c r="P310" s="76" t="n">
        <f aca="false">P311</f>
        <v>0</v>
      </c>
      <c r="Q310" s="158" t="n">
        <f aca="false">Q311</f>
        <v>0</v>
      </c>
    </row>
    <row r="311" customFormat="false" ht="31.8" hidden="false" customHeight="true" outlineLevel="0" collapsed="false">
      <c r="B311" s="90"/>
      <c r="C311" s="81" t="s">
        <v>99</v>
      </c>
      <c r="D311" s="81" t="n">
        <v>910</v>
      </c>
      <c r="E311" s="154" t="s">
        <v>16</v>
      </c>
      <c r="F311" s="154" t="s">
        <v>27</v>
      </c>
      <c r="G311" s="82" t="n">
        <v>9910000190</v>
      </c>
      <c r="H311" s="83"/>
      <c r="I311" s="157" t="n">
        <f aca="false">SUM(J311:Q311)</f>
        <v>4234600</v>
      </c>
      <c r="J311" s="157" t="n">
        <f aca="false">J312</f>
        <v>2707200</v>
      </c>
      <c r="K311" s="76" t="n">
        <f aca="false">K312</f>
        <v>1527400</v>
      </c>
      <c r="L311" s="76" t="n">
        <f aca="false">L312</f>
        <v>0</v>
      </c>
      <c r="M311" s="76" t="n">
        <f aca="false">M312</f>
        <v>0</v>
      </c>
      <c r="N311" s="76" t="n">
        <f aca="false">N312</f>
        <v>0</v>
      </c>
      <c r="O311" s="157" t="n">
        <f aca="false">O312</f>
        <v>0</v>
      </c>
      <c r="P311" s="76" t="n">
        <f aca="false">P312</f>
        <v>0</v>
      </c>
      <c r="Q311" s="158" t="n">
        <f aca="false">Q312</f>
        <v>0</v>
      </c>
    </row>
    <row r="312" customFormat="false" ht="64.15" hidden="false" customHeight="false" outlineLevel="0" collapsed="false">
      <c r="B312" s="90"/>
      <c r="C312" s="81" t="s">
        <v>100</v>
      </c>
      <c r="D312" s="81" t="n">
        <v>910</v>
      </c>
      <c r="E312" s="154" t="s">
        <v>16</v>
      </c>
      <c r="F312" s="154" t="s">
        <v>27</v>
      </c>
      <c r="G312" s="82" t="n">
        <v>9910000190</v>
      </c>
      <c r="H312" s="83" t="s">
        <v>101</v>
      </c>
      <c r="I312" s="157" t="n">
        <f aca="false">SUM(J312:Q312)</f>
        <v>4234600</v>
      </c>
      <c r="J312" s="157" t="n">
        <v>2707200</v>
      </c>
      <c r="K312" s="76" t="n">
        <v>1527400</v>
      </c>
      <c r="L312" s="76"/>
      <c r="M312" s="76"/>
      <c r="N312" s="76"/>
      <c r="O312" s="157"/>
      <c r="P312" s="76"/>
      <c r="Q312" s="158"/>
    </row>
    <row r="313" customFormat="false" ht="48.5" hidden="false" customHeight="false" outlineLevel="0" collapsed="false">
      <c r="B313" s="90"/>
      <c r="C313" s="81" t="s">
        <v>351</v>
      </c>
      <c r="D313" s="81" t="n">
        <v>910</v>
      </c>
      <c r="E313" s="154" t="s">
        <v>16</v>
      </c>
      <c r="F313" s="154" t="s">
        <v>27</v>
      </c>
      <c r="G313" s="82" t="n">
        <v>9920000000</v>
      </c>
      <c r="H313" s="83"/>
      <c r="I313" s="157" t="n">
        <f aca="false">SUM(J313:Q313)</f>
        <v>3156500</v>
      </c>
      <c r="J313" s="157" t="n">
        <f aca="false">J314</f>
        <v>2989600</v>
      </c>
      <c r="K313" s="76" t="n">
        <f aca="false">K314</f>
        <v>101200</v>
      </c>
      <c r="L313" s="76" t="n">
        <f aca="false">L314</f>
        <v>0</v>
      </c>
      <c r="M313" s="76" t="n">
        <f aca="false">M314</f>
        <v>0</v>
      </c>
      <c r="N313" s="76" t="n">
        <f aca="false">N314</f>
        <v>0</v>
      </c>
      <c r="O313" s="157" t="n">
        <f aca="false">O314</f>
        <v>56400</v>
      </c>
      <c r="P313" s="76" t="n">
        <f aca="false">P314</f>
        <v>9300</v>
      </c>
      <c r="Q313" s="158" t="n">
        <f aca="false">Q314</f>
        <v>0</v>
      </c>
    </row>
    <row r="314" customFormat="false" ht="34.8" hidden="false" customHeight="true" outlineLevel="0" collapsed="false">
      <c r="B314" s="90"/>
      <c r="C314" s="81" t="s">
        <v>99</v>
      </c>
      <c r="D314" s="81" t="n">
        <v>910</v>
      </c>
      <c r="E314" s="154" t="s">
        <v>372</v>
      </c>
      <c r="F314" s="154" t="s">
        <v>27</v>
      </c>
      <c r="G314" s="82" t="n">
        <v>9920000190</v>
      </c>
      <c r="H314" s="83"/>
      <c r="I314" s="157" t="n">
        <f aca="false">SUM(J314:Q314)</f>
        <v>3156500</v>
      </c>
      <c r="J314" s="157" t="n">
        <f aca="false">J315+J317</f>
        <v>2989600</v>
      </c>
      <c r="K314" s="76" t="n">
        <f aca="false">K315+K317</f>
        <v>101200</v>
      </c>
      <c r="L314" s="76" t="n">
        <f aca="false">L315+L317</f>
        <v>0</v>
      </c>
      <c r="M314" s="76" t="n">
        <f aca="false">M315+M317</f>
        <v>0</v>
      </c>
      <c r="N314" s="76" t="n">
        <f aca="false">N315+N317</f>
        <v>0</v>
      </c>
      <c r="O314" s="157" t="n">
        <f aca="false">O315+O317+O316</f>
        <v>56400</v>
      </c>
      <c r="P314" s="76" t="n">
        <f aca="false">P315+P317+P316</f>
        <v>9300</v>
      </c>
      <c r="Q314" s="158" t="n">
        <f aca="false">Q315+Q317</f>
        <v>0</v>
      </c>
    </row>
    <row r="315" customFormat="false" ht="64.15" hidden="false" customHeight="false" outlineLevel="0" collapsed="false">
      <c r="B315" s="90"/>
      <c r="C315" s="81" t="s">
        <v>100</v>
      </c>
      <c r="D315" s="81" t="n">
        <v>910</v>
      </c>
      <c r="E315" s="154" t="s">
        <v>16</v>
      </c>
      <c r="F315" s="154" t="s">
        <v>27</v>
      </c>
      <c r="G315" s="82" t="n">
        <v>9920000190</v>
      </c>
      <c r="H315" s="83" t="s">
        <v>101</v>
      </c>
      <c r="I315" s="157" t="n">
        <f aca="false">SUM(J315:Q315)</f>
        <v>3089800</v>
      </c>
      <c r="J315" s="157" t="n">
        <v>2988800</v>
      </c>
      <c r="K315" s="76" t="n">
        <v>101000</v>
      </c>
      <c r="L315" s="76"/>
      <c r="M315" s="76"/>
      <c r="N315" s="76"/>
      <c r="O315" s="157"/>
      <c r="P315" s="76"/>
      <c r="Q315" s="158"/>
    </row>
    <row r="316" customFormat="false" ht="32.8" hidden="false" customHeight="false" outlineLevel="0" collapsed="false">
      <c r="B316" s="90"/>
      <c r="C316" s="81" t="s">
        <v>103</v>
      </c>
      <c r="D316" s="81" t="n">
        <v>910</v>
      </c>
      <c r="E316" s="154" t="s">
        <v>16</v>
      </c>
      <c r="F316" s="154" t="s">
        <v>27</v>
      </c>
      <c r="G316" s="82" t="n">
        <v>9920000190</v>
      </c>
      <c r="H316" s="83" t="s">
        <v>104</v>
      </c>
      <c r="I316" s="157" t="n">
        <f aca="false">SUM(J316:Q316)</f>
        <v>65700</v>
      </c>
      <c r="J316" s="157"/>
      <c r="K316" s="76"/>
      <c r="L316" s="76"/>
      <c r="M316" s="76"/>
      <c r="N316" s="76"/>
      <c r="O316" s="157" t="n">
        <f aca="false">46600+9800</f>
        <v>56400</v>
      </c>
      <c r="P316" s="76" t="n">
        <v>9300</v>
      </c>
      <c r="Q316" s="158"/>
    </row>
    <row r="317" customFormat="false" ht="17.6" hidden="false" customHeight="false" outlineLevel="0" collapsed="false">
      <c r="B317" s="90"/>
      <c r="C317" s="81" t="s">
        <v>106</v>
      </c>
      <c r="D317" s="81" t="n">
        <v>910</v>
      </c>
      <c r="E317" s="154" t="s">
        <v>16</v>
      </c>
      <c r="F317" s="154" t="s">
        <v>27</v>
      </c>
      <c r="G317" s="82" t="n">
        <v>9920000190</v>
      </c>
      <c r="H317" s="83" t="s">
        <v>107</v>
      </c>
      <c r="I317" s="157" t="n">
        <f aca="false">SUM(J317:Q317)</f>
        <v>1000</v>
      </c>
      <c r="J317" s="157" t="n">
        <v>800</v>
      </c>
      <c r="K317" s="76" t="n">
        <v>200</v>
      </c>
      <c r="L317" s="76"/>
      <c r="M317" s="76"/>
      <c r="N317" s="76"/>
      <c r="O317" s="157"/>
      <c r="P317" s="76" t="n">
        <v>0</v>
      </c>
      <c r="Q317" s="158"/>
    </row>
    <row r="318" customFormat="false" ht="17.6" hidden="false" customHeight="false" outlineLevel="0" collapsed="false">
      <c r="B318" s="90"/>
      <c r="C318" s="81" t="s">
        <v>31</v>
      </c>
      <c r="D318" s="81" t="n">
        <v>910</v>
      </c>
      <c r="E318" s="154" t="s">
        <v>16</v>
      </c>
      <c r="F318" s="154" t="s">
        <v>32</v>
      </c>
      <c r="G318" s="82"/>
      <c r="H318" s="83"/>
      <c r="I318" s="157" t="n">
        <f aca="false">SUM(J318:Q318)</f>
        <v>165000</v>
      </c>
      <c r="J318" s="157" t="n">
        <f aca="false">J319</f>
        <v>300000</v>
      </c>
      <c r="K318" s="76" t="n">
        <f aca="false">K319</f>
        <v>-135000</v>
      </c>
      <c r="L318" s="76" t="n">
        <f aca="false">L319</f>
        <v>0</v>
      </c>
      <c r="M318" s="76" t="n">
        <f aca="false">M319</f>
        <v>0</v>
      </c>
      <c r="N318" s="76" t="n">
        <f aca="false">N319</f>
        <v>0</v>
      </c>
      <c r="O318" s="157" t="n">
        <f aca="false">O319</f>
        <v>0</v>
      </c>
      <c r="P318" s="76" t="n">
        <f aca="false">P319</f>
        <v>0</v>
      </c>
      <c r="Q318" s="158" t="n">
        <f aca="false">Q319</f>
        <v>0</v>
      </c>
    </row>
    <row r="319" customFormat="false" ht="32.8" hidden="false" customHeight="false" outlineLevel="0" collapsed="false">
      <c r="B319" s="90"/>
      <c r="C319" s="81" t="s">
        <v>97</v>
      </c>
      <c r="D319" s="81" t="n">
        <v>910</v>
      </c>
      <c r="E319" s="154" t="s">
        <v>16</v>
      </c>
      <c r="F319" s="154" t="s">
        <v>32</v>
      </c>
      <c r="G319" s="82" t="n">
        <v>500000000</v>
      </c>
      <c r="H319" s="83"/>
      <c r="I319" s="157" t="n">
        <f aca="false">SUM(J319:Q319)</f>
        <v>165000</v>
      </c>
      <c r="J319" s="157" t="n">
        <f aca="false">J320</f>
        <v>300000</v>
      </c>
      <c r="K319" s="76" t="n">
        <f aca="false">K320</f>
        <v>-135000</v>
      </c>
      <c r="L319" s="76" t="n">
        <f aca="false">L320</f>
        <v>0</v>
      </c>
      <c r="M319" s="76" t="n">
        <f aca="false">M320</f>
        <v>0</v>
      </c>
      <c r="N319" s="76" t="n">
        <f aca="false">N320</f>
        <v>0</v>
      </c>
      <c r="O319" s="157" t="n">
        <f aca="false">O320</f>
        <v>0</v>
      </c>
      <c r="P319" s="76" t="n">
        <f aca="false">P320</f>
        <v>0</v>
      </c>
      <c r="Q319" s="158" t="n">
        <f aca="false">Q320</f>
        <v>0</v>
      </c>
    </row>
    <row r="320" customFormat="false" ht="32.8" hidden="false" customHeight="false" outlineLevel="0" collapsed="false">
      <c r="B320" s="90"/>
      <c r="C320" s="81" t="s">
        <v>116</v>
      </c>
      <c r="D320" s="81" t="n">
        <v>910</v>
      </c>
      <c r="E320" s="154" t="s">
        <v>16</v>
      </c>
      <c r="F320" s="154" t="s">
        <v>32</v>
      </c>
      <c r="G320" s="82" t="n">
        <v>5030000000</v>
      </c>
      <c r="H320" s="83"/>
      <c r="I320" s="157" t="n">
        <f aca="false">SUM(J320:Q320)</f>
        <v>165000</v>
      </c>
      <c r="J320" s="157" t="n">
        <f aca="false">J321</f>
        <v>300000</v>
      </c>
      <c r="K320" s="76" t="n">
        <f aca="false">K321</f>
        <v>-135000</v>
      </c>
      <c r="L320" s="76" t="n">
        <f aca="false">L321</f>
        <v>0</v>
      </c>
      <c r="M320" s="76" t="n">
        <f aca="false">M321</f>
        <v>0</v>
      </c>
      <c r="N320" s="76" t="n">
        <f aca="false">N321</f>
        <v>0</v>
      </c>
      <c r="O320" s="157" t="n">
        <f aca="false">O321</f>
        <v>0</v>
      </c>
      <c r="P320" s="76" t="n">
        <f aca="false">P321</f>
        <v>0</v>
      </c>
      <c r="Q320" s="158" t="n">
        <f aca="false">Q321</f>
        <v>0</v>
      </c>
    </row>
    <row r="321" customFormat="false" ht="32.8" hidden="false" customHeight="false" outlineLevel="0" collapsed="false">
      <c r="B321" s="90"/>
      <c r="C321" s="81" t="s">
        <v>117</v>
      </c>
      <c r="D321" s="81" t="n">
        <v>910</v>
      </c>
      <c r="E321" s="154" t="s">
        <v>16</v>
      </c>
      <c r="F321" s="154" t="s">
        <v>32</v>
      </c>
      <c r="G321" s="82" t="n">
        <v>5030010030</v>
      </c>
      <c r="H321" s="83"/>
      <c r="I321" s="157" t="n">
        <f aca="false">SUM(J321:Q321)</f>
        <v>165000</v>
      </c>
      <c r="J321" s="157" t="n">
        <f aca="false">J322</f>
        <v>300000</v>
      </c>
      <c r="K321" s="76" t="n">
        <f aca="false">K322</f>
        <v>-135000</v>
      </c>
      <c r="L321" s="76" t="n">
        <f aca="false">L322</f>
        <v>0</v>
      </c>
      <c r="M321" s="76" t="n">
        <f aca="false">M322</f>
        <v>0</v>
      </c>
      <c r="N321" s="76" t="n">
        <f aca="false">N322</f>
        <v>0</v>
      </c>
      <c r="O321" s="157" t="n">
        <f aca="false">O322</f>
        <v>0</v>
      </c>
      <c r="P321" s="76" t="n">
        <f aca="false">P322</f>
        <v>0</v>
      </c>
      <c r="Q321" s="158" t="n">
        <f aca="false">Q322</f>
        <v>0</v>
      </c>
    </row>
    <row r="322" s="126" customFormat="true" ht="32.8" hidden="false" customHeight="false" outlineLevel="0" collapsed="false">
      <c r="A322" s="108"/>
      <c r="B322" s="90"/>
      <c r="C322" s="81" t="s">
        <v>103</v>
      </c>
      <c r="D322" s="81" t="n">
        <v>910</v>
      </c>
      <c r="E322" s="154" t="s">
        <v>16</v>
      </c>
      <c r="F322" s="154" t="s">
        <v>32</v>
      </c>
      <c r="G322" s="82" t="n">
        <v>5030010030</v>
      </c>
      <c r="H322" s="83" t="s">
        <v>104</v>
      </c>
      <c r="I322" s="157" t="n">
        <f aca="false">SUM(J322:Q322)</f>
        <v>165000</v>
      </c>
      <c r="J322" s="157" t="n">
        <v>300000</v>
      </c>
      <c r="K322" s="76" t="n">
        <v>-135000</v>
      </c>
      <c r="L322" s="76"/>
      <c r="M322" s="76"/>
      <c r="N322" s="76"/>
      <c r="O322" s="157"/>
      <c r="P322" s="76"/>
      <c r="Q322" s="158"/>
      <c r="R322" s="111"/>
      <c r="S322" s="111"/>
      <c r="T322" s="111"/>
      <c r="U322" s="111"/>
      <c r="V322" s="111"/>
      <c r="W322" s="111"/>
      <c r="X322" s="111"/>
      <c r="Y322" s="111"/>
      <c r="Z322" s="111"/>
      <c r="AA322" s="111"/>
      <c r="AB322" s="111"/>
      <c r="AC322" s="111"/>
      <c r="AD322" s="111"/>
      <c r="AE322" s="111"/>
      <c r="AF322" s="111"/>
      <c r="AG322" s="111"/>
      <c r="AH322" s="111"/>
      <c r="AI322" s="111"/>
      <c r="AJ322" s="111"/>
      <c r="AK322" s="111"/>
      <c r="AL322" s="111"/>
      <c r="AM322" s="111"/>
      <c r="AN322" s="111"/>
      <c r="AO322" s="111"/>
      <c r="AP322" s="111"/>
      <c r="AQ322" s="111"/>
      <c r="AR322" s="111"/>
      <c r="AS322" s="111"/>
      <c r="AT322" s="111"/>
      <c r="AU322" s="111"/>
      <c r="AV322" s="111"/>
      <c r="AW322" s="111"/>
      <c r="AX322" s="111"/>
      <c r="AY322" s="111"/>
      <c r="AZ322" s="111"/>
      <c r="BA322" s="111"/>
      <c r="BB322" s="111"/>
      <c r="BC322" s="111"/>
      <c r="BD322" s="111"/>
      <c r="BE322" s="111"/>
      <c r="BF322" s="111"/>
      <c r="BG322" s="111"/>
      <c r="BH322" s="111"/>
      <c r="BI322" s="111"/>
      <c r="BJ322" s="111"/>
      <c r="BK322" s="111"/>
      <c r="BL322" s="111"/>
      <c r="BM322" s="111"/>
      <c r="BN322" s="111"/>
      <c r="BO322" s="111"/>
      <c r="BP322" s="111"/>
      <c r="BQ322" s="111"/>
      <c r="BR322" s="111"/>
      <c r="BS322" s="111"/>
      <c r="BT322" s="111"/>
      <c r="BU322" s="111"/>
      <c r="BV322" s="111"/>
      <c r="BW322" s="111"/>
      <c r="BX322" s="111"/>
      <c r="BY322" s="111"/>
      <c r="BZ322" s="111"/>
      <c r="CA322" s="111"/>
      <c r="CB322" s="111"/>
      <c r="CC322" s="111"/>
      <c r="CD322" s="111"/>
      <c r="CE322" s="111"/>
      <c r="CF322" s="111"/>
      <c r="CG322" s="111"/>
      <c r="CH322" s="111"/>
      <c r="CI322" s="111"/>
      <c r="CJ322" s="111"/>
      <c r="CK322" s="111"/>
      <c r="CL322" s="111"/>
      <c r="CM322" s="111"/>
      <c r="CN322" s="111"/>
      <c r="CO322" s="111"/>
      <c r="CP322" s="111"/>
      <c r="CQ322" s="111"/>
      <c r="CR322" s="111"/>
      <c r="CS322" s="111"/>
      <c r="CT322" s="111"/>
      <c r="CU322" s="111"/>
      <c r="CV322" s="111"/>
      <c r="CW322" s="111"/>
      <c r="CX322" s="111"/>
      <c r="CY322" s="111"/>
      <c r="CZ322" s="111"/>
      <c r="DA322" s="111"/>
      <c r="DB322" s="111"/>
      <c r="DC322" s="111"/>
      <c r="DD322" s="111"/>
      <c r="DE322" s="111"/>
      <c r="DF322" s="111"/>
      <c r="DG322" s="111"/>
      <c r="DH322" s="111"/>
      <c r="DI322" s="111"/>
      <c r="DJ322" s="111"/>
      <c r="DK322" s="111"/>
      <c r="DL322" s="111"/>
      <c r="DM322" s="111"/>
      <c r="DN322" s="111"/>
      <c r="DO322" s="111"/>
      <c r="DP322" s="111"/>
      <c r="DQ322" s="111"/>
      <c r="DR322" s="111"/>
      <c r="DS322" s="111"/>
      <c r="DT322" s="111"/>
      <c r="DU322" s="111"/>
      <c r="DV322" s="111"/>
      <c r="DW322" s="111"/>
      <c r="DX322" s="111"/>
      <c r="DY322" s="111"/>
      <c r="DZ322" s="111"/>
      <c r="EA322" s="111"/>
      <c r="EB322" s="111"/>
      <c r="EC322" s="111"/>
      <c r="ED322" s="111"/>
      <c r="EE322" s="111"/>
      <c r="EF322" s="111"/>
      <c r="EG322" s="111"/>
      <c r="EH322" s="111"/>
      <c r="EI322" s="111"/>
      <c r="EJ322" s="111"/>
      <c r="EK322" s="111"/>
      <c r="EL322" s="111"/>
      <c r="EM322" s="111"/>
      <c r="EN322" s="111"/>
      <c r="EO322" s="111"/>
      <c r="EP322" s="111"/>
      <c r="EQ322" s="111"/>
      <c r="ER322" s="111"/>
      <c r="ES322" s="111"/>
      <c r="ET322" s="111"/>
      <c r="EU322" s="111"/>
      <c r="EV322" s="111"/>
      <c r="EW322" s="111"/>
      <c r="EX322" s="111"/>
      <c r="EY322" s="111"/>
      <c r="EZ322" s="111"/>
      <c r="FA322" s="111"/>
      <c r="FB322" s="111"/>
      <c r="FC322" s="111"/>
      <c r="FD322" s="111"/>
      <c r="FE322" s="111"/>
      <c r="FF322" s="111"/>
      <c r="FG322" s="111"/>
      <c r="FH322" s="111"/>
      <c r="FI322" s="111"/>
      <c r="FJ322" s="111"/>
      <c r="FK322" s="111"/>
      <c r="FL322" s="111"/>
      <c r="FM322" s="111"/>
      <c r="FN322" s="111"/>
      <c r="FO322" s="111"/>
      <c r="FP322" s="111"/>
      <c r="FQ322" s="111"/>
      <c r="FR322" s="111"/>
      <c r="FS322" s="111"/>
      <c r="FT322" s="111"/>
      <c r="FU322" s="111"/>
      <c r="FV322" s="111"/>
      <c r="FW322" s="111"/>
      <c r="FX322" s="111"/>
      <c r="FY322" s="111"/>
      <c r="FZ322" s="111"/>
      <c r="GA322" s="111"/>
      <c r="GB322" s="111"/>
      <c r="GC322" s="111"/>
      <c r="GD322" s="111"/>
      <c r="GE322" s="111"/>
      <c r="GF322" s="111"/>
      <c r="GG322" s="111"/>
      <c r="GH322" s="111"/>
      <c r="GI322" s="111"/>
      <c r="GJ322" s="111"/>
      <c r="GK322" s="111"/>
      <c r="GL322" s="111"/>
      <c r="GM322" s="111"/>
      <c r="GN322" s="111"/>
      <c r="GO322" s="111"/>
      <c r="GP322" s="111"/>
      <c r="GQ322" s="111"/>
      <c r="GR322" s="111"/>
      <c r="GS322" s="111"/>
      <c r="GT322" s="111"/>
      <c r="GU322" s="111"/>
      <c r="GV322" s="111"/>
      <c r="GW322" s="111"/>
      <c r="GX322" s="111"/>
      <c r="GY322" s="111"/>
      <c r="GZ322" s="111"/>
      <c r="HA322" s="111"/>
      <c r="HB322" s="111"/>
      <c r="HC322" s="111"/>
      <c r="HD322" s="111"/>
      <c r="HE322" s="111"/>
      <c r="HF322" s="111"/>
      <c r="HG322" s="111"/>
      <c r="HH322" s="111"/>
      <c r="HI322" s="111"/>
      <c r="HJ322" s="111"/>
      <c r="HK322" s="111"/>
      <c r="HL322" s="111"/>
      <c r="HM322" s="111"/>
      <c r="HN322" s="111"/>
      <c r="HO322" s="111"/>
      <c r="HP322" s="111"/>
      <c r="HQ322" s="111"/>
      <c r="HR322" s="111"/>
      <c r="HS322" s="111"/>
      <c r="HT322" s="111"/>
      <c r="HU322" s="111"/>
      <c r="HV322" s="111"/>
      <c r="HW322" s="111"/>
      <c r="HX322" s="111"/>
      <c r="HY322" s="111"/>
      <c r="HZ322" s="111"/>
      <c r="IA322" s="111"/>
      <c r="IB322" s="111"/>
      <c r="IC322" s="111"/>
      <c r="ID322" s="111"/>
      <c r="IE322" s="101"/>
      <c r="IF322" s="101"/>
      <c r="IG322" s="101"/>
      <c r="IH322" s="101"/>
      <c r="II322" s="101"/>
      <c r="IJ322" s="101"/>
      <c r="IK322" s="101"/>
      <c r="IL322" s="101"/>
      <c r="IM322" s="101"/>
      <c r="IN322" s="101"/>
      <c r="IO322" s="101"/>
      <c r="IP322" s="101"/>
      <c r="IQ322" s="101"/>
      <c r="IR322" s="101"/>
      <c r="IS322" s="101"/>
      <c r="IT322" s="101"/>
      <c r="IU322" s="101"/>
      <c r="IV322" s="101"/>
      <c r="IW322" s="101"/>
      <c r="IX322" s="101"/>
      <c r="IY322" s="101"/>
      <c r="IZ322" s="101"/>
      <c r="JA322" s="101"/>
      <c r="JB322" s="101"/>
      <c r="JC322" s="101"/>
      <c r="JD322" s="101"/>
      <c r="JE322" s="101"/>
      <c r="JF322" s="101"/>
      <c r="JG322" s="101"/>
      <c r="JH322" s="101"/>
      <c r="JI322" s="101"/>
      <c r="JJ322" s="101"/>
      <c r="JK322" s="101"/>
      <c r="JL322" s="101"/>
      <c r="JM322" s="101"/>
      <c r="JN322" s="101"/>
      <c r="JO322" s="101"/>
      <c r="JP322" s="101"/>
      <c r="JQ322" s="101"/>
      <c r="JR322" s="101"/>
      <c r="JS322" s="101"/>
      <c r="JT322" s="101"/>
      <c r="JU322" s="101"/>
      <c r="JV322" s="101"/>
      <c r="JW322" s="101"/>
      <c r="JX322" s="101"/>
      <c r="JY322" s="101"/>
      <c r="JZ322" s="101"/>
      <c r="KA322" s="101"/>
      <c r="KB322" s="101"/>
      <c r="KC322" s="101"/>
      <c r="KD322" s="101"/>
      <c r="KE322" s="101"/>
      <c r="KF322" s="101"/>
      <c r="KG322" s="101"/>
      <c r="KH322" s="101"/>
      <c r="KI322" s="101"/>
      <c r="KJ322" s="101"/>
      <c r="KK322" s="101"/>
      <c r="KL322" s="101"/>
      <c r="KM322" s="101"/>
      <c r="KN322" s="101"/>
      <c r="KO322" s="101"/>
      <c r="KP322" s="101"/>
      <c r="KQ322" s="101"/>
      <c r="KR322" s="101"/>
      <c r="KS322" s="101"/>
      <c r="KT322" s="101"/>
      <c r="KU322" s="101"/>
      <c r="KV322" s="101"/>
      <c r="KW322" s="101"/>
      <c r="KX322" s="101"/>
      <c r="KY322" s="101"/>
      <c r="KZ322" s="101"/>
      <c r="LA322" s="101"/>
      <c r="LB322" s="101"/>
      <c r="LC322" s="101"/>
      <c r="LD322" s="101"/>
      <c r="LE322" s="101"/>
      <c r="LF322" s="101"/>
      <c r="LG322" s="101"/>
      <c r="LH322" s="101"/>
      <c r="LI322" s="101"/>
      <c r="LJ322" s="101"/>
      <c r="LK322" s="101"/>
      <c r="LL322" s="101"/>
      <c r="LM322" s="101"/>
      <c r="LN322" s="101"/>
      <c r="LO322" s="101"/>
      <c r="LP322" s="101"/>
      <c r="LQ322" s="101"/>
      <c r="LR322" s="101"/>
      <c r="LS322" s="101"/>
      <c r="LT322" s="101"/>
      <c r="LU322" s="101"/>
      <c r="LV322" s="101"/>
      <c r="LW322" s="101"/>
      <c r="LX322" s="101"/>
      <c r="LY322" s="101"/>
      <c r="LZ322" s="101"/>
      <c r="MA322" s="101"/>
      <c r="MB322" s="101"/>
      <c r="MC322" s="101"/>
      <c r="MD322" s="101"/>
      <c r="ME322" s="101"/>
      <c r="MF322" s="101"/>
      <c r="MG322" s="101"/>
      <c r="MH322" s="101"/>
      <c r="MI322" s="101"/>
      <c r="MJ322" s="101"/>
      <c r="MK322" s="101"/>
      <c r="ML322" s="101"/>
      <c r="MM322" s="101"/>
      <c r="MN322" s="101"/>
      <c r="MO322" s="101"/>
      <c r="MP322" s="101"/>
      <c r="MQ322" s="101"/>
      <c r="MR322" s="101"/>
      <c r="MS322" s="101"/>
      <c r="MT322" s="101"/>
      <c r="MU322" s="101"/>
      <c r="MV322" s="101"/>
      <c r="MW322" s="101"/>
      <c r="MX322" s="101"/>
      <c r="MY322" s="101"/>
      <c r="MZ322" s="101"/>
      <c r="NA322" s="101"/>
      <c r="NB322" s="101"/>
      <c r="NC322" s="101"/>
      <c r="ND322" s="101"/>
      <c r="NE322" s="101"/>
      <c r="NF322" s="101"/>
      <c r="NG322" s="101"/>
      <c r="NH322" s="101"/>
      <c r="NI322" s="101"/>
      <c r="NJ322" s="101"/>
      <c r="NK322" s="101"/>
      <c r="NL322" s="101"/>
      <c r="NM322" s="101"/>
      <c r="NN322" s="101"/>
      <c r="NO322" s="101"/>
      <c r="NP322" s="101"/>
      <c r="NQ322" s="101"/>
      <c r="NR322" s="101"/>
      <c r="NS322" s="101"/>
      <c r="NT322" s="101"/>
      <c r="NU322" s="101"/>
      <c r="NV322" s="101"/>
      <c r="NW322" s="101"/>
      <c r="NX322" s="101"/>
      <c r="NY322" s="101"/>
      <c r="NZ322" s="101"/>
      <c r="OA322" s="101"/>
      <c r="OB322" s="101"/>
      <c r="OC322" s="101"/>
      <c r="OD322" s="101"/>
      <c r="OE322" s="101"/>
      <c r="OF322" s="101"/>
      <c r="OG322" s="101"/>
      <c r="OH322" s="101"/>
      <c r="OI322" s="101"/>
      <c r="OJ322" s="101"/>
      <c r="OK322" s="101"/>
      <c r="OL322" s="101"/>
      <c r="OM322" s="101"/>
      <c r="ON322" s="101"/>
      <c r="OO322" s="101"/>
      <c r="OP322" s="101"/>
      <c r="OQ322" s="101"/>
      <c r="OR322" s="101"/>
      <c r="OS322" s="101"/>
      <c r="OT322" s="101"/>
      <c r="OU322" s="101"/>
      <c r="OV322" s="101"/>
      <c r="OW322" s="101"/>
      <c r="OX322" s="101"/>
      <c r="OY322" s="101"/>
      <c r="OZ322" s="101"/>
      <c r="PA322" s="101"/>
      <c r="PB322" s="101"/>
      <c r="PC322" s="101"/>
      <c r="PD322" s="101"/>
      <c r="PE322" s="101"/>
      <c r="PF322" s="101"/>
      <c r="PG322" s="101"/>
      <c r="PH322" s="101"/>
      <c r="PI322" s="101"/>
      <c r="PJ322" s="101"/>
      <c r="PK322" s="101"/>
      <c r="PL322" s="101"/>
      <c r="PM322" s="101"/>
      <c r="PN322" s="101"/>
      <c r="PO322" s="101"/>
      <c r="PP322" s="101"/>
      <c r="PQ322" s="101"/>
      <c r="PR322" s="101"/>
      <c r="PS322" s="101"/>
      <c r="PT322" s="101"/>
      <c r="PU322" s="101"/>
      <c r="PV322" s="101"/>
      <c r="PW322" s="101"/>
      <c r="PX322" s="101"/>
      <c r="PY322" s="101"/>
      <c r="PZ322" s="101"/>
      <c r="QA322" s="101"/>
      <c r="QB322" s="101"/>
      <c r="QC322" s="101"/>
      <c r="QD322" s="101"/>
      <c r="QE322" s="101"/>
      <c r="QF322" s="101"/>
      <c r="QG322" s="101"/>
      <c r="QH322" s="101"/>
      <c r="QI322" s="101"/>
      <c r="QJ322" s="101"/>
      <c r="QK322" s="101"/>
      <c r="QL322" s="101"/>
      <c r="QM322" s="101"/>
      <c r="QN322" s="101"/>
      <c r="QO322" s="101"/>
      <c r="QP322" s="101"/>
      <c r="QQ322" s="101"/>
      <c r="QR322" s="101"/>
      <c r="QS322" s="101"/>
      <c r="QT322" s="101"/>
      <c r="QU322" s="101"/>
      <c r="QV322" s="101"/>
      <c r="QW322" s="101"/>
      <c r="QX322" s="101"/>
      <c r="QY322" s="101"/>
      <c r="QZ322" s="101"/>
      <c r="RA322" s="101"/>
      <c r="RB322" s="101"/>
      <c r="RC322" s="101"/>
      <c r="RD322" s="101"/>
      <c r="RE322" s="101"/>
      <c r="RF322" s="101"/>
      <c r="RG322" s="101"/>
      <c r="RH322" s="101"/>
      <c r="RI322" s="101"/>
      <c r="RJ322" s="101"/>
      <c r="RK322" s="101"/>
      <c r="RL322" s="101"/>
      <c r="RM322" s="101"/>
      <c r="RN322" s="101"/>
      <c r="RO322" s="101"/>
      <c r="RP322" s="101"/>
      <c r="RQ322" s="101"/>
      <c r="RR322" s="101"/>
      <c r="RS322" s="101"/>
      <c r="RT322" s="101"/>
      <c r="RU322" s="101"/>
      <c r="RV322" s="101"/>
      <c r="RW322" s="101"/>
      <c r="RX322" s="101"/>
      <c r="RY322" s="101"/>
      <c r="RZ322" s="101"/>
      <c r="SA322" s="101"/>
      <c r="SB322" s="101"/>
      <c r="SC322" s="101"/>
      <c r="SD322" s="101"/>
      <c r="SE322" s="101"/>
      <c r="SF322" s="101"/>
      <c r="SG322" s="101"/>
      <c r="SH322" s="101"/>
      <c r="SI322" s="101"/>
      <c r="SJ322" s="101"/>
      <c r="SK322" s="101"/>
      <c r="SL322" s="101"/>
      <c r="SM322" s="101"/>
      <c r="SN322" s="101"/>
      <c r="SO322" s="101"/>
      <c r="SP322" s="101"/>
      <c r="SQ322" s="101"/>
      <c r="SR322" s="101"/>
      <c r="SS322" s="101"/>
      <c r="ST322" s="101"/>
      <c r="SU322" s="101"/>
      <c r="SV322" s="101"/>
      <c r="SW322" s="101"/>
      <c r="SX322" s="101"/>
      <c r="SY322" s="101"/>
      <c r="SZ322" s="101"/>
      <c r="TA322" s="101"/>
      <c r="TB322" s="101"/>
      <c r="TC322" s="101"/>
      <c r="TD322" s="101"/>
      <c r="TE322" s="101"/>
      <c r="TF322" s="101"/>
      <c r="TG322" s="101"/>
      <c r="TH322" s="101"/>
      <c r="TI322" s="101"/>
      <c r="TJ322" s="101"/>
      <c r="TK322" s="101"/>
      <c r="TL322" s="101"/>
      <c r="TM322" s="101"/>
      <c r="TN322" s="101"/>
      <c r="TO322" s="101"/>
      <c r="TP322" s="101"/>
      <c r="TQ322" s="101"/>
      <c r="TR322" s="101"/>
      <c r="TS322" s="101"/>
      <c r="TT322" s="101"/>
      <c r="TU322" s="101"/>
      <c r="TV322" s="101"/>
      <c r="TW322" s="101"/>
      <c r="TX322" s="101"/>
      <c r="TY322" s="101"/>
      <c r="TZ322" s="101"/>
      <c r="UA322" s="101"/>
      <c r="UB322" s="101"/>
      <c r="UC322" s="101"/>
      <c r="UD322" s="101"/>
      <c r="UE322" s="101"/>
      <c r="UF322" s="101"/>
      <c r="UG322" s="101"/>
      <c r="UH322" s="101"/>
      <c r="UI322" s="101"/>
      <c r="UJ322" s="101"/>
      <c r="UK322" s="101"/>
      <c r="UL322" s="101"/>
      <c r="UM322" s="101"/>
      <c r="UN322" s="101"/>
      <c r="UO322" s="101"/>
      <c r="UP322" s="101"/>
      <c r="UQ322" s="101"/>
      <c r="UR322" s="101"/>
      <c r="US322" s="101"/>
      <c r="UT322" s="101"/>
      <c r="UU322" s="101"/>
      <c r="UV322" s="101"/>
      <c r="UW322" s="101"/>
      <c r="UX322" s="101"/>
      <c r="UY322" s="101"/>
      <c r="UZ322" s="101"/>
      <c r="VA322" s="101"/>
      <c r="VB322" s="101"/>
      <c r="VC322" s="101"/>
      <c r="VD322" s="101"/>
      <c r="VE322" s="101"/>
      <c r="VF322" s="101"/>
      <c r="VG322" s="101"/>
      <c r="VH322" s="101"/>
      <c r="VI322" s="101"/>
      <c r="VJ322" s="101"/>
      <c r="VK322" s="101"/>
      <c r="VL322" s="101"/>
      <c r="VM322" s="101"/>
      <c r="VN322" s="101"/>
      <c r="VO322" s="101"/>
      <c r="VP322" s="101"/>
      <c r="VQ322" s="101"/>
      <c r="VR322" s="101"/>
      <c r="VS322" s="101"/>
      <c r="VT322" s="101"/>
      <c r="VU322" s="101"/>
      <c r="VV322" s="101"/>
      <c r="VW322" s="101"/>
      <c r="VX322" s="101"/>
      <c r="VY322" s="101"/>
      <c r="VZ322" s="101"/>
      <c r="WA322" s="101"/>
      <c r="WB322" s="101"/>
      <c r="WC322" s="101"/>
      <c r="WD322" s="101"/>
      <c r="WE322" s="101"/>
      <c r="WF322" s="101"/>
      <c r="WG322" s="101"/>
      <c r="WH322" s="101"/>
      <c r="WI322" s="101"/>
      <c r="WJ322" s="101"/>
      <c r="WK322" s="101"/>
      <c r="WL322" s="101"/>
      <c r="WM322" s="101"/>
      <c r="WN322" s="101"/>
      <c r="WO322" s="101"/>
      <c r="WP322" s="101"/>
      <c r="WQ322" s="101"/>
      <c r="WR322" s="101"/>
      <c r="WS322" s="101"/>
      <c r="WT322" s="101"/>
      <c r="WU322" s="101"/>
      <c r="WV322" s="101"/>
      <c r="WW322" s="101"/>
      <c r="WX322" s="101"/>
      <c r="WY322" s="101"/>
      <c r="WZ322" s="101"/>
      <c r="XA322" s="101"/>
      <c r="XB322" s="101"/>
      <c r="XC322" s="101"/>
      <c r="XD322" s="101"/>
      <c r="XE322" s="101"/>
      <c r="XF322" s="101"/>
      <c r="XG322" s="101"/>
      <c r="XH322" s="101"/>
      <c r="XI322" s="101"/>
      <c r="XJ322" s="101"/>
      <c r="XK322" s="101"/>
      <c r="XL322" s="101"/>
      <c r="XM322" s="101"/>
      <c r="XN322" s="101"/>
      <c r="XO322" s="101"/>
      <c r="XP322" s="101"/>
      <c r="XQ322" s="101"/>
      <c r="XR322" s="101"/>
      <c r="XS322" s="101"/>
      <c r="XT322" s="101"/>
      <c r="XU322" s="101"/>
      <c r="XV322" s="101"/>
      <c r="XW322" s="101"/>
      <c r="XX322" s="101"/>
      <c r="XY322" s="101"/>
      <c r="XZ322" s="101"/>
      <c r="YA322" s="101"/>
      <c r="YB322" s="101"/>
      <c r="YC322" s="101"/>
      <c r="YD322" s="101"/>
      <c r="YE322" s="101"/>
      <c r="YF322" s="101"/>
      <c r="YG322" s="101"/>
      <c r="YH322" s="101"/>
      <c r="YI322" s="101"/>
      <c r="YJ322" s="101"/>
      <c r="YK322" s="101"/>
      <c r="YL322" s="101"/>
      <c r="YM322" s="101"/>
      <c r="YN322" s="101"/>
      <c r="YO322" s="101"/>
      <c r="YP322" s="101"/>
      <c r="YQ322" s="101"/>
      <c r="YR322" s="101"/>
      <c r="YS322" s="101"/>
      <c r="YT322" s="101"/>
      <c r="YU322" s="101"/>
      <c r="YV322" s="101"/>
      <c r="YW322" s="101"/>
      <c r="YX322" s="101"/>
      <c r="YY322" s="101"/>
      <c r="YZ322" s="101"/>
      <c r="ZA322" s="101"/>
      <c r="ZB322" s="101"/>
      <c r="ZC322" s="101"/>
      <c r="ZD322" s="101"/>
      <c r="ZE322" s="101"/>
      <c r="ZF322" s="101"/>
      <c r="ZG322" s="101"/>
      <c r="ZH322" s="101"/>
      <c r="ZI322" s="101"/>
      <c r="ZJ322" s="101"/>
      <c r="ZK322" s="101"/>
      <c r="ZL322" s="101"/>
      <c r="ZM322" s="101"/>
      <c r="ZN322" s="101"/>
      <c r="ZO322" s="101"/>
      <c r="ZP322" s="101"/>
      <c r="ZQ322" s="101"/>
      <c r="ZR322" s="101"/>
      <c r="ZS322" s="101"/>
      <c r="ZT322" s="101"/>
      <c r="ZU322" s="101"/>
      <c r="ZV322" s="101"/>
      <c r="ZW322" s="101"/>
      <c r="ZX322" s="101"/>
      <c r="ZY322" s="101"/>
      <c r="ZZ322" s="101"/>
      <c r="AAA322" s="101"/>
      <c r="AAB322" s="101"/>
      <c r="AAC322" s="101"/>
      <c r="AAD322" s="101"/>
      <c r="AAE322" s="101"/>
      <c r="AAF322" s="101"/>
      <c r="AAG322" s="101"/>
      <c r="AAH322" s="101"/>
      <c r="AAI322" s="101"/>
      <c r="AAJ322" s="101"/>
      <c r="AAK322" s="101"/>
      <c r="AAL322" s="101"/>
      <c r="AAM322" s="101"/>
      <c r="AAN322" s="101"/>
      <c r="AAO322" s="101"/>
      <c r="AAP322" s="101"/>
      <c r="AAQ322" s="101"/>
      <c r="AAR322" s="101"/>
      <c r="AAS322" s="101"/>
      <c r="AAT322" s="101"/>
      <c r="AAU322" s="101"/>
      <c r="AAV322" s="101"/>
      <c r="AAW322" s="101"/>
      <c r="AAX322" s="101"/>
      <c r="AAY322" s="101"/>
      <c r="AAZ322" s="101"/>
      <c r="ABA322" s="101"/>
      <c r="ABB322" s="101"/>
      <c r="ABC322" s="101"/>
      <c r="ABD322" s="101"/>
      <c r="ABE322" s="101"/>
      <c r="ABF322" s="101"/>
      <c r="ABG322" s="101"/>
      <c r="ABH322" s="101"/>
      <c r="ABI322" s="101"/>
      <c r="ABJ322" s="101"/>
      <c r="ABK322" s="101"/>
      <c r="ABL322" s="101"/>
      <c r="ABM322" s="101"/>
      <c r="ABN322" s="101"/>
      <c r="ABO322" s="101"/>
      <c r="ABP322" s="101"/>
      <c r="ABQ322" s="101"/>
      <c r="ABR322" s="101"/>
      <c r="ABS322" s="101"/>
      <c r="ABT322" s="101"/>
      <c r="ABU322" s="101"/>
      <c r="ABV322" s="101"/>
      <c r="ABW322" s="101"/>
      <c r="ABX322" s="101"/>
      <c r="ABY322" s="101"/>
      <c r="ABZ322" s="101"/>
      <c r="ACA322" s="101"/>
      <c r="ACB322" s="101"/>
      <c r="ACC322" s="101"/>
      <c r="ACD322" s="101"/>
      <c r="ACE322" s="101"/>
      <c r="ACF322" s="101"/>
      <c r="ACG322" s="101"/>
      <c r="ACH322" s="101"/>
      <c r="ACI322" s="101"/>
      <c r="ACJ322" s="101"/>
      <c r="ACK322" s="101"/>
      <c r="ACL322" s="101"/>
      <c r="ACM322" s="101"/>
      <c r="ACN322" s="101"/>
      <c r="ACO322" s="101"/>
      <c r="ACP322" s="101"/>
      <c r="ACQ322" s="101"/>
      <c r="ACR322" s="101"/>
      <c r="ACS322" s="101"/>
      <c r="ACT322" s="101"/>
      <c r="ACU322" s="101"/>
      <c r="ACV322" s="101"/>
      <c r="ACW322" s="101"/>
      <c r="ACX322" s="101"/>
      <c r="ACY322" s="101"/>
      <c r="ACZ322" s="101"/>
      <c r="ADA322" s="101"/>
      <c r="ADB322" s="101"/>
      <c r="ADC322" s="101"/>
      <c r="ADD322" s="101"/>
      <c r="ADE322" s="101"/>
      <c r="ADF322" s="101"/>
      <c r="ADG322" s="101"/>
      <c r="ADH322" s="101"/>
      <c r="ADI322" s="101"/>
      <c r="ADJ322" s="101"/>
      <c r="ADK322" s="101"/>
      <c r="ADL322" s="101"/>
      <c r="ADM322" s="101"/>
      <c r="ADN322" s="101"/>
      <c r="ADO322" s="101"/>
      <c r="ADP322" s="101"/>
      <c r="ADQ322" s="101"/>
      <c r="ADR322" s="101"/>
      <c r="ADS322" s="101"/>
      <c r="ADT322" s="101"/>
      <c r="ADU322" s="101"/>
      <c r="ADV322" s="101"/>
      <c r="ADW322" s="101"/>
      <c r="ADX322" s="101"/>
      <c r="ADY322" s="101"/>
      <c r="ADZ322" s="101"/>
      <c r="AEA322" s="101"/>
      <c r="AEB322" s="101"/>
      <c r="AEC322" s="101"/>
      <c r="AED322" s="101"/>
      <c r="AEE322" s="101"/>
      <c r="AEF322" s="101"/>
      <c r="AEG322" s="101"/>
      <c r="AEH322" s="101"/>
      <c r="AEI322" s="101"/>
      <c r="AEJ322" s="101"/>
      <c r="AEK322" s="101"/>
      <c r="AEL322" s="101"/>
      <c r="AEM322" s="101"/>
      <c r="AEN322" s="101"/>
      <c r="AEO322" s="101"/>
      <c r="AEP322" s="101"/>
      <c r="AEQ322" s="101"/>
      <c r="AER322" s="101"/>
      <c r="AES322" s="101"/>
      <c r="AET322" s="101"/>
      <c r="AEU322" s="101"/>
      <c r="AEV322" s="101"/>
      <c r="AEW322" s="101"/>
      <c r="AEX322" s="101"/>
      <c r="AEY322" s="101"/>
      <c r="AEZ322" s="101"/>
      <c r="AFA322" s="101"/>
      <c r="AFB322" s="101"/>
      <c r="AFC322" s="101"/>
      <c r="AFD322" s="101"/>
      <c r="AFE322" s="101"/>
      <c r="AFF322" s="101"/>
      <c r="AFG322" s="101"/>
      <c r="AFH322" s="101"/>
      <c r="AFI322" s="101"/>
      <c r="AFJ322" s="101"/>
      <c r="AFK322" s="101"/>
      <c r="AFL322" s="101"/>
      <c r="AFM322" s="101"/>
      <c r="AFN322" s="101"/>
      <c r="AFO322" s="101"/>
      <c r="AFP322" s="101"/>
      <c r="AFQ322" s="101"/>
      <c r="AFR322" s="101"/>
      <c r="AFS322" s="101"/>
      <c r="AFT322" s="101"/>
      <c r="AFU322" s="101"/>
      <c r="AFV322" s="101"/>
      <c r="AFW322" s="101"/>
      <c r="AFX322" s="101"/>
      <c r="AFY322" s="101"/>
      <c r="AFZ322" s="101"/>
      <c r="AGA322" s="101"/>
      <c r="AGB322" s="101"/>
      <c r="AGC322" s="101"/>
      <c r="AGD322" s="101"/>
      <c r="AGE322" s="101"/>
      <c r="AGF322" s="101"/>
      <c r="AGG322" s="101"/>
      <c r="AGH322" s="101"/>
      <c r="AGI322" s="101"/>
      <c r="AGJ322" s="101"/>
      <c r="AGK322" s="101"/>
      <c r="AGL322" s="101"/>
      <c r="AGM322" s="101"/>
      <c r="AGN322" s="101"/>
      <c r="AGO322" s="101"/>
      <c r="AGP322" s="101"/>
      <c r="AGQ322" s="101"/>
      <c r="AGR322" s="101"/>
      <c r="AGS322" s="101"/>
      <c r="AGT322" s="101"/>
      <c r="AGU322" s="101"/>
      <c r="AGV322" s="101"/>
      <c r="AGW322" s="101"/>
      <c r="AGX322" s="101"/>
      <c r="AGY322" s="101"/>
      <c r="AGZ322" s="101"/>
      <c r="AHA322" s="101"/>
      <c r="AHB322" s="101"/>
      <c r="AHC322" s="101"/>
      <c r="AHD322" s="101"/>
      <c r="AHE322" s="101"/>
      <c r="AHF322" s="101"/>
      <c r="AHG322" s="101"/>
      <c r="AHH322" s="101"/>
      <c r="AHI322" s="101"/>
      <c r="AHJ322" s="101"/>
      <c r="AHK322" s="101"/>
      <c r="AHL322" s="101"/>
      <c r="AHM322" s="101"/>
      <c r="AHN322" s="101"/>
      <c r="AHO322" s="101"/>
      <c r="AHP322" s="101"/>
      <c r="AHQ322" s="101"/>
      <c r="AHR322" s="101"/>
      <c r="AHS322" s="101"/>
      <c r="AHT322" s="101"/>
      <c r="AHU322" s="101"/>
      <c r="AHV322" s="101"/>
      <c r="AHW322" s="101"/>
      <c r="AHX322" s="101"/>
      <c r="AHY322" s="101"/>
      <c r="AHZ322" s="101"/>
      <c r="AIA322" s="101"/>
      <c r="AIB322" s="101"/>
      <c r="AIC322" s="101"/>
      <c r="AID322" s="101"/>
      <c r="AIE322" s="101"/>
      <c r="AIF322" s="101"/>
      <c r="AIG322" s="101"/>
      <c r="AIH322" s="101"/>
      <c r="AII322" s="101"/>
      <c r="AIJ322" s="101"/>
      <c r="AIK322" s="101"/>
      <c r="AIL322" s="101"/>
      <c r="AIM322" s="101"/>
      <c r="AIN322" s="101"/>
      <c r="AIO322" s="101"/>
      <c r="AIP322" s="101"/>
      <c r="AIQ322" s="101"/>
      <c r="AIR322" s="101"/>
      <c r="AIS322" s="101"/>
      <c r="AIT322" s="101"/>
      <c r="AIU322" s="101"/>
      <c r="AIV322" s="101"/>
      <c r="AIW322" s="101"/>
      <c r="AIX322" s="101"/>
      <c r="AIY322" s="101"/>
      <c r="AIZ322" s="101"/>
      <c r="AJA322" s="101"/>
      <c r="AJB322" s="101"/>
      <c r="AJC322" s="101"/>
      <c r="AJD322" s="101"/>
      <c r="AJE322" s="101"/>
      <c r="AJF322" s="101"/>
      <c r="AJG322" s="101"/>
      <c r="AJH322" s="101"/>
      <c r="AJI322" s="101"/>
      <c r="AJJ322" s="101"/>
      <c r="AJK322" s="101"/>
      <c r="AJL322" s="101"/>
      <c r="AJM322" s="101"/>
      <c r="AJN322" s="101"/>
      <c r="AJO322" s="101"/>
      <c r="AJP322" s="101"/>
      <c r="AJQ322" s="101"/>
      <c r="AJR322" s="101"/>
      <c r="AJS322" s="101"/>
      <c r="AJT322" s="101"/>
      <c r="AJU322" s="101"/>
      <c r="AJV322" s="101"/>
      <c r="AJW322" s="101"/>
      <c r="AJX322" s="101"/>
      <c r="AJY322" s="101"/>
      <c r="AJZ322" s="101"/>
      <c r="AKA322" s="101"/>
      <c r="AKB322" s="101"/>
      <c r="AKC322" s="101"/>
      <c r="AKD322" s="101"/>
      <c r="AKE322" s="101"/>
      <c r="AKF322" s="101"/>
      <c r="AKG322" s="101"/>
      <c r="AKH322" s="101"/>
      <c r="AKI322" s="101"/>
      <c r="AKJ322" s="101"/>
      <c r="AKK322" s="101"/>
      <c r="AKL322" s="101"/>
      <c r="AKM322" s="101"/>
      <c r="AKN322" s="101"/>
      <c r="AKO322" s="101"/>
      <c r="AKP322" s="101"/>
      <c r="AKQ322" s="101"/>
      <c r="AKR322" s="101"/>
      <c r="AKS322" s="101"/>
      <c r="AKT322" s="101"/>
      <c r="AKU322" s="101"/>
      <c r="AKV322" s="101"/>
      <c r="AKW322" s="101"/>
      <c r="AKX322" s="101"/>
      <c r="AKY322" s="101"/>
      <c r="AKZ322" s="101"/>
      <c r="ALA322" s="101"/>
      <c r="ALB322" s="101"/>
      <c r="ALC322" s="101"/>
      <c r="ALD322" s="101"/>
      <c r="ALE322" s="101"/>
      <c r="ALF322" s="101"/>
      <c r="ALG322" s="101"/>
      <c r="ALH322" s="101"/>
      <c r="ALI322" s="101"/>
      <c r="ALJ322" s="101"/>
      <c r="ALK322" s="101"/>
      <c r="ALL322" s="101"/>
      <c r="ALM322" s="101"/>
      <c r="ALN322" s="101"/>
      <c r="ALO322" s="101"/>
      <c r="ALP322" s="101"/>
      <c r="ALQ322" s="48"/>
      <c r="ALR322" s="48"/>
      <c r="ALS322" s="48"/>
      <c r="ALT322" s="48"/>
      <c r="ALU322" s="48"/>
      <c r="ALV322" s="48"/>
      <c r="ALW322" s="48"/>
      <c r="ALX322" s="48"/>
      <c r="ALY322" s="48"/>
      <c r="ALZ322" s="48"/>
      <c r="AMA322" s="48"/>
      <c r="AMB322" s="48"/>
      <c r="AMC322" s="48"/>
      <c r="AMD322" s="48"/>
      <c r="AME322" s="48"/>
      <c r="AMF322" s="48"/>
      <c r="AMG322" s="48"/>
      <c r="AMH322" s="48"/>
      <c r="AMI322" s="48"/>
      <c r="AMJ322" s="48"/>
      <c r="AMK322" s="48"/>
      <c r="AML322" s="48"/>
      <c r="AMM322" s="48"/>
    </row>
    <row r="323" s="126" customFormat="true" ht="63.65" hidden="false" customHeight="true" outlineLevel="0" collapsed="false">
      <c r="A323" s="122"/>
      <c r="B323" s="160" t="s">
        <v>54</v>
      </c>
      <c r="C323" s="88" t="s">
        <v>386</v>
      </c>
      <c r="D323" s="88" t="n">
        <v>919</v>
      </c>
      <c r="E323" s="162"/>
      <c r="F323" s="162"/>
      <c r="G323" s="89"/>
      <c r="H323" s="90"/>
      <c r="I323" s="151" t="n">
        <f aca="false">SUM(J323:Q323)</f>
        <v>33678900</v>
      </c>
      <c r="J323" s="151" t="n">
        <f aca="false">J330+J324</f>
        <v>30553300</v>
      </c>
      <c r="K323" s="73" t="n">
        <f aca="false">K330+K324</f>
        <v>3125600</v>
      </c>
      <c r="L323" s="73" t="n">
        <f aca="false">L330+L324</f>
        <v>0</v>
      </c>
      <c r="M323" s="73" t="n">
        <f aca="false">M330+M324</f>
        <v>0</v>
      </c>
      <c r="N323" s="73" t="n">
        <f aca="false">N330+N324</f>
        <v>0</v>
      </c>
      <c r="O323" s="151" t="n">
        <f aca="false">O330+O324</f>
        <v>0</v>
      </c>
      <c r="P323" s="73" t="n">
        <f aca="false">P330+P324</f>
        <v>0</v>
      </c>
      <c r="Q323" s="152" t="n">
        <f aca="false">Q330+Q324</f>
        <v>0</v>
      </c>
      <c r="ALP323" s="95"/>
      <c r="ALQ323" s="95"/>
      <c r="ALR323" s="95"/>
      <c r="ALS323" s="95"/>
      <c r="ALT323" s="95"/>
      <c r="ALU323" s="95"/>
      <c r="ALV323" s="95"/>
      <c r="ALW323" s="95"/>
      <c r="ALX323" s="95"/>
      <c r="ALY323" s="95"/>
      <c r="ALZ323" s="95"/>
      <c r="AMA323" s="95"/>
      <c r="AMB323" s="95"/>
      <c r="AMC323" s="95"/>
      <c r="AMD323" s="95"/>
      <c r="AME323" s="95"/>
      <c r="AMF323" s="95"/>
      <c r="AMG323" s="95"/>
      <c r="AMH323" s="95"/>
      <c r="AMI323" s="95"/>
      <c r="AMJ323" s="95"/>
      <c r="AMK323" s="95"/>
      <c r="AML323" s="95"/>
    </row>
    <row r="324" s="126" customFormat="true" ht="17.6" hidden="false" customHeight="false" outlineLevel="0" collapsed="false">
      <c r="A324" s="122"/>
      <c r="B324" s="90"/>
      <c r="C324" s="81" t="s">
        <v>15</v>
      </c>
      <c r="D324" s="81" t="n">
        <v>919</v>
      </c>
      <c r="E324" s="154" t="s">
        <v>16</v>
      </c>
      <c r="F324" s="154" t="s">
        <v>83</v>
      </c>
      <c r="G324" s="82"/>
      <c r="H324" s="83"/>
      <c r="I324" s="157" t="n">
        <f aca="false">SUM(J324:Q324)</f>
        <v>657500</v>
      </c>
      <c r="J324" s="157" t="n">
        <f aca="false">J325</f>
        <v>1500000</v>
      </c>
      <c r="K324" s="76" t="n">
        <f aca="false">K325</f>
        <v>-922500</v>
      </c>
      <c r="L324" s="76" t="n">
        <f aca="false">L325</f>
        <v>0</v>
      </c>
      <c r="M324" s="76" t="n">
        <f aca="false">M325</f>
        <v>0</v>
      </c>
      <c r="N324" s="76" t="n">
        <f aca="false">N325</f>
        <v>0</v>
      </c>
      <c r="O324" s="157" t="n">
        <f aca="false">O325</f>
        <v>0</v>
      </c>
      <c r="P324" s="76" t="n">
        <f aca="false">P325</f>
        <v>80000</v>
      </c>
      <c r="Q324" s="158" t="n">
        <f aca="false">Q325</f>
        <v>0</v>
      </c>
      <c r="ALP324" s="101"/>
      <c r="ALQ324" s="48"/>
      <c r="ALR324" s="48"/>
      <c r="ALS324" s="48"/>
      <c r="ALT324" s="48"/>
      <c r="ALU324" s="48"/>
      <c r="ALV324" s="48"/>
      <c r="ALW324" s="48"/>
      <c r="ALX324" s="48"/>
      <c r="ALY324" s="48"/>
      <c r="ALZ324" s="48"/>
      <c r="AMA324" s="48"/>
      <c r="AMB324" s="48"/>
      <c r="AMC324" s="48"/>
      <c r="AMD324" s="48"/>
      <c r="AME324" s="48"/>
      <c r="AMF324" s="48"/>
      <c r="AMG324" s="48"/>
      <c r="AMH324" s="48"/>
      <c r="AMI324" s="48"/>
      <c r="AMJ324" s="48"/>
      <c r="AMK324" s="48"/>
      <c r="AML324" s="48"/>
    </row>
    <row r="325" s="126" customFormat="true" ht="17.6" hidden="false" customHeight="false" outlineLevel="0" collapsed="false">
      <c r="A325" s="122"/>
      <c r="B325" s="90"/>
      <c r="C325" s="81" t="s">
        <v>31</v>
      </c>
      <c r="D325" s="81" t="n">
        <v>919</v>
      </c>
      <c r="E325" s="154" t="s">
        <v>16</v>
      </c>
      <c r="F325" s="154" t="s">
        <v>32</v>
      </c>
      <c r="G325" s="82"/>
      <c r="H325" s="83"/>
      <c r="I325" s="157" t="n">
        <f aca="false">SUM(J325:Q325)</f>
        <v>657500</v>
      </c>
      <c r="J325" s="157" t="n">
        <f aca="false">J326</f>
        <v>1500000</v>
      </c>
      <c r="K325" s="76" t="n">
        <f aca="false">K326</f>
        <v>-922500</v>
      </c>
      <c r="L325" s="76" t="n">
        <f aca="false">L326</f>
        <v>0</v>
      </c>
      <c r="M325" s="76" t="n">
        <f aca="false">M326</f>
        <v>0</v>
      </c>
      <c r="N325" s="76" t="n">
        <f aca="false">N326</f>
        <v>0</v>
      </c>
      <c r="O325" s="157" t="n">
        <f aca="false">O326</f>
        <v>0</v>
      </c>
      <c r="P325" s="76" t="n">
        <f aca="false">P326</f>
        <v>80000</v>
      </c>
      <c r="Q325" s="158" t="n">
        <f aca="false">Q326</f>
        <v>0</v>
      </c>
      <c r="ALP325" s="101"/>
      <c r="ALQ325" s="48"/>
      <c r="ALR325" s="48"/>
      <c r="ALS325" s="48"/>
      <c r="ALT325" s="48"/>
      <c r="ALU325" s="48"/>
      <c r="ALV325" s="48"/>
      <c r="ALW325" s="48"/>
      <c r="ALX325" s="48"/>
      <c r="ALY325" s="48"/>
      <c r="ALZ325" s="48"/>
      <c r="AMA325" s="48"/>
      <c r="AMB325" s="48"/>
      <c r="AMC325" s="48"/>
      <c r="AMD325" s="48"/>
      <c r="AME325" s="48"/>
      <c r="AMF325" s="48"/>
      <c r="AMG325" s="48"/>
      <c r="AMH325" s="48"/>
      <c r="AMI325" s="48"/>
      <c r="AMJ325" s="48"/>
      <c r="AMK325" s="48"/>
      <c r="AML325" s="48"/>
    </row>
    <row r="326" s="126" customFormat="true" ht="32.8" hidden="false" customHeight="false" outlineLevel="0" collapsed="false">
      <c r="A326" s="122"/>
      <c r="B326" s="90"/>
      <c r="C326" s="81" t="s">
        <v>97</v>
      </c>
      <c r="D326" s="81" t="n">
        <v>919</v>
      </c>
      <c r="E326" s="154" t="s">
        <v>16</v>
      </c>
      <c r="F326" s="154" t="s">
        <v>32</v>
      </c>
      <c r="G326" s="82" t="n">
        <v>500000000</v>
      </c>
      <c r="H326" s="83"/>
      <c r="I326" s="157" t="n">
        <f aca="false">SUM(J326:Q326)</f>
        <v>657500</v>
      </c>
      <c r="J326" s="157" t="n">
        <f aca="false">J327</f>
        <v>1500000</v>
      </c>
      <c r="K326" s="76" t="n">
        <f aca="false">K327</f>
        <v>-922500</v>
      </c>
      <c r="L326" s="76" t="n">
        <f aca="false">L327</f>
        <v>0</v>
      </c>
      <c r="M326" s="76" t="n">
        <f aca="false">M327</f>
        <v>0</v>
      </c>
      <c r="N326" s="76" t="n">
        <f aca="false">N327</f>
        <v>0</v>
      </c>
      <c r="O326" s="157" t="n">
        <f aca="false">O327</f>
        <v>0</v>
      </c>
      <c r="P326" s="76" t="n">
        <f aca="false">P327</f>
        <v>80000</v>
      </c>
      <c r="Q326" s="158" t="n">
        <f aca="false">Q327</f>
        <v>0</v>
      </c>
      <c r="ALP326" s="101"/>
      <c r="ALQ326" s="48"/>
      <c r="ALR326" s="48"/>
      <c r="ALS326" s="48"/>
      <c r="ALT326" s="48"/>
      <c r="ALU326" s="48"/>
      <c r="ALV326" s="48"/>
      <c r="ALW326" s="48"/>
      <c r="ALX326" s="48"/>
      <c r="ALY326" s="48"/>
      <c r="ALZ326" s="48"/>
      <c r="AMA326" s="48"/>
      <c r="AMB326" s="48"/>
      <c r="AMC326" s="48"/>
      <c r="AMD326" s="48"/>
      <c r="AME326" s="48"/>
      <c r="AMF326" s="48"/>
      <c r="AMG326" s="48"/>
      <c r="AMH326" s="48"/>
      <c r="AMI326" s="48"/>
      <c r="AMJ326" s="48"/>
      <c r="AMK326" s="48"/>
      <c r="AML326" s="48"/>
    </row>
    <row r="327" s="126" customFormat="true" ht="32.8" hidden="false" customHeight="false" outlineLevel="0" collapsed="false">
      <c r="A327" s="122"/>
      <c r="B327" s="90"/>
      <c r="C327" s="81" t="s">
        <v>116</v>
      </c>
      <c r="D327" s="81" t="n">
        <v>919</v>
      </c>
      <c r="E327" s="154" t="s">
        <v>16</v>
      </c>
      <c r="F327" s="154" t="s">
        <v>32</v>
      </c>
      <c r="G327" s="82" t="n">
        <v>5030000000</v>
      </c>
      <c r="H327" s="83"/>
      <c r="I327" s="157" t="n">
        <f aca="false">SUM(J327:Q327)</f>
        <v>657500</v>
      </c>
      <c r="J327" s="157" t="n">
        <f aca="false">J328</f>
        <v>1500000</v>
      </c>
      <c r="K327" s="76" t="n">
        <f aca="false">K328</f>
        <v>-922500</v>
      </c>
      <c r="L327" s="76" t="n">
        <f aca="false">L328</f>
        <v>0</v>
      </c>
      <c r="M327" s="76" t="n">
        <f aca="false">M328</f>
        <v>0</v>
      </c>
      <c r="N327" s="76" t="n">
        <f aca="false">N328</f>
        <v>0</v>
      </c>
      <c r="O327" s="157" t="n">
        <f aca="false">O328</f>
        <v>0</v>
      </c>
      <c r="P327" s="76" t="n">
        <f aca="false">P328</f>
        <v>80000</v>
      </c>
      <c r="Q327" s="158" t="n">
        <f aca="false">Q328</f>
        <v>0</v>
      </c>
      <c r="ALP327" s="101"/>
      <c r="ALQ327" s="48"/>
      <c r="ALR327" s="48"/>
      <c r="ALS327" s="48"/>
      <c r="ALT327" s="48"/>
      <c r="ALU327" s="48"/>
      <c r="ALV327" s="48"/>
      <c r="ALW327" s="48"/>
      <c r="ALX327" s="48"/>
      <c r="ALY327" s="48"/>
      <c r="ALZ327" s="48"/>
      <c r="AMA327" s="48"/>
      <c r="AMB327" s="48"/>
      <c r="AMC327" s="48"/>
      <c r="AMD327" s="48"/>
      <c r="AME327" s="48"/>
      <c r="AMF327" s="48"/>
      <c r="AMG327" s="48"/>
      <c r="AMH327" s="48"/>
      <c r="AMI327" s="48"/>
      <c r="AMJ327" s="48"/>
      <c r="AMK327" s="48"/>
      <c r="AML327" s="48"/>
    </row>
    <row r="328" s="126" customFormat="true" ht="32.8" hidden="false" customHeight="false" outlineLevel="0" collapsed="false">
      <c r="A328" s="122"/>
      <c r="B328" s="90"/>
      <c r="C328" s="81" t="s">
        <v>117</v>
      </c>
      <c r="D328" s="81" t="n">
        <v>919</v>
      </c>
      <c r="E328" s="154" t="s">
        <v>16</v>
      </c>
      <c r="F328" s="154" t="s">
        <v>32</v>
      </c>
      <c r="G328" s="82" t="n">
        <v>5030010030</v>
      </c>
      <c r="H328" s="83"/>
      <c r="I328" s="157" t="n">
        <f aca="false">SUM(J328:Q328)</f>
        <v>657500</v>
      </c>
      <c r="J328" s="157" t="n">
        <f aca="false">J329</f>
        <v>1500000</v>
      </c>
      <c r="K328" s="76" t="n">
        <f aca="false">K329</f>
        <v>-922500</v>
      </c>
      <c r="L328" s="76" t="n">
        <f aca="false">L329</f>
        <v>0</v>
      </c>
      <c r="M328" s="76" t="n">
        <f aca="false">M329</f>
        <v>0</v>
      </c>
      <c r="N328" s="76" t="n">
        <f aca="false">N329</f>
        <v>0</v>
      </c>
      <c r="O328" s="157" t="n">
        <f aca="false">O329</f>
        <v>0</v>
      </c>
      <c r="P328" s="76" t="n">
        <f aca="false">P329</f>
        <v>80000</v>
      </c>
      <c r="Q328" s="158" t="n">
        <f aca="false">Q329</f>
        <v>0</v>
      </c>
      <c r="ALP328" s="101"/>
      <c r="ALQ328" s="48"/>
      <c r="ALR328" s="48"/>
      <c r="ALS328" s="48"/>
      <c r="ALT328" s="48"/>
      <c r="ALU328" s="48"/>
      <c r="ALV328" s="48"/>
      <c r="ALW328" s="48"/>
      <c r="ALX328" s="48"/>
      <c r="ALY328" s="48"/>
      <c r="ALZ328" s="48"/>
      <c r="AMA328" s="48"/>
      <c r="AMB328" s="48"/>
      <c r="AMC328" s="48"/>
      <c r="AMD328" s="48"/>
      <c r="AME328" s="48"/>
      <c r="AMF328" s="48"/>
      <c r="AMG328" s="48"/>
      <c r="AMH328" s="48"/>
      <c r="AMI328" s="48"/>
      <c r="AMJ328" s="48"/>
      <c r="AMK328" s="48"/>
      <c r="AML328" s="48"/>
    </row>
    <row r="329" customFormat="false" ht="32.8" hidden="false" customHeight="false" outlineLevel="0" collapsed="false">
      <c r="A329" s="122"/>
      <c r="B329" s="90"/>
      <c r="C329" s="81" t="s">
        <v>103</v>
      </c>
      <c r="D329" s="81" t="n">
        <v>919</v>
      </c>
      <c r="E329" s="154" t="s">
        <v>16</v>
      </c>
      <c r="F329" s="154" t="s">
        <v>32</v>
      </c>
      <c r="G329" s="82" t="n">
        <v>5030010030</v>
      </c>
      <c r="H329" s="83" t="s">
        <v>104</v>
      </c>
      <c r="I329" s="157" t="n">
        <f aca="false">SUM(J329:Q329)</f>
        <v>657500</v>
      </c>
      <c r="J329" s="157" t="n">
        <v>1500000</v>
      </c>
      <c r="K329" s="76" t="n">
        <v>-922500</v>
      </c>
      <c r="L329" s="76"/>
      <c r="M329" s="76"/>
      <c r="N329" s="76"/>
      <c r="O329" s="157"/>
      <c r="P329" s="76" t="n">
        <v>80000</v>
      </c>
      <c r="Q329" s="158"/>
      <c r="R329" s="126"/>
      <c r="S329" s="126"/>
      <c r="T329" s="126"/>
      <c r="U329" s="126"/>
      <c r="V329" s="126"/>
      <c r="W329" s="126"/>
      <c r="X329" s="126"/>
      <c r="Y329" s="126"/>
      <c r="Z329" s="126"/>
      <c r="AA329" s="126"/>
      <c r="AB329" s="126"/>
      <c r="AC329" s="126"/>
      <c r="AD329" s="126"/>
      <c r="AE329" s="126"/>
      <c r="AF329" s="126"/>
      <c r="AG329" s="126"/>
      <c r="AH329" s="126"/>
      <c r="AI329" s="126"/>
      <c r="AJ329" s="126"/>
      <c r="AK329" s="126"/>
      <c r="AL329" s="126"/>
      <c r="AM329" s="126"/>
      <c r="AN329" s="126"/>
      <c r="AO329" s="126"/>
      <c r="AP329" s="126"/>
      <c r="AQ329" s="126"/>
      <c r="AR329" s="126"/>
      <c r="AS329" s="126"/>
      <c r="AT329" s="126"/>
      <c r="AU329" s="126"/>
      <c r="AV329" s="126"/>
      <c r="AW329" s="126"/>
      <c r="AX329" s="126"/>
      <c r="AY329" s="126"/>
      <c r="AZ329" s="126"/>
      <c r="BA329" s="126"/>
      <c r="BB329" s="126"/>
      <c r="BC329" s="126"/>
      <c r="BD329" s="126"/>
      <c r="BE329" s="126"/>
      <c r="BF329" s="126"/>
      <c r="BG329" s="126"/>
      <c r="BH329" s="126"/>
      <c r="BI329" s="126"/>
      <c r="BJ329" s="126"/>
      <c r="BK329" s="126"/>
      <c r="BL329" s="126"/>
      <c r="BM329" s="126"/>
      <c r="BN329" s="126"/>
      <c r="BO329" s="126"/>
      <c r="BP329" s="126"/>
      <c r="BQ329" s="126"/>
      <c r="BR329" s="126"/>
      <c r="BS329" s="126"/>
      <c r="BT329" s="126"/>
      <c r="BU329" s="126"/>
      <c r="BV329" s="126"/>
      <c r="BW329" s="126"/>
      <c r="BX329" s="126"/>
      <c r="BY329" s="126"/>
      <c r="BZ329" s="126"/>
      <c r="CA329" s="126"/>
      <c r="CB329" s="126"/>
      <c r="CC329" s="126"/>
      <c r="CD329" s="126"/>
      <c r="CE329" s="126"/>
      <c r="CF329" s="126"/>
      <c r="CG329" s="126"/>
      <c r="CH329" s="126"/>
      <c r="CI329" s="126"/>
      <c r="CJ329" s="126"/>
      <c r="CK329" s="126"/>
      <c r="CL329" s="126"/>
      <c r="CM329" s="126"/>
      <c r="CN329" s="126"/>
      <c r="CO329" s="126"/>
      <c r="CP329" s="126"/>
      <c r="CQ329" s="126"/>
      <c r="CR329" s="126"/>
      <c r="CS329" s="126"/>
      <c r="CT329" s="126"/>
      <c r="CU329" s="126"/>
      <c r="CV329" s="126"/>
      <c r="CW329" s="126"/>
      <c r="CX329" s="126"/>
      <c r="CY329" s="126"/>
      <c r="CZ329" s="126"/>
      <c r="DA329" s="126"/>
      <c r="DB329" s="126"/>
      <c r="DC329" s="126"/>
      <c r="DD329" s="126"/>
      <c r="DE329" s="126"/>
      <c r="DF329" s="126"/>
      <c r="DG329" s="126"/>
      <c r="DH329" s="126"/>
      <c r="DI329" s="126"/>
      <c r="DJ329" s="126"/>
      <c r="DK329" s="126"/>
      <c r="DL329" s="126"/>
      <c r="DM329" s="126"/>
      <c r="DN329" s="126"/>
      <c r="DO329" s="126"/>
      <c r="DP329" s="126"/>
      <c r="DQ329" s="126"/>
      <c r="DR329" s="126"/>
      <c r="DS329" s="126"/>
      <c r="DT329" s="126"/>
      <c r="DU329" s="126"/>
      <c r="DV329" s="126"/>
      <c r="DW329" s="126"/>
      <c r="DX329" s="126"/>
      <c r="DY329" s="126"/>
      <c r="DZ329" s="126"/>
      <c r="EA329" s="126"/>
      <c r="EB329" s="126"/>
      <c r="EC329" s="126"/>
      <c r="ED329" s="126"/>
      <c r="EE329" s="126"/>
      <c r="EF329" s="126"/>
      <c r="EG329" s="126"/>
      <c r="EH329" s="126"/>
      <c r="EI329" s="126"/>
      <c r="EJ329" s="126"/>
      <c r="EK329" s="126"/>
      <c r="EL329" s="126"/>
      <c r="EM329" s="126"/>
      <c r="EN329" s="126"/>
      <c r="EO329" s="126"/>
      <c r="EP329" s="126"/>
      <c r="EQ329" s="126"/>
      <c r="ER329" s="126"/>
      <c r="ES329" s="126"/>
      <c r="ET329" s="126"/>
      <c r="EU329" s="126"/>
      <c r="EV329" s="126"/>
      <c r="EW329" s="126"/>
      <c r="EX329" s="126"/>
      <c r="EY329" s="126"/>
      <c r="EZ329" s="126"/>
      <c r="FA329" s="126"/>
      <c r="FB329" s="126"/>
      <c r="FC329" s="126"/>
      <c r="FD329" s="126"/>
      <c r="FE329" s="126"/>
      <c r="FF329" s="126"/>
      <c r="FG329" s="126"/>
      <c r="FH329" s="126"/>
      <c r="FI329" s="126"/>
      <c r="FJ329" s="126"/>
      <c r="FK329" s="126"/>
      <c r="FL329" s="126"/>
      <c r="FM329" s="126"/>
      <c r="FN329" s="126"/>
      <c r="FO329" s="126"/>
      <c r="FP329" s="126"/>
      <c r="FQ329" s="126"/>
      <c r="FR329" s="126"/>
      <c r="FS329" s="126"/>
      <c r="FT329" s="126"/>
      <c r="FU329" s="126"/>
      <c r="FV329" s="126"/>
      <c r="FW329" s="126"/>
      <c r="FX329" s="126"/>
      <c r="FY329" s="126"/>
      <c r="FZ329" s="126"/>
      <c r="GA329" s="126"/>
      <c r="GB329" s="126"/>
      <c r="GC329" s="126"/>
      <c r="GD329" s="126"/>
      <c r="GE329" s="126"/>
      <c r="GF329" s="126"/>
      <c r="GG329" s="126"/>
      <c r="GH329" s="126"/>
      <c r="GI329" s="126"/>
      <c r="GJ329" s="126"/>
      <c r="GK329" s="126"/>
      <c r="GL329" s="126"/>
      <c r="GM329" s="126"/>
      <c r="GN329" s="126"/>
      <c r="GO329" s="126"/>
      <c r="GP329" s="126"/>
      <c r="GQ329" s="126"/>
      <c r="GR329" s="126"/>
      <c r="GS329" s="126"/>
      <c r="GT329" s="126"/>
      <c r="GU329" s="126"/>
      <c r="GV329" s="126"/>
      <c r="GW329" s="126"/>
      <c r="GX329" s="126"/>
      <c r="GY329" s="126"/>
      <c r="GZ329" s="126"/>
      <c r="HA329" s="126"/>
      <c r="HB329" s="126"/>
      <c r="HC329" s="126"/>
      <c r="HD329" s="126"/>
      <c r="HE329" s="126"/>
      <c r="HF329" s="126"/>
      <c r="HG329" s="126"/>
      <c r="HH329" s="126"/>
      <c r="HI329" s="126"/>
      <c r="HJ329" s="126"/>
      <c r="HK329" s="126"/>
      <c r="HL329" s="126"/>
      <c r="HM329" s="126"/>
      <c r="HN329" s="126"/>
      <c r="HO329" s="126"/>
      <c r="HP329" s="126"/>
      <c r="HQ329" s="126"/>
      <c r="HR329" s="126"/>
      <c r="HS329" s="126"/>
      <c r="HT329" s="126"/>
      <c r="HU329" s="126"/>
      <c r="HV329" s="126"/>
      <c r="HW329" s="126"/>
      <c r="HX329" s="126"/>
      <c r="HY329" s="126"/>
      <c r="HZ329" s="126"/>
      <c r="IA329" s="126"/>
      <c r="IB329" s="126"/>
      <c r="IC329" s="126"/>
      <c r="ID329" s="126"/>
      <c r="IE329" s="126"/>
      <c r="IF329" s="126"/>
      <c r="IG329" s="126"/>
      <c r="IH329" s="126"/>
      <c r="II329" s="126"/>
      <c r="IJ329" s="126"/>
      <c r="IK329" s="126"/>
      <c r="IL329" s="126"/>
      <c r="IM329" s="126"/>
      <c r="IN329" s="126"/>
      <c r="IO329" s="126"/>
      <c r="IP329" s="126"/>
      <c r="IQ329" s="126"/>
      <c r="IR329" s="126"/>
      <c r="IS329" s="126"/>
      <c r="IT329" s="126"/>
      <c r="IU329" s="126"/>
      <c r="IV329" s="126"/>
      <c r="IW329" s="126"/>
      <c r="IX329" s="126"/>
      <c r="IY329" s="126"/>
      <c r="IZ329" s="126"/>
      <c r="JA329" s="126"/>
      <c r="JB329" s="126"/>
      <c r="JC329" s="126"/>
      <c r="JD329" s="126"/>
      <c r="JE329" s="126"/>
      <c r="JF329" s="126"/>
      <c r="JG329" s="126"/>
      <c r="JH329" s="126"/>
      <c r="JI329" s="126"/>
      <c r="JJ329" s="126"/>
      <c r="JK329" s="126"/>
      <c r="JL329" s="126"/>
      <c r="JM329" s="126"/>
      <c r="JN329" s="126"/>
      <c r="JO329" s="126"/>
      <c r="JP329" s="126"/>
      <c r="JQ329" s="126"/>
      <c r="JR329" s="126"/>
      <c r="JS329" s="126"/>
      <c r="JT329" s="126"/>
      <c r="JU329" s="126"/>
      <c r="JV329" s="126"/>
      <c r="JW329" s="126"/>
      <c r="JX329" s="126"/>
      <c r="JY329" s="126"/>
      <c r="JZ329" s="126"/>
      <c r="KA329" s="126"/>
      <c r="KB329" s="126"/>
      <c r="KC329" s="126"/>
      <c r="KD329" s="126"/>
      <c r="KE329" s="126"/>
      <c r="KF329" s="126"/>
      <c r="KG329" s="126"/>
      <c r="KH329" s="126"/>
      <c r="KI329" s="126"/>
      <c r="KJ329" s="126"/>
      <c r="KK329" s="126"/>
      <c r="KL329" s="126"/>
      <c r="KM329" s="126"/>
      <c r="KN329" s="126"/>
      <c r="KO329" s="126"/>
      <c r="KP329" s="126"/>
      <c r="KQ329" s="126"/>
      <c r="KR329" s="126"/>
      <c r="KS329" s="126"/>
      <c r="KT329" s="126"/>
      <c r="KU329" s="126"/>
      <c r="KV329" s="126"/>
      <c r="KW329" s="126"/>
      <c r="KX329" s="126"/>
      <c r="KY329" s="126"/>
      <c r="KZ329" s="126"/>
      <c r="LA329" s="126"/>
      <c r="LB329" s="126"/>
      <c r="LC329" s="126"/>
      <c r="LD329" s="126"/>
      <c r="LE329" s="126"/>
      <c r="LF329" s="126"/>
      <c r="LG329" s="126"/>
      <c r="LH329" s="126"/>
      <c r="LI329" s="126"/>
      <c r="LJ329" s="126"/>
      <c r="LK329" s="126"/>
      <c r="LL329" s="126"/>
      <c r="LM329" s="126"/>
      <c r="LN329" s="126"/>
      <c r="LO329" s="126"/>
      <c r="LP329" s="126"/>
      <c r="LQ329" s="126"/>
      <c r="LR329" s="126"/>
      <c r="LS329" s="126"/>
      <c r="LT329" s="126"/>
      <c r="LU329" s="126"/>
      <c r="LV329" s="126"/>
      <c r="LW329" s="126"/>
      <c r="LX329" s="126"/>
      <c r="LY329" s="126"/>
      <c r="LZ329" s="126"/>
      <c r="MA329" s="126"/>
      <c r="MB329" s="126"/>
      <c r="MC329" s="126"/>
      <c r="MD329" s="126"/>
      <c r="ME329" s="126"/>
      <c r="MF329" s="126"/>
      <c r="MG329" s="126"/>
      <c r="MH329" s="126"/>
      <c r="MI329" s="126"/>
      <c r="MJ329" s="126"/>
      <c r="MK329" s="126"/>
      <c r="ML329" s="126"/>
      <c r="MM329" s="126"/>
      <c r="MN329" s="126"/>
      <c r="MO329" s="126"/>
      <c r="MP329" s="126"/>
      <c r="MQ329" s="126"/>
      <c r="MR329" s="126"/>
      <c r="MS329" s="126"/>
      <c r="MT329" s="126"/>
      <c r="MU329" s="126"/>
      <c r="MV329" s="126"/>
      <c r="MW329" s="126"/>
      <c r="MX329" s="126"/>
      <c r="MY329" s="126"/>
      <c r="MZ329" s="126"/>
      <c r="NA329" s="126"/>
      <c r="NB329" s="126"/>
      <c r="NC329" s="126"/>
      <c r="ND329" s="126"/>
      <c r="NE329" s="126"/>
      <c r="NF329" s="126"/>
      <c r="NG329" s="126"/>
      <c r="NH329" s="126"/>
      <c r="NI329" s="126"/>
      <c r="NJ329" s="126"/>
      <c r="NK329" s="126"/>
      <c r="NL329" s="126"/>
      <c r="NM329" s="126"/>
      <c r="NN329" s="126"/>
      <c r="NO329" s="126"/>
      <c r="NP329" s="126"/>
      <c r="NQ329" s="126"/>
      <c r="NR329" s="126"/>
      <c r="NS329" s="126"/>
      <c r="NT329" s="126"/>
      <c r="NU329" s="126"/>
      <c r="NV329" s="126"/>
      <c r="NW329" s="126"/>
      <c r="NX329" s="126"/>
      <c r="NY329" s="126"/>
      <c r="NZ329" s="126"/>
      <c r="OA329" s="126"/>
      <c r="OB329" s="126"/>
      <c r="OC329" s="126"/>
      <c r="OD329" s="126"/>
      <c r="OE329" s="126"/>
      <c r="OF329" s="126"/>
      <c r="OG329" s="126"/>
      <c r="OH329" s="126"/>
      <c r="OI329" s="126"/>
      <c r="OJ329" s="126"/>
      <c r="OK329" s="126"/>
      <c r="OL329" s="126"/>
      <c r="OM329" s="126"/>
      <c r="ON329" s="126"/>
      <c r="OO329" s="126"/>
      <c r="OP329" s="126"/>
      <c r="OQ329" s="126"/>
      <c r="OR329" s="126"/>
      <c r="OS329" s="126"/>
      <c r="OT329" s="126"/>
      <c r="OU329" s="126"/>
      <c r="OV329" s="126"/>
      <c r="OW329" s="126"/>
      <c r="OX329" s="126"/>
      <c r="OY329" s="126"/>
      <c r="OZ329" s="126"/>
      <c r="PA329" s="126"/>
      <c r="PB329" s="126"/>
      <c r="PC329" s="126"/>
      <c r="PD329" s="126"/>
      <c r="PE329" s="126"/>
      <c r="PF329" s="126"/>
      <c r="PG329" s="126"/>
      <c r="PH329" s="126"/>
      <c r="PI329" s="126"/>
      <c r="PJ329" s="126"/>
      <c r="PK329" s="126"/>
      <c r="PL329" s="126"/>
      <c r="PM329" s="126"/>
      <c r="PN329" s="126"/>
      <c r="PO329" s="126"/>
      <c r="PP329" s="126"/>
      <c r="PQ329" s="126"/>
      <c r="PR329" s="126"/>
      <c r="PS329" s="126"/>
      <c r="PT329" s="126"/>
      <c r="PU329" s="126"/>
      <c r="PV329" s="126"/>
      <c r="PW329" s="126"/>
      <c r="PX329" s="126"/>
      <c r="PY329" s="126"/>
      <c r="PZ329" s="126"/>
      <c r="QA329" s="126"/>
      <c r="QB329" s="126"/>
      <c r="QC329" s="126"/>
      <c r="QD329" s="126"/>
      <c r="QE329" s="126"/>
      <c r="QF329" s="126"/>
      <c r="QG329" s="126"/>
      <c r="QH329" s="126"/>
      <c r="QI329" s="126"/>
      <c r="QJ329" s="126"/>
      <c r="QK329" s="126"/>
      <c r="QL329" s="126"/>
      <c r="QM329" s="126"/>
      <c r="QN329" s="126"/>
      <c r="QO329" s="126"/>
      <c r="QP329" s="126"/>
      <c r="QQ329" s="126"/>
      <c r="QR329" s="126"/>
      <c r="QS329" s="126"/>
      <c r="QT329" s="126"/>
      <c r="QU329" s="126"/>
      <c r="QV329" s="126"/>
      <c r="QW329" s="126"/>
      <c r="QX329" s="126"/>
      <c r="QY329" s="126"/>
      <c r="QZ329" s="126"/>
      <c r="RA329" s="126"/>
      <c r="RB329" s="126"/>
      <c r="RC329" s="126"/>
      <c r="RD329" s="126"/>
      <c r="RE329" s="126"/>
      <c r="RF329" s="126"/>
      <c r="RG329" s="126"/>
      <c r="RH329" s="126"/>
      <c r="RI329" s="126"/>
      <c r="RJ329" s="126"/>
      <c r="RK329" s="126"/>
      <c r="RL329" s="126"/>
      <c r="RM329" s="126"/>
      <c r="RN329" s="126"/>
      <c r="RO329" s="126"/>
      <c r="RP329" s="126"/>
      <c r="RQ329" s="126"/>
      <c r="RR329" s="126"/>
      <c r="RS329" s="126"/>
      <c r="RT329" s="126"/>
      <c r="RU329" s="126"/>
      <c r="RV329" s="126"/>
      <c r="RW329" s="126"/>
      <c r="RX329" s="126"/>
      <c r="RY329" s="126"/>
      <c r="RZ329" s="126"/>
      <c r="SA329" s="126"/>
      <c r="SB329" s="126"/>
      <c r="SC329" s="126"/>
      <c r="SD329" s="126"/>
      <c r="SE329" s="126"/>
      <c r="SF329" s="126"/>
      <c r="SG329" s="126"/>
      <c r="SH329" s="126"/>
      <c r="SI329" s="126"/>
      <c r="SJ329" s="126"/>
      <c r="SK329" s="126"/>
      <c r="SL329" s="126"/>
      <c r="SM329" s="126"/>
      <c r="SN329" s="126"/>
      <c r="SO329" s="126"/>
      <c r="SP329" s="126"/>
      <c r="SQ329" s="126"/>
      <c r="SR329" s="126"/>
      <c r="SS329" s="126"/>
      <c r="ST329" s="126"/>
      <c r="SU329" s="126"/>
      <c r="SV329" s="126"/>
      <c r="SW329" s="126"/>
      <c r="SX329" s="126"/>
      <c r="SY329" s="126"/>
      <c r="SZ329" s="126"/>
      <c r="TA329" s="126"/>
      <c r="TB329" s="126"/>
      <c r="TC329" s="126"/>
      <c r="TD329" s="126"/>
      <c r="TE329" s="126"/>
      <c r="TF329" s="126"/>
      <c r="TG329" s="126"/>
      <c r="TH329" s="126"/>
      <c r="TI329" s="126"/>
      <c r="TJ329" s="126"/>
      <c r="TK329" s="126"/>
      <c r="TL329" s="126"/>
      <c r="TM329" s="126"/>
      <c r="TN329" s="126"/>
      <c r="TO329" s="126"/>
      <c r="TP329" s="126"/>
      <c r="TQ329" s="126"/>
      <c r="TR329" s="126"/>
      <c r="TS329" s="126"/>
      <c r="TT329" s="126"/>
      <c r="TU329" s="126"/>
      <c r="TV329" s="126"/>
      <c r="TW329" s="126"/>
      <c r="TX329" s="126"/>
      <c r="TY329" s="126"/>
      <c r="TZ329" s="126"/>
      <c r="UA329" s="126"/>
      <c r="UB329" s="126"/>
      <c r="UC329" s="126"/>
      <c r="UD329" s="126"/>
      <c r="UE329" s="126"/>
      <c r="UF329" s="126"/>
      <c r="UG329" s="126"/>
      <c r="UH329" s="126"/>
      <c r="UI329" s="126"/>
      <c r="UJ329" s="126"/>
      <c r="UK329" s="126"/>
      <c r="UL329" s="126"/>
      <c r="UM329" s="126"/>
      <c r="UN329" s="126"/>
      <c r="UO329" s="126"/>
      <c r="UP329" s="126"/>
      <c r="UQ329" s="126"/>
      <c r="UR329" s="126"/>
      <c r="US329" s="126"/>
      <c r="UT329" s="126"/>
      <c r="UU329" s="126"/>
      <c r="UV329" s="126"/>
      <c r="UW329" s="126"/>
      <c r="UX329" s="126"/>
      <c r="UY329" s="126"/>
      <c r="UZ329" s="126"/>
      <c r="VA329" s="126"/>
      <c r="VB329" s="126"/>
      <c r="VC329" s="126"/>
      <c r="VD329" s="126"/>
      <c r="VE329" s="126"/>
      <c r="VF329" s="126"/>
      <c r="VG329" s="126"/>
      <c r="VH329" s="126"/>
      <c r="VI329" s="126"/>
      <c r="VJ329" s="126"/>
      <c r="VK329" s="126"/>
      <c r="VL329" s="126"/>
      <c r="VM329" s="126"/>
      <c r="VN329" s="126"/>
      <c r="VO329" s="126"/>
      <c r="VP329" s="126"/>
      <c r="VQ329" s="126"/>
      <c r="VR329" s="126"/>
      <c r="VS329" s="126"/>
      <c r="VT329" s="126"/>
      <c r="VU329" s="126"/>
      <c r="VV329" s="126"/>
      <c r="VW329" s="126"/>
      <c r="VX329" s="126"/>
      <c r="VY329" s="126"/>
      <c r="VZ329" s="126"/>
      <c r="WA329" s="126"/>
      <c r="WB329" s="126"/>
      <c r="WC329" s="126"/>
      <c r="WD329" s="126"/>
      <c r="WE329" s="126"/>
      <c r="WF329" s="126"/>
      <c r="WG329" s="126"/>
      <c r="WH329" s="126"/>
      <c r="WI329" s="126"/>
      <c r="WJ329" s="126"/>
      <c r="WK329" s="126"/>
      <c r="WL329" s="126"/>
      <c r="WM329" s="126"/>
      <c r="WN329" s="126"/>
      <c r="WO329" s="126"/>
      <c r="WP329" s="126"/>
      <c r="WQ329" s="126"/>
      <c r="WR329" s="126"/>
      <c r="WS329" s="126"/>
      <c r="WT329" s="126"/>
      <c r="WU329" s="126"/>
      <c r="WV329" s="126"/>
      <c r="WW329" s="126"/>
      <c r="WX329" s="126"/>
      <c r="WY329" s="126"/>
      <c r="WZ329" s="126"/>
      <c r="XA329" s="126"/>
      <c r="XB329" s="126"/>
      <c r="XC329" s="126"/>
      <c r="XD329" s="126"/>
      <c r="XE329" s="126"/>
      <c r="XF329" s="126"/>
      <c r="XG329" s="126"/>
      <c r="XH329" s="126"/>
      <c r="XI329" s="126"/>
      <c r="XJ329" s="126"/>
      <c r="XK329" s="126"/>
      <c r="XL329" s="126"/>
      <c r="XM329" s="126"/>
      <c r="XN329" s="126"/>
      <c r="XO329" s="126"/>
      <c r="XP329" s="126"/>
      <c r="XQ329" s="126"/>
      <c r="XR329" s="126"/>
      <c r="XS329" s="126"/>
      <c r="XT329" s="126"/>
      <c r="XU329" s="126"/>
      <c r="XV329" s="126"/>
      <c r="XW329" s="126"/>
      <c r="XX329" s="126"/>
      <c r="XY329" s="126"/>
      <c r="XZ329" s="126"/>
      <c r="YA329" s="126"/>
      <c r="YB329" s="126"/>
      <c r="YC329" s="126"/>
      <c r="YD329" s="126"/>
      <c r="YE329" s="126"/>
      <c r="YF329" s="126"/>
      <c r="YG329" s="126"/>
      <c r="YH329" s="126"/>
      <c r="YI329" s="126"/>
      <c r="YJ329" s="126"/>
      <c r="YK329" s="126"/>
      <c r="YL329" s="126"/>
      <c r="YM329" s="126"/>
      <c r="YN329" s="126"/>
      <c r="YO329" s="126"/>
      <c r="YP329" s="126"/>
      <c r="YQ329" s="126"/>
      <c r="YR329" s="126"/>
      <c r="YS329" s="126"/>
      <c r="YT329" s="126"/>
      <c r="YU329" s="126"/>
      <c r="YV329" s="126"/>
      <c r="YW329" s="126"/>
      <c r="YX329" s="126"/>
      <c r="YY329" s="126"/>
      <c r="YZ329" s="126"/>
      <c r="ZA329" s="126"/>
      <c r="ZB329" s="126"/>
      <c r="ZC329" s="126"/>
      <c r="ZD329" s="126"/>
      <c r="ZE329" s="126"/>
      <c r="ZF329" s="126"/>
      <c r="ZG329" s="126"/>
      <c r="ZH329" s="126"/>
      <c r="ZI329" s="126"/>
      <c r="ZJ329" s="126"/>
      <c r="ZK329" s="126"/>
      <c r="ZL329" s="126"/>
      <c r="ZM329" s="126"/>
      <c r="ZN329" s="126"/>
      <c r="ZO329" s="126"/>
      <c r="ZP329" s="126"/>
      <c r="ZQ329" s="126"/>
      <c r="ZR329" s="126"/>
      <c r="ZS329" s="126"/>
      <c r="ZT329" s="126"/>
      <c r="ZU329" s="126"/>
      <c r="ZV329" s="126"/>
      <c r="ZW329" s="126"/>
      <c r="ZX329" s="126"/>
      <c r="ZY329" s="126"/>
      <c r="ZZ329" s="126"/>
      <c r="AAA329" s="126"/>
      <c r="AAB329" s="126"/>
      <c r="AAC329" s="126"/>
      <c r="AAD329" s="126"/>
      <c r="AAE329" s="126"/>
      <c r="AAF329" s="126"/>
      <c r="AAG329" s="126"/>
      <c r="AAH329" s="126"/>
      <c r="AAI329" s="126"/>
      <c r="AAJ329" s="126"/>
      <c r="AAK329" s="126"/>
      <c r="AAL329" s="126"/>
      <c r="AAM329" s="126"/>
      <c r="AAN329" s="126"/>
      <c r="AAO329" s="126"/>
      <c r="AAP329" s="126"/>
      <c r="AAQ329" s="126"/>
      <c r="AAR329" s="126"/>
      <c r="AAS329" s="126"/>
      <c r="AAT329" s="126"/>
      <c r="AAU329" s="126"/>
      <c r="AAV329" s="126"/>
      <c r="AAW329" s="126"/>
      <c r="AAX329" s="126"/>
      <c r="AAY329" s="126"/>
      <c r="AAZ329" s="126"/>
      <c r="ABA329" s="126"/>
      <c r="ABB329" s="126"/>
      <c r="ABC329" s="126"/>
      <c r="ABD329" s="126"/>
      <c r="ABE329" s="126"/>
      <c r="ABF329" s="126"/>
      <c r="ABG329" s="126"/>
      <c r="ABH329" s="126"/>
      <c r="ABI329" s="126"/>
      <c r="ABJ329" s="126"/>
      <c r="ABK329" s="126"/>
      <c r="ABL329" s="126"/>
      <c r="ABM329" s="126"/>
      <c r="ABN329" s="126"/>
      <c r="ABO329" s="126"/>
      <c r="ABP329" s="126"/>
      <c r="ABQ329" s="126"/>
      <c r="ABR329" s="126"/>
      <c r="ABS329" s="126"/>
      <c r="ABT329" s="126"/>
      <c r="ABU329" s="126"/>
      <c r="ABV329" s="126"/>
      <c r="ABW329" s="126"/>
      <c r="ABX329" s="126"/>
      <c r="ABY329" s="126"/>
      <c r="ABZ329" s="126"/>
      <c r="ACA329" s="126"/>
      <c r="ACB329" s="126"/>
      <c r="ACC329" s="126"/>
      <c r="ACD329" s="126"/>
      <c r="ACE329" s="126"/>
      <c r="ACF329" s="126"/>
      <c r="ACG329" s="126"/>
      <c r="ACH329" s="126"/>
      <c r="ACI329" s="126"/>
      <c r="ACJ329" s="126"/>
      <c r="ACK329" s="126"/>
      <c r="ACL329" s="126"/>
      <c r="ACM329" s="126"/>
      <c r="ACN329" s="126"/>
      <c r="ACO329" s="126"/>
      <c r="ACP329" s="126"/>
      <c r="ACQ329" s="126"/>
      <c r="ACR329" s="126"/>
      <c r="ACS329" s="126"/>
      <c r="ACT329" s="126"/>
      <c r="ACU329" s="126"/>
      <c r="ACV329" s="126"/>
      <c r="ACW329" s="126"/>
      <c r="ACX329" s="126"/>
      <c r="ACY329" s="126"/>
      <c r="ACZ329" s="126"/>
      <c r="ADA329" s="126"/>
      <c r="ADB329" s="126"/>
      <c r="ADC329" s="126"/>
      <c r="ADD329" s="126"/>
      <c r="ADE329" s="126"/>
      <c r="ADF329" s="126"/>
      <c r="ADG329" s="126"/>
      <c r="ADH329" s="126"/>
      <c r="ADI329" s="126"/>
      <c r="ADJ329" s="126"/>
      <c r="ADK329" s="126"/>
      <c r="ADL329" s="126"/>
      <c r="ADM329" s="126"/>
      <c r="ADN329" s="126"/>
      <c r="ADO329" s="126"/>
      <c r="ADP329" s="126"/>
      <c r="ADQ329" s="126"/>
      <c r="ADR329" s="126"/>
      <c r="ADS329" s="126"/>
      <c r="ADT329" s="126"/>
      <c r="ADU329" s="126"/>
      <c r="ADV329" s="126"/>
      <c r="ADW329" s="126"/>
      <c r="ADX329" s="126"/>
      <c r="ADY329" s="126"/>
      <c r="ADZ329" s="126"/>
      <c r="AEA329" s="126"/>
      <c r="AEB329" s="126"/>
      <c r="AEC329" s="126"/>
      <c r="AED329" s="126"/>
      <c r="AEE329" s="126"/>
      <c r="AEF329" s="126"/>
      <c r="AEG329" s="126"/>
      <c r="AEH329" s="126"/>
      <c r="AEI329" s="126"/>
      <c r="AEJ329" s="126"/>
      <c r="AEK329" s="126"/>
      <c r="AEL329" s="126"/>
      <c r="AEM329" s="126"/>
      <c r="AEN329" s="126"/>
      <c r="AEO329" s="126"/>
      <c r="AEP329" s="126"/>
      <c r="AEQ329" s="126"/>
      <c r="AER329" s="126"/>
      <c r="AES329" s="126"/>
      <c r="AET329" s="126"/>
      <c r="AEU329" s="126"/>
      <c r="AEV329" s="126"/>
      <c r="AEW329" s="126"/>
      <c r="AEX329" s="126"/>
      <c r="AEY329" s="126"/>
      <c r="AEZ329" s="126"/>
      <c r="AFA329" s="126"/>
      <c r="AFB329" s="126"/>
      <c r="AFC329" s="126"/>
      <c r="AFD329" s="126"/>
      <c r="AFE329" s="126"/>
      <c r="AFF329" s="126"/>
      <c r="AFG329" s="126"/>
      <c r="AFH329" s="126"/>
      <c r="AFI329" s="126"/>
      <c r="AFJ329" s="126"/>
      <c r="AFK329" s="126"/>
      <c r="AFL329" s="126"/>
      <c r="AFM329" s="126"/>
      <c r="AFN329" s="126"/>
      <c r="AFO329" s="126"/>
      <c r="AFP329" s="126"/>
      <c r="AFQ329" s="126"/>
      <c r="AFR329" s="126"/>
      <c r="AFS329" s="126"/>
      <c r="AFT329" s="126"/>
      <c r="AFU329" s="126"/>
      <c r="AFV329" s="126"/>
      <c r="AFW329" s="126"/>
      <c r="AFX329" s="126"/>
      <c r="AFY329" s="126"/>
      <c r="AFZ329" s="126"/>
      <c r="AGA329" s="126"/>
      <c r="AGB329" s="126"/>
      <c r="AGC329" s="126"/>
      <c r="AGD329" s="126"/>
      <c r="AGE329" s="126"/>
      <c r="AGF329" s="126"/>
      <c r="AGG329" s="126"/>
      <c r="AGH329" s="126"/>
      <c r="AGI329" s="126"/>
      <c r="AGJ329" s="126"/>
      <c r="AGK329" s="126"/>
      <c r="AGL329" s="126"/>
      <c r="AGM329" s="126"/>
      <c r="AGN329" s="126"/>
      <c r="AGO329" s="126"/>
      <c r="AGP329" s="126"/>
      <c r="AGQ329" s="126"/>
      <c r="AGR329" s="126"/>
      <c r="AGS329" s="126"/>
      <c r="AGT329" s="126"/>
      <c r="AGU329" s="126"/>
      <c r="AGV329" s="126"/>
      <c r="AGW329" s="126"/>
      <c r="AGX329" s="126"/>
      <c r="AGY329" s="126"/>
      <c r="AGZ329" s="126"/>
      <c r="AHA329" s="126"/>
      <c r="AHB329" s="126"/>
      <c r="AHC329" s="126"/>
      <c r="AHD329" s="126"/>
      <c r="AHE329" s="126"/>
      <c r="AHF329" s="126"/>
      <c r="AHG329" s="126"/>
      <c r="AHH329" s="126"/>
      <c r="AHI329" s="126"/>
      <c r="AHJ329" s="126"/>
      <c r="AHK329" s="126"/>
      <c r="AHL329" s="126"/>
      <c r="AHM329" s="126"/>
      <c r="AHN329" s="126"/>
      <c r="AHO329" s="126"/>
      <c r="AHP329" s="126"/>
      <c r="AHQ329" s="126"/>
      <c r="AHR329" s="126"/>
      <c r="AHS329" s="126"/>
      <c r="AHT329" s="126"/>
      <c r="AHU329" s="126"/>
      <c r="AHV329" s="126"/>
      <c r="AHW329" s="126"/>
      <c r="AHX329" s="126"/>
      <c r="AHY329" s="126"/>
      <c r="AHZ329" s="126"/>
      <c r="AIA329" s="126"/>
      <c r="AIB329" s="126"/>
      <c r="AIC329" s="126"/>
      <c r="AID329" s="126"/>
      <c r="AIE329" s="126"/>
      <c r="AIF329" s="126"/>
      <c r="AIG329" s="126"/>
      <c r="AIH329" s="126"/>
      <c r="AII329" s="126"/>
      <c r="AIJ329" s="126"/>
      <c r="AIK329" s="126"/>
      <c r="AIL329" s="126"/>
      <c r="AIM329" s="126"/>
      <c r="AIN329" s="126"/>
      <c r="AIO329" s="126"/>
      <c r="AIP329" s="126"/>
      <c r="AIQ329" s="126"/>
      <c r="AIR329" s="126"/>
      <c r="AIS329" s="126"/>
      <c r="AIT329" s="126"/>
      <c r="AIU329" s="126"/>
      <c r="AIV329" s="126"/>
      <c r="AIW329" s="126"/>
      <c r="AIX329" s="126"/>
      <c r="AIY329" s="126"/>
      <c r="AIZ329" s="126"/>
      <c r="AJA329" s="126"/>
      <c r="AJB329" s="126"/>
      <c r="AJC329" s="126"/>
      <c r="AJD329" s="126"/>
      <c r="AJE329" s="126"/>
      <c r="AJF329" s="126"/>
      <c r="AJG329" s="126"/>
      <c r="AJH329" s="126"/>
      <c r="AJI329" s="126"/>
      <c r="AJJ329" s="126"/>
      <c r="AJK329" s="126"/>
      <c r="AJL329" s="126"/>
      <c r="AJM329" s="126"/>
      <c r="AJN329" s="126"/>
      <c r="AJO329" s="126"/>
      <c r="AJP329" s="126"/>
      <c r="AJQ329" s="126"/>
      <c r="AJR329" s="126"/>
      <c r="AJS329" s="126"/>
      <c r="AJT329" s="126"/>
      <c r="AJU329" s="126"/>
      <c r="AJV329" s="126"/>
      <c r="AJW329" s="126"/>
      <c r="AJX329" s="126"/>
      <c r="AJY329" s="126"/>
      <c r="AJZ329" s="126"/>
      <c r="AKA329" s="126"/>
      <c r="AKB329" s="126"/>
      <c r="AKC329" s="126"/>
      <c r="AKD329" s="126"/>
      <c r="AKE329" s="126"/>
      <c r="AKF329" s="126"/>
      <c r="AKG329" s="126"/>
      <c r="AKH329" s="126"/>
      <c r="AKI329" s="126"/>
      <c r="AKJ329" s="126"/>
      <c r="AKK329" s="126"/>
      <c r="AKL329" s="126"/>
      <c r="AKM329" s="126"/>
      <c r="AKN329" s="126"/>
      <c r="AKO329" s="126"/>
      <c r="AKP329" s="126"/>
      <c r="AKQ329" s="126"/>
      <c r="AKR329" s="126"/>
      <c r="AKS329" s="126"/>
      <c r="AKT329" s="126"/>
      <c r="AKU329" s="126"/>
      <c r="AKV329" s="126"/>
      <c r="AKW329" s="126"/>
      <c r="AKX329" s="126"/>
      <c r="AKY329" s="126"/>
      <c r="AKZ329" s="126"/>
      <c r="ALA329" s="126"/>
      <c r="ALB329" s="126"/>
      <c r="ALC329" s="126"/>
      <c r="ALD329" s="126"/>
      <c r="ALE329" s="126"/>
      <c r="ALF329" s="126"/>
      <c r="ALG329" s="126"/>
      <c r="ALH329" s="126"/>
      <c r="ALI329" s="126"/>
      <c r="ALJ329" s="126"/>
      <c r="ALK329" s="126"/>
      <c r="ALL329" s="126"/>
      <c r="ALM329" s="126"/>
      <c r="ALN329" s="126"/>
      <c r="ALO329" s="126"/>
      <c r="AMM329" s="126"/>
    </row>
    <row r="330" customFormat="false" ht="17.6" hidden="false" customHeight="false" outlineLevel="0" collapsed="false">
      <c r="B330" s="90"/>
      <c r="C330" s="81" t="s">
        <v>43</v>
      </c>
      <c r="D330" s="81" t="n">
        <v>919</v>
      </c>
      <c r="E330" s="154" t="s">
        <v>23</v>
      </c>
      <c r="F330" s="154" t="s">
        <v>83</v>
      </c>
      <c r="G330" s="82"/>
      <c r="H330" s="83"/>
      <c r="I330" s="157" t="n">
        <f aca="false">SUM(J330:Q330)</f>
        <v>33021400</v>
      </c>
      <c r="J330" s="157" t="n">
        <f aca="false">J331</f>
        <v>29053300</v>
      </c>
      <c r="K330" s="76" t="n">
        <f aca="false">K331</f>
        <v>4048100</v>
      </c>
      <c r="L330" s="76" t="n">
        <f aca="false">L331</f>
        <v>0</v>
      </c>
      <c r="M330" s="76" t="n">
        <f aca="false">M331</f>
        <v>0</v>
      </c>
      <c r="N330" s="76" t="n">
        <f aca="false">N331</f>
        <v>0</v>
      </c>
      <c r="O330" s="157" t="n">
        <f aca="false">O331</f>
        <v>0</v>
      </c>
      <c r="P330" s="76" t="n">
        <f aca="false">P331</f>
        <v>-80000</v>
      </c>
      <c r="Q330" s="158" t="n">
        <f aca="false">Q331</f>
        <v>0</v>
      </c>
    </row>
    <row r="331" customFormat="false" ht="17.6" hidden="false" customHeight="false" outlineLevel="0" collapsed="false">
      <c r="B331" s="90"/>
      <c r="C331" s="81" t="s">
        <v>44</v>
      </c>
      <c r="D331" s="81" t="n">
        <v>919</v>
      </c>
      <c r="E331" s="154" t="s">
        <v>23</v>
      </c>
      <c r="F331" s="154" t="s">
        <v>25</v>
      </c>
      <c r="G331" s="82"/>
      <c r="H331" s="83"/>
      <c r="I331" s="157" t="n">
        <f aca="false">SUM(J331:Q331)</f>
        <v>33021400</v>
      </c>
      <c r="J331" s="157" t="n">
        <f aca="false">J332+J340</f>
        <v>29053300</v>
      </c>
      <c r="K331" s="76" t="n">
        <f aca="false">K332+K340</f>
        <v>4048100</v>
      </c>
      <c r="L331" s="76" t="n">
        <f aca="false">L332+L340</f>
        <v>0</v>
      </c>
      <c r="M331" s="76" t="n">
        <f aca="false">M332+M340</f>
        <v>0</v>
      </c>
      <c r="N331" s="76" t="n">
        <f aca="false">N332+N340</f>
        <v>0</v>
      </c>
      <c r="O331" s="157" t="n">
        <f aca="false">O332+O340</f>
        <v>0</v>
      </c>
      <c r="P331" s="76" t="n">
        <f aca="false">P332+P340</f>
        <v>-80000</v>
      </c>
      <c r="Q331" s="158" t="n">
        <f aca="false">Q332+Q340</f>
        <v>0</v>
      </c>
    </row>
    <row r="332" customFormat="false" ht="32.8" hidden="false" customHeight="false" outlineLevel="0" collapsed="false">
      <c r="B332" s="90"/>
      <c r="C332" s="81" t="s">
        <v>97</v>
      </c>
      <c r="D332" s="81" t="n">
        <v>919</v>
      </c>
      <c r="E332" s="154" t="s">
        <v>23</v>
      </c>
      <c r="F332" s="154" t="s">
        <v>25</v>
      </c>
      <c r="G332" s="82" t="n">
        <v>5000000000</v>
      </c>
      <c r="H332" s="83"/>
      <c r="I332" s="157" t="n">
        <f aca="false">SUM(J332:Q332)</f>
        <v>14377200</v>
      </c>
      <c r="J332" s="157" t="n">
        <f aca="false">J333</f>
        <v>10683400</v>
      </c>
      <c r="K332" s="76" t="n">
        <f aca="false">K333</f>
        <v>3773600</v>
      </c>
      <c r="L332" s="76" t="n">
        <f aca="false">L333</f>
        <v>0</v>
      </c>
      <c r="M332" s="76" t="n">
        <f aca="false">M333</f>
        <v>0</v>
      </c>
      <c r="N332" s="76" t="n">
        <f aca="false">N333</f>
        <v>0</v>
      </c>
      <c r="O332" s="157" t="n">
        <f aca="false">O333</f>
        <v>200</v>
      </c>
      <c r="P332" s="76" t="n">
        <f aca="false">P333</f>
        <v>-80000</v>
      </c>
      <c r="Q332" s="158" t="n">
        <f aca="false">Q333</f>
        <v>0</v>
      </c>
    </row>
    <row r="333" customFormat="false" ht="32.8" hidden="false" customHeight="false" outlineLevel="0" collapsed="false">
      <c r="B333" s="90"/>
      <c r="C333" s="81" t="s">
        <v>105</v>
      </c>
      <c r="D333" s="81" t="n">
        <v>919</v>
      </c>
      <c r="E333" s="154" t="s">
        <v>23</v>
      </c>
      <c r="F333" s="154" t="s">
        <v>25</v>
      </c>
      <c r="G333" s="82" t="n">
        <v>5020000000</v>
      </c>
      <c r="H333" s="83"/>
      <c r="I333" s="157" t="n">
        <f aca="false">SUM(J333:Q333)</f>
        <v>14377200</v>
      </c>
      <c r="J333" s="157" t="n">
        <f aca="false">J334+J337</f>
        <v>10683400</v>
      </c>
      <c r="K333" s="76" t="n">
        <f aca="false">K334+K337</f>
        <v>3773600</v>
      </c>
      <c r="L333" s="76" t="n">
        <f aca="false">L334+L337</f>
        <v>0</v>
      </c>
      <c r="M333" s="76" t="n">
        <f aca="false">M334+M337</f>
        <v>0</v>
      </c>
      <c r="N333" s="76" t="n">
        <f aca="false">N334+N337</f>
        <v>0</v>
      </c>
      <c r="O333" s="157" t="n">
        <f aca="false">O334+O337</f>
        <v>200</v>
      </c>
      <c r="P333" s="76" t="n">
        <f aca="false">P334+P337</f>
        <v>-80000</v>
      </c>
      <c r="Q333" s="158" t="n">
        <f aca="false">Q334+Q337</f>
        <v>0</v>
      </c>
    </row>
    <row r="334" customFormat="false" ht="31.8" hidden="false" customHeight="true" outlineLevel="0" collapsed="false">
      <c r="B334" s="90"/>
      <c r="C334" s="81" t="s">
        <v>99</v>
      </c>
      <c r="D334" s="81" t="n">
        <v>919</v>
      </c>
      <c r="E334" s="154" t="s">
        <v>23</v>
      </c>
      <c r="F334" s="154" t="s">
        <v>25</v>
      </c>
      <c r="G334" s="82" t="n">
        <v>5020000190</v>
      </c>
      <c r="H334" s="83"/>
      <c r="I334" s="157" t="n">
        <f aca="false">SUM(J334:Q334)</f>
        <v>12417800</v>
      </c>
      <c r="J334" s="157" t="n">
        <f aca="false">J335+J336</f>
        <v>8730000</v>
      </c>
      <c r="K334" s="76" t="n">
        <f aca="false">K335+K336</f>
        <v>3767800</v>
      </c>
      <c r="L334" s="76" t="n">
        <f aca="false">L335+L336</f>
        <v>0</v>
      </c>
      <c r="M334" s="76" t="n">
        <f aca="false">M335+M336</f>
        <v>0</v>
      </c>
      <c r="N334" s="76" t="n">
        <f aca="false">N335+N336</f>
        <v>0</v>
      </c>
      <c r="O334" s="157" t="n">
        <f aca="false">O335+O336</f>
        <v>0</v>
      </c>
      <c r="P334" s="76" t="n">
        <f aca="false">P335+P336</f>
        <v>-80000</v>
      </c>
      <c r="Q334" s="158" t="n">
        <f aca="false">Q335+Q336</f>
        <v>0</v>
      </c>
    </row>
    <row r="335" customFormat="false" ht="64.15" hidden="false" customHeight="false" outlineLevel="0" collapsed="false">
      <c r="B335" s="90"/>
      <c r="C335" s="81" t="s">
        <v>100</v>
      </c>
      <c r="D335" s="81" t="n">
        <v>919</v>
      </c>
      <c r="E335" s="154" t="s">
        <v>23</v>
      </c>
      <c r="F335" s="154" t="s">
        <v>25</v>
      </c>
      <c r="G335" s="82" t="n">
        <v>5020000190</v>
      </c>
      <c r="H335" s="83" t="s">
        <v>101</v>
      </c>
      <c r="I335" s="157" t="n">
        <f aca="false">SUM(J335:Q335)</f>
        <v>12415800</v>
      </c>
      <c r="J335" s="157" t="n">
        <v>8728500</v>
      </c>
      <c r="K335" s="76" t="n">
        <v>3767300</v>
      </c>
      <c r="L335" s="76"/>
      <c r="M335" s="76"/>
      <c r="N335" s="76"/>
      <c r="O335" s="157"/>
      <c r="P335" s="76" t="n">
        <v>-80000</v>
      </c>
      <c r="Q335" s="158"/>
    </row>
    <row r="336" customFormat="false" ht="17.6" hidden="false" customHeight="false" outlineLevel="0" collapsed="false">
      <c r="B336" s="90"/>
      <c r="C336" s="81" t="s">
        <v>106</v>
      </c>
      <c r="D336" s="81" t="n">
        <v>919</v>
      </c>
      <c r="E336" s="154" t="s">
        <v>23</v>
      </c>
      <c r="F336" s="154" t="s">
        <v>25</v>
      </c>
      <c r="G336" s="82" t="n">
        <v>5020000190</v>
      </c>
      <c r="H336" s="83" t="s">
        <v>107</v>
      </c>
      <c r="I336" s="157" t="n">
        <f aca="false">SUM(J336:Q336)</f>
        <v>2000</v>
      </c>
      <c r="J336" s="157" t="n">
        <v>1500</v>
      </c>
      <c r="K336" s="76" t="n">
        <v>500</v>
      </c>
      <c r="L336" s="76"/>
      <c r="M336" s="76"/>
      <c r="N336" s="76"/>
      <c r="O336" s="157"/>
      <c r="P336" s="76"/>
      <c r="Q336" s="158"/>
    </row>
    <row r="337" customFormat="false" ht="48.5" hidden="false" customHeight="false" outlineLevel="0" collapsed="false">
      <c r="B337" s="90"/>
      <c r="C337" s="155" t="s">
        <v>109</v>
      </c>
      <c r="D337" s="81" t="n">
        <v>919</v>
      </c>
      <c r="E337" s="154" t="s">
        <v>23</v>
      </c>
      <c r="F337" s="154" t="s">
        <v>25</v>
      </c>
      <c r="G337" s="82" t="n">
        <v>5020060910</v>
      </c>
      <c r="H337" s="83"/>
      <c r="I337" s="157" t="n">
        <f aca="false">SUM(J337:Q337)</f>
        <v>1959400</v>
      </c>
      <c r="J337" s="157" t="n">
        <f aca="false">J338+J339</f>
        <v>1953400</v>
      </c>
      <c r="K337" s="76" t="n">
        <f aca="false">K338+K339</f>
        <v>5800</v>
      </c>
      <c r="L337" s="76" t="n">
        <f aca="false">L338+L339</f>
        <v>0</v>
      </c>
      <c r="M337" s="76" t="n">
        <f aca="false">M338+M339</f>
        <v>0</v>
      </c>
      <c r="N337" s="76" t="n">
        <f aca="false">N338+N339</f>
        <v>0</v>
      </c>
      <c r="O337" s="157" t="n">
        <f aca="false">O338+O339</f>
        <v>200</v>
      </c>
      <c r="P337" s="76" t="n">
        <f aca="false">P338+P339</f>
        <v>0</v>
      </c>
      <c r="Q337" s="158" t="n">
        <f aca="false">Q338+Q339</f>
        <v>0</v>
      </c>
    </row>
    <row r="338" customFormat="false" ht="64.15" hidden="false" customHeight="false" outlineLevel="0" collapsed="false">
      <c r="B338" s="90"/>
      <c r="C338" s="81" t="s">
        <v>100</v>
      </c>
      <c r="D338" s="81" t="n">
        <v>919</v>
      </c>
      <c r="E338" s="154" t="s">
        <v>23</v>
      </c>
      <c r="F338" s="154" t="s">
        <v>25</v>
      </c>
      <c r="G338" s="82" t="n">
        <v>5020060910</v>
      </c>
      <c r="H338" s="83" t="s">
        <v>101</v>
      </c>
      <c r="I338" s="157" t="n">
        <f aca="false">SUM(J338:Q338)</f>
        <v>1797400</v>
      </c>
      <c r="J338" s="157" t="n">
        <v>1953400</v>
      </c>
      <c r="K338" s="76" t="n">
        <v>5800</v>
      </c>
      <c r="L338" s="76"/>
      <c r="M338" s="76"/>
      <c r="N338" s="76"/>
      <c r="O338" s="157" t="n">
        <v>-161800</v>
      </c>
      <c r="P338" s="76"/>
      <c r="Q338" s="158"/>
    </row>
    <row r="339" customFormat="false" ht="32.8" hidden="false" customHeight="false" outlineLevel="0" collapsed="false">
      <c r="B339" s="90"/>
      <c r="C339" s="81" t="s">
        <v>103</v>
      </c>
      <c r="D339" s="81" t="n">
        <v>919</v>
      </c>
      <c r="E339" s="154" t="s">
        <v>23</v>
      </c>
      <c r="F339" s="154" t="s">
        <v>25</v>
      </c>
      <c r="G339" s="82" t="n">
        <v>5020060910</v>
      </c>
      <c r="H339" s="83" t="s">
        <v>104</v>
      </c>
      <c r="I339" s="157" t="n">
        <f aca="false">SUM(J339:Q339)</f>
        <v>162000</v>
      </c>
      <c r="J339" s="157"/>
      <c r="K339" s="76"/>
      <c r="L339" s="76"/>
      <c r="M339" s="76"/>
      <c r="N339" s="76"/>
      <c r="O339" s="76" t="n">
        <v>162000</v>
      </c>
      <c r="P339" s="76"/>
      <c r="Q339" s="158"/>
    </row>
    <row r="340" customFormat="false" ht="48.5" hidden="false" customHeight="false" outlineLevel="0" collapsed="false">
      <c r="B340" s="90"/>
      <c r="C340" s="81" t="s">
        <v>154</v>
      </c>
      <c r="D340" s="81" t="n">
        <v>919</v>
      </c>
      <c r="E340" s="154" t="s">
        <v>23</v>
      </c>
      <c r="F340" s="154" t="s">
        <v>25</v>
      </c>
      <c r="G340" s="82" t="n">
        <v>5500000000</v>
      </c>
      <c r="H340" s="83"/>
      <c r="I340" s="157" t="n">
        <f aca="false">SUM(J340:Q340)</f>
        <v>18644200</v>
      </c>
      <c r="J340" s="157" t="n">
        <f aca="false">J341+J344</f>
        <v>18369900</v>
      </c>
      <c r="K340" s="76" t="n">
        <f aca="false">K341+K344</f>
        <v>274500</v>
      </c>
      <c r="L340" s="76" t="n">
        <f aca="false">L341+L344</f>
        <v>0</v>
      </c>
      <c r="M340" s="76" t="n">
        <f aca="false">M341+M344</f>
        <v>0</v>
      </c>
      <c r="N340" s="76" t="n">
        <f aca="false">N341+N344</f>
        <v>0</v>
      </c>
      <c r="O340" s="157" t="n">
        <f aca="false">O341+O344</f>
        <v>-200</v>
      </c>
      <c r="P340" s="76" t="n">
        <f aca="false">P341+P344</f>
        <v>0</v>
      </c>
      <c r="Q340" s="158" t="n">
        <f aca="false">Q341+Q344</f>
        <v>0</v>
      </c>
    </row>
    <row r="341" customFormat="false" ht="17.6" hidden="false" customHeight="false" outlineLevel="0" collapsed="false">
      <c r="B341" s="90"/>
      <c r="C341" s="81" t="s">
        <v>155</v>
      </c>
      <c r="D341" s="81" t="n">
        <v>919</v>
      </c>
      <c r="E341" s="154" t="s">
        <v>23</v>
      </c>
      <c r="F341" s="154" t="s">
        <v>25</v>
      </c>
      <c r="G341" s="82" t="n">
        <v>5510000000</v>
      </c>
      <c r="H341" s="83"/>
      <c r="I341" s="157" t="n">
        <f aca="false">SUM(J341:Q341)</f>
        <v>17683600</v>
      </c>
      <c r="J341" s="157" t="n">
        <f aca="false">J342</f>
        <v>17683800</v>
      </c>
      <c r="K341" s="76" t="n">
        <f aca="false">K342</f>
        <v>0</v>
      </c>
      <c r="L341" s="76" t="n">
        <f aca="false">L342</f>
        <v>0</v>
      </c>
      <c r="M341" s="76" t="n">
        <f aca="false">M342</f>
        <v>0</v>
      </c>
      <c r="N341" s="76" t="n">
        <f aca="false">N342</f>
        <v>0</v>
      </c>
      <c r="O341" s="157" t="n">
        <f aca="false">O342</f>
        <v>-200</v>
      </c>
      <c r="P341" s="76" t="n">
        <f aca="false">P342</f>
        <v>0</v>
      </c>
      <c r="Q341" s="158" t="n">
        <f aca="false">Q342</f>
        <v>0</v>
      </c>
    </row>
    <row r="342" customFormat="false" ht="95.5" hidden="false" customHeight="false" outlineLevel="0" collapsed="false">
      <c r="B342" s="90"/>
      <c r="C342" s="81" t="s">
        <v>156</v>
      </c>
      <c r="D342" s="81" t="n">
        <v>919</v>
      </c>
      <c r="E342" s="154" t="s">
        <v>23</v>
      </c>
      <c r="F342" s="154" t="s">
        <v>25</v>
      </c>
      <c r="G342" s="82" t="n">
        <v>5510060912</v>
      </c>
      <c r="H342" s="83"/>
      <c r="I342" s="157" t="n">
        <f aca="false">SUM(J342:Q342)</f>
        <v>17683600</v>
      </c>
      <c r="J342" s="157" t="n">
        <f aca="false">J343</f>
        <v>17683800</v>
      </c>
      <c r="K342" s="76" t="n">
        <f aca="false">K343</f>
        <v>0</v>
      </c>
      <c r="L342" s="76" t="n">
        <f aca="false">L343</f>
        <v>0</v>
      </c>
      <c r="M342" s="76" t="n">
        <f aca="false">M343</f>
        <v>0</v>
      </c>
      <c r="N342" s="76" t="n">
        <f aca="false">N343</f>
        <v>0</v>
      </c>
      <c r="O342" s="157" t="n">
        <f aca="false">O343</f>
        <v>-200</v>
      </c>
      <c r="P342" s="76" t="n">
        <f aca="false">P343</f>
        <v>0</v>
      </c>
      <c r="Q342" s="158" t="n">
        <f aca="false">Q343</f>
        <v>0</v>
      </c>
    </row>
    <row r="343" customFormat="false" ht="17.6" hidden="false" customHeight="false" outlineLevel="0" collapsed="false">
      <c r="B343" s="90"/>
      <c r="C343" s="81" t="s">
        <v>106</v>
      </c>
      <c r="D343" s="81" t="n">
        <v>919</v>
      </c>
      <c r="E343" s="154" t="s">
        <v>23</v>
      </c>
      <c r="F343" s="154" t="s">
        <v>25</v>
      </c>
      <c r="G343" s="82" t="n">
        <v>5510060912</v>
      </c>
      <c r="H343" s="83" t="s">
        <v>107</v>
      </c>
      <c r="I343" s="157" t="n">
        <f aca="false">SUM(J343:Q343)</f>
        <v>17683600</v>
      </c>
      <c r="J343" s="157" t="n">
        <v>17683800</v>
      </c>
      <c r="K343" s="76" t="n">
        <v>0</v>
      </c>
      <c r="L343" s="76"/>
      <c r="M343" s="76"/>
      <c r="N343" s="76"/>
      <c r="O343" s="157" t="n">
        <v>-200</v>
      </c>
      <c r="P343" s="76"/>
      <c r="Q343" s="158"/>
    </row>
    <row r="344" customFormat="false" ht="32.8" hidden="false" customHeight="false" outlineLevel="0" collapsed="false">
      <c r="B344" s="90"/>
      <c r="C344" s="81" t="s">
        <v>157</v>
      </c>
      <c r="D344" s="81" t="n">
        <v>919</v>
      </c>
      <c r="E344" s="154" t="s">
        <v>23</v>
      </c>
      <c r="F344" s="154" t="s">
        <v>25</v>
      </c>
      <c r="G344" s="82" t="n">
        <v>5520000000</v>
      </c>
      <c r="H344" s="83"/>
      <c r="I344" s="157" t="n">
        <f aca="false">SUM(J344:Q344)</f>
        <v>960600</v>
      </c>
      <c r="J344" s="157" t="n">
        <f aca="false">J345</f>
        <v>686100</v>
      </c>
      <c r="K344" s="76" t="n">
        <f aca="false">K345</f>
        <v>274500</v>
      </c>
      <c r="L344" s="76" t="n">
        <f aca="false">L345</f>
        <v>0</v>
      </c>
      <c r="M344" s="76" t="n">
        <f aca="false">M345</f>
        <v>0</v>
      </c>
      <c r="N344" s="76" t="n">
        <f aca="false">N345</f>
        <v>0</v>
      </c>
      <c r="O344" s="157" t="n">
        <f aca="false">O345</f>
        <v>0</v>
      </c>
      <c r="P344" s="76" t="n">
        <f aca="false">P345</f>
        <v>0</v>
      </c>
      <c r="Q344" s="158" t="n">
        <f aca="false">Q345</f>
        <v>0</v>
      </c>
    </row>
    <row r="345" customFormat="false" ht="119.25" hidden="false" customHeight="true" outlineLevel="0" collapsed="false">
      <c r="B345" s="90"/>
      <c r="C345" s="81" t="s">
        <v>158</v>
      </c>
      <c r="D345" s="81" t="n">
        <v>919</v>
      </c>
      <c r="E345" s="154" t="s">
        <v>23</v>
      </c>
      <c r="F345" s="154" t="s">
        <v>25</v>
      </c>
      <c r="G345" s="82" t="n">
        <v>5520061650</v>
      </c>
      <c r="H345" s="83"/>
      <c r="I345" s="157" t="n">
        <f aca="false">SUM(J345:Q345)</f>
        <v>960600</v>
      </c>
      <c r="J345" s="157" t="n">
        <f aca="false">J346</f>
        <v>686100</v>
      </c>
      <c r="K345" s="76" t="n">
        <f aca="false">K346</f>
        <v>274500</v>
      </c>
      <c r="L345" s="76" t="n">
        <f aca="false">L346</f>
        <v>0</v>
      </c>
      <c r="M345" s="76" t="n">
        <f aca="false">M346</f>
        <v>0</v>
      </c>
      <c r="N345" s="76" t="n">
        <f aca="false">N346</f>
        <v>0</v>
      </c>
      <c r="O345" s="157" t="n">
        <f aca="false">O346</f>
        <v>0</v>
      </c>
      <c r="P345" s="76" t="n">
        <f aca="false">P346</f>
        <v>0</v>
      </c>
      <c r="Q345" s="158" t="n">
        <f aca="false">Q346</f>
        <v>0</v>
      </c>
    </row>
    <row r="346" s="126" customFormat="true" ht="32.8" hidden="false" customHeight="false" outlineLevel="0" collapsed="false">
      <c r="A346" s="108"/>
      <c r="B346" s="90"/>
      <c r="C346" s="81" t="s">
        <v>103</v>
      </c>
      <c r="D346" s="81" t="n">
        <v>919</v>
      </c>
      <c r="E346" s="154" t="s">
        <v>23</v>
      </c>
      <c r="F346" s="154" t="s">
        <v>25</v>
      </c>
      <c r="G346" s="82" t="n">
        <v>5520061650</v>
      </c>
      <c r="H346" s="83" t="s">
        <v>104</v>
      </c>
      <c r="I346" s="157" t="n">
        <f aca="false">SUM(J346:Q346)</f>
        <v>960600</v>
      </c>
      <c r="J346" s="157" t="n">
        <v>686100</v>
      </c>
      <c r="K346" s="76" t="n">
        <v>274500</v>
      </c>
      <c r="L346" s="76"/>
      <c r="M346" s="76"/>
      <c r="N346" s="76"/>
      <c r="O346" s="157"/>
      <c r="P346" s="76"/>
      <c r="Q346" s="158"/>
      <c r="R346" s="111"/>
      <c r="S346" s="111"/>
      <c r="T346" s="111"/>
      <c r="U346" s="111"/>
      <c r="V346" s="111"/>
      <c r="W346" s="111"/>
      <c r="X346" s="111"/>
      <c r="Y346" s="111"/>
      <c r="Z346" s="111"/>
      <c r="AA346" s="111"/>
      <c r="AB346" s="111"/>
      <c r="AC346" s="111"/>
      <c r="AD346" s="111"/>
      <c r="AE346" s="111"/>
      <c r="AF346" s="111"/>
      <c r="AG346" s="111"/>
      <c r="AH346" s="111"/>
      <c r="AI346" s="111"/>
      <c r="AJ346" s="111"/>
      <c r="AK346" s="111"/>
      <c r="AL346" s="111"/>
      <c r="AM346" s="111"/>
      <c r="AN346" s="111"/>
      <c r="AO346" s="111"/>
      <c r="AP346" s="111"/>
      <c r="AQ346" s="111"/>
      <c r="AR346" s="111"/>
      <c r="AS346" s="111"/>
      <c r="AT346" s="111"/>
      <c r="AU346" s="111"/>
      <c r="AV346" s="111"/>
      <c r="AW346" s="111"/>
      <c r="AX346" s="111"/>
      <c r="AY346" s="111"/>
      <c r="AZ346" s="111"/>
      <c r="BA346" s="111"/>
      <c r="BB346" s="111"/>
      <c r="BC346" s="111"/>
      <c r="BD346" s="111"/>
      <c r="BE346" s="111"/>
      <c r="BF346" s="111"/>
      <c r="BG346" s="111"/>
      <c r="BH346" s="111"/>
      <c r="BI346" s="111"/>
      <c r="BJ346" s="111"/>
      <c r="BK346" s="111"/>
      <c r="BL346" s="111"/>
      <c r="BM346" s="111"/>
      <c r="BN346" s="111"/>
      <c r="BO346" s="111"/>
      <c r="BP346" s="111"/>
      <c r="BQ346" s="111"/>
      <c r="BR346" s="111"/>
      <c r="BS346" s="111"/>
      <c r="BT346" s="111"/>
      <c r="BU346" s="111"/>
      <c r="BV346" s="111"/>
      <c r="BW346" s="111"/>
      <c r="BX346" s="111"/>
      <c r="BY346" s="111"/>
      <c r="BZ346" s="111"/>
      <c r="CA346" s="111"/>
      <c r="CB346" s="111"/>
      <c r="CC346" s="111"/>
      <c r="CD346" s="111"/>
      <c r="CE346" s="111"/>
      <c r="CF346" s="111"/>
      <c r="CG346" s="111"/>
      <c r="CH346" s="111"/>
      <c r="CI346" s="111"/>
      <c r="CJ346" s="111"/>
      <c r="CK346" s="111"/>
      <c r="CL346" s="111"/>
      <c r="CM346" s="111"/>
      <c r="CN346" s="111"/>
      <c r="CO346" s="111"/>
      <c r="CP346" s="111"/>
      <c r="CQ346" s="111"/>
      <c r="CR346" s="111"/>
      <c r="CS346" s="111"/>
      <c r="CT346" s="111"/>
      <c r="CU346" s="111"/>
      <c r="CV346" s="111"/>
      <c r="CW346" s="111"/>
      <c r="CX346" s="111"/>
      <c r="CY346" s="111"/>
      <c r="CZ346" s="111"/>
      <c r="DA346" s="111"/>
      <c r="DB346" s="111"/>
      <c r="DC346" s="111"/>
      <c r="DD346" s="111"/>
      <c r="DE346" s="111"/>
      <c r="DF346" s="111"/>
      <c r="DG346" s="111"/>
      <c r="DH346" s="111"/>
      <c r="DI346" s="111"/>
      <c r="DJ346" s="111"/>
      <c r="DK346" s="111"/>
      <c r="DL346" s="111"/>
      <c r="DM346" s="111"/>
      <c r="DN346" s="111"/>
      <c r="DO346" s="111"/>
      <c r="DP346" s="111"/>
      <c r="DQ346" s="111"/>
      <c r="DR346" s="111"/>
      <c r="DS346" s="111"/>
      <c r="DT346" s="111"/>
      <c r="DU346" s="111"/>
      <c r="DV346" s="111"/>
      <c r="DW346" s="111"/>
      <c r="DX346" s="111"/>
      <c r="DY346" s="111"/>
      <c r="DZ346" s="111"/>
      <c r="EA346" s="111"/>
      <c r="EB346" s="111"/>
      <c r="EC346" s="111"/>
      <c r="ED346" s="111"/>
      <c r="EE346" s="111"/>
      <c r="EF346" s="111"/>
      <c r="EG346" s="111"/>
      <c r="EH346" s="111"/>
      <c r="EI346" s="111"/>
      <c r="EJ346" s="111"/>
      <c r="EK346" s="111"/>
      <c r="EL346" s="111"/>
      <c r="EM346" s="111"/>
      <c r="EN346" s="111"/>
      <c r="EO346" s="111"/>
      <c r="EP346" s="111"/>
      <c r="EQ346" s="111"/>
      <c r="ER346" s="111"/>
      <c r="ES346" s="111"/>
      <c r="ET346" s="111"/>
      <c r="EU346" s="111"/>
      <c r="EV346" s="111"/>
      <c r="EW346" s="111"/>
      <c r="EX346" s="111"/>
      <c r="EY346" s="111"/>
      <c r="EZ346" s="111"/>
      <c r="FA346" s="111"/>
      <c r="FB346" s="111"/>
      <c r="FC346" s="111"/>
      <c r="FD346" s="111"/>
      <c r="FE346" s="111"/>
      <c r="FF346" s="111"/>
      <c r="FG346" s="111"/>
      <c r="FH346" s="111"/>
      <c r="FI346" s="111"/>
      <c r="FJ346" s="111"/>
      <c r="FK346" s="111"/>
      <c r="FL346" s="111"/>
      <c r="FM346" s="111"/>
      <c r="FN346" s="111"/>
      <c r="FO346" s="111"/>
      <c r="FP346" s="111"/>
      <c r="FQ346" s="111"/>
      <c r="FR346" s="111"/>
      <c r="FS346" s="111"/>
      <c r="FT346" s="111"/>
      <c r="FU346" s="111"/>
      <c r="FV346" s="111"/>
      <c r="FW346" s="111"/>
      <c r="FX346" s="111"/>
      <c r="FY346" s="111"/>
      <c r="FZ346" s="111"/>
      <c r="GA346" s="111"/>
      <c r="GB346" s="111"/>
      <c r="GC346" s="111"/>
      <c r="GD346" s="111"/>
      <c r="GE346" s="111"/>
      <c r="GF346" s="111"/>
      <c r="GG346" s="111"/>
      <c r="GH346" s="111"/>
      <c r="GI346" s="111"/>
      <c r="GJ346" s="111"/>
      <c r="GK346" s="111"/>
      <c r="GL346" s="111"/>
      <c r="GM346" s="111"/>
      <c r="GN346" s="111"/>
      <c r="GO346" s="111"/>
      <c r="GP346" s="111"/>
      <c r="GQ346" s="111"/>
      <c r="GR346" s="111"/>
      <c r="GS346" s="111"/>
      <c r="GT346" s="111"/>
      <c r="GU346" s="111"/>
      <c r="GV346" s="111"/>
      <c r="GW346" s="111"/>
      <c r="GX346" s="111"/>
      <c r="GY346" s="111"/>
      <c r="GZ346" s="111"/>
      <c r="HA346" s="111"/>
      <c r="HB346" s="111"/>
      <c r="HC346" s="111"/>
      <c r="HD346" s="111"/>
      <c r="HE346" s="111"/>
      <c r="HF346" s="111"/>
      <c r="HG346" s="111"/>
      <c r="HH346" s="111"/>
      <c r="HI346" s="111"/>
      <c r="HJ346" s="111"/>
      <c r="HK346" s="111"/>
      <c r="HL346" s="111"/>
      <c r="HM346" s="111"/>
      <c r="HN346" s="111"/>
      <c r="HO346" s="111"/>
      <c r="HP346" s="111"/>
      <c r="HQ346" s="111"/>
      <c r="HR346" s="111"/>
      <c r="HS346" s="111"/>
      <c r="HT346" s="111"/>
      <c r="HU346" s="111"/>
      <c r="HV346" s="111"/>
      <c r="HW346" s="111"/>
      <c r="HX346" s="111"/>
      <c r="HY346" s="111"/>
      <c r="HZ346" s="111"/>
      <c r="IA346" s="111"/>
      <c r="IB346" s="111"/>
      <c r="IC346" s="111"/>
      <c r="ID346" s="111"/>
      <c r="IE346" s="101"/>
      <c r="IF346" s="101"/>
      <c r="IG346" s="101"/>
      <c r="IH346" s="101"/>
      <c r="II346" s="101"/>
      <c r="IJ346" s="101"/>
      <c r="IK346" s="101"/>
      <c r="IL346" s="101"/>
      <c r="IM346" s="101"/>
      <c r="IN346" s="101"/>
      <c r="IO346" s="101"/>
      <c r="IP346" s="101"/>
      <c r="IQ346" s="101"/>
      <c r="IR346" s="101"/>
      <c r="IS346" s="101"/>
      <c r="IT346" s="101"/>
      <c r="IU346" s="101"/>
      <c r="IV346" s="101"/>
      <c r="IW346" s="101"/>
      <c r="IX346" s="101"/>
      <c r="IY346" s="101"/>
      <c r="IZ346" s="101"/>
      <c r="JA346" s="101"/>
      <c r="JB346" s="101"/>
      <c r="JC346" s="101"/>
      <c r="JD346" s="101"/>
      <c r="JE346" s="101"/>
      <c r="JF346" s="101"/>
      <c r="JG346" s="101"/>
      <c r="JH346" s="101"/>
      <c r="JI346" s="101"/>
      <c r="JJ346" s="101"/>
      <c r="JK346" s="101"/>
      <c r="JL346" s="101"/>
      <c r="JM346" s="101"/>
      <c r="JN346" s="101"/>
      <c r="JO346" s="101"/>
      <c r="JP346" s="101"/>
      <c r="JQ346" s="101"/>
      <c r="JR346" s="101"/>
      <c r="JS346" s="101"/>
      <c r="JT346" s="101"/>
      <c r="JU346" s="101"/>
      <c r="JV346" s="101"/>
      <c r="JW346" s="101"/>
      <c r="JX346" s="101"/>
      <c r="JY346" s="101"/>
      <c r="JZ346" s="101"/>
      <c r="KA346" s="101"/>
      <c r="KB346" s="101"/>
      <c r="KC346" s="101"/>
      <c r="KD346" s="101"/>
      <c r="KE346" s="101"/>
      <c r="KF346" s="101"/>
      <c r="KG346" s="101"/>
      <c r="KH346" s="101"/>
      <c r="KI346" s="101"/>
      <c r="KJ346" s="101"/>
      <c r="KK346" s="101"/>
      <c r="KL346" s="101"/>
      <c r="KM346" s="101"/>
      <c r="KN346" s="101"/>
      <c r="KO346" s="101"/>
      <c r="KP346" s="101"/>
      <c r="KQ346" s="101"/>
      <c r="KR346" s="101"/>
      <c r="KS346" s="101"/>
      <c r="KT346" s="101"/>
      <c r="KU346" s="101"/>
      <c r="KV346" s="101"/>
      <c r="KW346" s="101"/>
      <c r="KX346" s="101"/>
      <c r="KY346" s="101"/>
      <c r="KZ346" s="101"/>
      <c r="LA346" s="101"/>
      <c r="LB346" s="101"/>
      <c r="LC346" s="101"/>
      <c r="LD346" s="101"/>
      <c r="LE346" s="101"/>
      <c r="LF346" s="101"/>
      <c r="LG346" s="101"/>
      <c r="LH346" s="101"/>
      <c r="LI346" s="101"/>
      <c r="LJ346" s="101"/>
      <c r="LK346" s="101"/>
      <c r="LL346" s="101"/>
      <c r="LM346" s="101"/>
      <c r="LN346" s="101"/>
      <c r="LO346" s="101"/>
      <c r="LP346" s="101"/>
      <c r="LQ346" s="101"/>
      <c r="LR346" s="101"/>
      <c r="LS346" s="101"/>
      <c r="LT346" s="101"/>
      <c r="LU346" s="101"/>
      <c r="LV346" s="101"/>
      <c r="LW346" s="101"/>
      <c r="LX346" s="101"/>
      <c r="LY346" s="101"/>
      <c r="LZ346" s="101"/>
      <c r="MA346" s="101"/>
      <c r="MB346" s="101"/>
      <c r="MC346" s="101"/>
      <c r="MD346" s="101"/>
      <c r="ME346" s="101"/>
      <c r="MF346" s="101"/>
      <c r="MG346" s="101"/>
      <c r="MH346" s="101"/>
      <c r="MI346" s="101"/>
      <c r="MJ346" s="101"/>
      <c r="MK346" s="101"/>
      <c r="ML346" s="101"/>
      <c r="MM346" s="101"/>
      <c r="MN346" s="101"/>
      <c r="MO346" s="101"/>
      <c r="MP346" s="101"/>
      <c r="MQ346" s="101"/>
      <c r="MR346" s="101"/>
      <c r="MS346" s="101"/>
      <c r="MT346" s="101"/>
      <c r="MU346" s="101"/>
      <c r="MV346" s="101"/>
      <c r="MW346" s="101"/>
      <c r="MX346" s="101"/>
      <c r="MY346" s="101"/>
      <c r="MZ346" s="101"/>
      <c r="NA346" s="101"/>
      <c r="NB346" s="101"/>
      <c r="NC346" s="101"/>
      <c r="ND346" s="101"/>
      <c r="NE346" s="101"/>
      <c r="NF346" s="101"/>
      <c r="NG346" s="101"/>
      <c r="NH346" s="101"/>
      <c r="NI346" s="101"/>
      <c r="NJ346" s="101"/>
      <c r="NK346" s="101"/>
      <c r="NL346" s="101"/>
      <c r="NM346" s="101"/>
      <c r="NN346" s="101"/>
      <c r="NO346" s="101"/>
      <c r="NP346" s="101"/>
      <c r="NQ346" s="101"/>
      <c r="NR346" s="101"/>
      <c r="NS346" s="101"/>
      <c r="NT346" s="101"/>
      <c r="NU346" s="101"/>
      <c r="NV346" s="101"/>
      <c r="NW346" s="101"/>
      <c r="NX346" s="101"/>
      <c r="NY346" s="101"/>
      <c r="NZ346" s="101"/>
      <c r="OA346" s="101"/>
      <c r="OB346" s="101"/>
      <c r="OC346" s="101"/>
      <c r="OD346" s="101"/>
      <c r="OE346" s="101"/>
      <c r="OF346" s="101"/>
      <c r="OG346" s="101"/>
      <c r="OH346" s="101"/>
      <c r="OI346" s="101"/>
      <c r="OJ346" s="101"/>
      <c r="OK346" s="101"/>
      <c r="OL346" s="101"/>
      <c r="OM346" s="101"/>
      <c r="ON346" s="101"/>
      <c r="OO346" s="101"/>
      <c r="OP346" s="101"/>
      <c r="OQ346" s="101"/>
      <c r="OR346" s="101"/>
      <c r="OS346" s="101"/>
      <c r="OT346" s="101"/>
      <c r="OU346" s="101"/>
      <c r="OV346" s="101"/>
      <c r="OW346" s="101"/>
      <c r="OX346" s="101"/>
      <c r="OY346" s="101"/>
      <c r="OZ346" s="101"/>
      <c r="PA346" s="101"/>
      <c r="PB346" s="101"/>
      <c r="PC346" s="101"/>
      <c r="PD346" s="101"/>
      <c r="PE346" s="101"/>
      <c r="PF346" s="101"/>
      <c r="PG346" s="101"/>
      <c r="PH346" s="101"/>
      <c r="PI346" s="101"/>
      <c r="PJ346" s="101"/>
      <c r="PK346" s="101"/>
      <c r="PL346" s="101"/>
      <c r="PM346" s="101"/>
      <c r="PN346" s="101"/>
      <c r="PO346" s="101"/>
      <c r="PP346" s="101"/>
      <c r="PQ346" s="101"/>
      <c r="PR346" s="101"/>
      <c r="PS346" s="101"/>
      <c r="PT346" s="101"/>
      <c r="PU346" s="101"/>
      <c r="PV346" s="101"/>
      <c r="PW346" s="101"/>
      <c r="PX346" s="101"/>
      <c r="PY346" s="101"/>
      <c r="PZ346" s="101"/>
      <c r="QA346" s="101"/>
      <c r="QB346" s="101"/>
      <c r="QC346" s="101"/>
      <c r="QD346" s="101"/>
      <c r="QE346" s="101"/>
      <c r="QF346" s="101"/>
      <c r="QG346" s="101"/>
      <c r="QH346" s="101"/>
      <c r="QI346" s="101"/>
      <c r="QJ346" s="101"/>
      <c r="QK346" s="101"/>
      <c r="QL346" s="101"/>
      <c r="QM346" s="101"/>
      <c r="QN346" s="101"/>
      <c r="QO346" s="101"/>
      <c r="QP346" s="101"/>
      <c r="QQ346" s="101"/>
      <c r="QR346" s="101"/>
      <c r="QS346" s="101"/>
      <c r="QT346" s="101"/>
      <c r="QU346" s="101"/>
      <c r="QV346" s="101"/>
      <c r="QW346" s="101"/>
      <c r="QX346" s="101"/>
      <c r="QY346" s="101"/>
      <c r="QZ346" s="101"/>
      <c r="RA346" s="101"/>
      <c r="RB346" s="101"/>
      <c r="RC346" s="101"/>
      <c r="RD346" s="101"/>
      <c r="RE346" s="101"/>
      <c r="RF346" s="101"/>
      <c r="RG346" s="101"/>
      <c r="RH346" s="101"/>
      <c r="RI346" s="101"/>
      <c r="RJ346" s="101"/>
      <c r="RK346" s="101"/>
      <c r="RL346" s="101"/>
      <c r="RM346" s="101"/>
      <c r="RN346" s="101"/>
      <c r="RO346" s="101"/>
      <c r="RP346" s="101"/>
      <c r="RQ346" s="101"/>
      <c r="RR346" s="101"/>
      <c r="RS346" s="101"/>
      <c r="RT346" s="101"/>
      <c r="RU346" s="101"/>
      <c r="RV346" s="101"/>
      <c r="RW346" s="101"/>
      <c r="RX346" s="101"/>
      <c r="RY346" s="101"/>
      <c r="RZ346" s="101"/>
      <c r="SA346" s="101"/>
      <c r="SB346" s="101"/>
      <c r="SC346" s="101"/>
      <c r="SD346" s="101"/>
      <c r="SE346" s="101"/>
      <c r="SF346" s="101"/>
      <c r="SG346" s="101"/>
      <c r="SH346" s="101"/>
      <c r="SI346" s="101"/>
      <c r="SJ346" s="101"/>
      <c r="SK346" s="101"/>
      <c r="SL346" s="101"/>
      <c r="SM346" s="101"/>
      <c r="SN346" s="101"/>
      <c r="SO346" s="101"/>
      <c r="SP346" s="101"/>
      <c r="SQ346" s="101"/>
      <c r="SR346" s="101"/>
      <c r="SS346" s="101"/>
      <c r="ST346" s="101"/>
      <c r="SU346" s="101"/>
      <c r="SV346" s="101"/>
      <c r="SW346" s="101"/>
      <c r="SX346" s="101"/>
      <c r="SY346" s="101"/>
      <c r="SZ346" s="101"/>
      <c r="TA346" s="101"/>
      <c r="TB346" s="101"/>
      <c r="TC346" s="101"/>
      <c r="TD346" s="101"/>
      <c r="TE346" s="101"/>
      <c r="TF346" s="101"/>
      <c r="TG346" s="101"/>
      <c r="TH346" s="101"/>
      <c r="TI346" s="101"/>
      <c r="TJ346" s="101"/>
      <c r="TK346" s="101"/>
      <c r="TL346" s="101"/>
      <c r="TM346" s="101"/>
      <c r="TN346" s="101"/>
      <c r="TO346" s="101"/>
      <c r="TP346" s="101"/>
      <c r="TQ346" s="101"/>
      <c r="TR346" s="101"/>
      <c r="TS346" s="101"/>
      <c r="TT346" s="101"/>
      <c r="TU346" s="101"/>
      <c r="TV346" s="101"/>
      <c r="TW346" s="101"/>
      <c r="TX346" s="101"/>
      <c r="TY346" s="101"/>
      <c r="TZ346" s="101"/>
      <c r="UA346" s="101"/>
      <c r="UB346" s="101"/>
      <c r="UC346" s="101"/>
      <c r="UD346" s="101"/>
      <c r="UE346" s="101"/>
      <c r="UF346" s="101"/>
      <c r="UG346" s="101"/>
      <c r="UH346" s="101"/>
      <c r="UI346" s="101"/>
      <c r="UJ346" s="101"/>
      <c r="UK346" s="101"/>
      <c r="UL346" s="101"/>
      <c r="UM346" s="101"/>
      <c r="UN346" s="101"/>
      <c r="UO346" s="101"/>
      <c r="UP346" s="101"/>
      <c r="UQ346" s="101"/>
      <c r="UR346" s="101"/>
      <c r="US346" s="101"/>
      <c r="UT346" s="101"/>
      <c r="UU346" s="101"/>
      <c r="UV346" s="101"/>
      <c r="UW346" s="101"/>
      <c r="UX346" s="101"/>
      <c r="UY346" s="101"/>
      <c r="UZ346" s="101"/>
      <c r="VA346" s="101"/>
      <c r="VB346" s="101"/>
      <c r="VC346" s="101"/>
      <c r="VD346" s="101"/>
      <c r="VE346" s="101"/>
      <c r="VF346" s="101"/>
      <c r="VG346" s="101"/>
      <c r="VH346" s="101"/>
      <c r="VI346" s="101"/>
      <c r="VJ346" s="101"/>
      <c r="VK346" s="101"/>
      <c r="VL346" s="101"/>
      <c r="VM346" s="101"/>
      <c r="VN346" s="101"/>
      <c r="VO346" s="101"/>
      <c r="VP346" s="101"/>
      <c r="VQ346" s="101"/>
      <c r="VR346" s="101"/>
      <c r="VS346" s="101"/>
      <c r="VT346" s="101"/>
      <c r="VU346" s="101"/>
      <c r="VV346" s="101"/>
      <c r="VW346" s="101"/>
      <c r="VX346" s="101"/>
      <c r="VY346" s="101"/>
      <c r="VZ346" s="101"/>
      <c r="WA346" s="101"/>
      <c r="WB346" s="101"/>
      <c r="WC346" s="101"/>
      <c r="WD346" s="101"/>
      <c r="WE346" s="101"/>
      <c r="WF346" s="101"/>
      <c r="WG346" s="101"/>
      <c r="WH346" s="101"/>
      <c r="WI346" s="101"/>
      <c r="WJ346" s="101"/>
      <c r="WK346" s="101"/>
      <c r="WL346" s="101"/>
      <c r="WM346" s="101"/>
      <c r="WN346" s="101"/>
      <c r="WO346" s="101"/>
      <c r="WP346" s="101"/>
      <c r="WQ346" s="101"/>
      <c r="WR346" s="101"/>
      <c r="WS346" s="101"/>
      <c r="WT346" s="101"/>
      <c r="WU346" s="101"/>
      <c r="WV346" s="101"/>
      <c r="WW346" s="101"/>
      <c r="WX346" s="101"/>
      <c r="WY346" s="101"/>
      <c r="WZ346" s="101"/>
      <c r="XA346" s="101"/>
      <c r="XB346" s="101"/>
      <c r="XC346" s="101"/>
      <c r="XD346" s="101"/>
      <c r="XE346" s="101"/>
      <c r="XF346" s="101"/>
      <c r="XG346" s="101"/>
      <c r="XH346" s="101"/>
      <c r="XI346" s="101"/>
      <c r="XJ346" s="101"/>
      <c r="XK346" s="101"/>
      <c r="XL346" s="101"/>
      <c r="XM346" s="101"/>
      <c r="XN346" s="101"/>
      <c r="XO346" s="101"/>
      <c r="XP346" s="101"/>
      <c r="XQ346" s="101"/>
      <c r="XR346" s="101"/>
      <c r="XS346" s="101"/>
      <c r="XT346" s="101"/>
      <c r="XU346" s="101"/>
      <c r="XV346" s="101"/>
      <c r="XW346" s="101"/>
      <c r="XX346" s="101"/>
      <c r="XY346" s="101"/>
      <c r="XZ346" s="101"/>
      <c r="YA346" s="101"/>
      <c r="YB346" s="101"/>
      <c r="YC346" s="101"/>
      <c r="YD346" s="101"/>
      <c r="YE346" s="101"/>
      <c r="YF346" s="101"/>
      <c r="YG346" s="101"/>
      <c r="YH346" s="101"/>
      <c r="YI346" s="101"/>
      <c r="YJ346" s="101"/>
      <c r="YK346" s="101"/>
      <c r="YL346" s="101"/>
      <c r="YM346" s="101"/>
      <c r="YN346" s="101"/>
      <c r="YO346" s="101"/>
      <c r="YP346" s="101"/>
      <c r="YQ346" s="101"/>
      <c r="YR346" s="101"/>
      <c r="YS346" s="101"/>
      <c r="YT346" s="101"/>
      <c r="YU346" s="101"/>
      <c r="YV346" s="101"/>
      <c r="YW346" s="101"/>
      <c r="YX346" s="101"/>
      <c r="YY346" s="101"/>
      <c r="YZ346" s="101"/>
      <c r="ZA346" s="101"/>
      <c r="ZB346" s="101"/>
      <c r="ZC346" s="101"/>
      <c r="ZD346" s="101"/>
      <c r="ZE346" s="101"/>
      <c r="ZF346" s="101"/>
      <c r="ZG346" s="101"/>
      <c r="ZH346" s="101"/>
      <c r="ZI346" s="101"/>
      <c r="ZJ346" s="101"/>
      <c r="ZK346" s="101"/>
      <c r="ZL346" s="101"/>
      <c r="ZM346" s="101"/>
      <c r="ZN346" s="101"/>
      <c r="ZO346" s="101"/>
      <c r="ZP346" s="101"/>
      <c r="ZQ346" s="101"/>
      <c r="ZR346" s="101"/>
      <c r="ZS346" s="101"/>
      <c r="ZT346" s="101"/>
      <c r="ZU346" s="101"/>
      <c r="ZV346" s="101"/>
      <c r="ZW346" s="101"/>
      <c r="ZX346" s="101"/>
      <c r="ZY346" s="101"/>
      <c r="ZZ346" s="101"/>
      <c r="AAA346" s="101"/>
      <c r="AAB346" s="101"/>
      <c r="AAC346" s="101"/>
      <c r="AAD346" s="101"/>
      <c r="AAE346" s="101"/>
      <c r="AAF346" s="101"/>
      <c r="AAG346" s="101"/>
      <c r="AAH346" s="101"/>
      <c r="AAI346" s="101"/>
      <c r="AAJ346" s="101"/>
      <c r="AAK346" s="101"/>
      <c r="AAL346" s="101"/>
      <c r="AAM346" s="101"/>
      <c r="AAN346" s="101"/>
      <c r="AAO346" s="101"/>
      <c r="AAP346" s="101"/>
      <c r="AAQ346" s="101"/>
      <c r="AAR346" s="101"/>
      <c r="AAS346" s="101"/>
      <c r="AAT346" s="101"/>
      <c r="AAU346" s="101"/>
      <c r="AAV346" s="101"/>
      <c r="AAW346" s="101"/>
      <c r="AAX346" s="101"/>
      <c r="AAY346" s="101"/>
      <c r="AAZ346" s="101"/>
      <c r="ABA346" s="101"/>
      <c r="ABB346" s="101"/>
      <c r="ABC346" s="101"/>
      <c r="ABD346" s="101"/>
      <c r="ABE346" s="101"/>
      <c r="ABF346" s="101"/>
      <c r="ABG346" s="101"/>
      <c r="ABH346" s="101"/>
      <c r="ABI346" s="101"/>
      <c r="ABJ346" s="101"/>
      <c r="ABK346" s="101"/>
      <c r="ABL346" s="101"/>
      <c r="ABM346" s="101"/>
      <c r="ABN346" s="101"/>
      <c r="ABO346" s="101"/>
      <c r="ABP346" s="101"/>
      <c r="ABQ346" s="101"/>
      <c r="ABR346" s="101"/>
      <c r="ABS346" s="101"/>
      <c r="ABT346" s="101"/>
      <c r="ABU346" s="101"/>
      <c r="ABV346" s="101"/>
      <c r="ABW346" s="101"/>
      <c r="ABX346" s="101"/>
      <c r="ABY346" s="101"/>
      <c r="ABZ346" s="101"/>
      <c r="ACA346" s="101"/>
      <c r="ACB346" s="101"/>
      <c r="ACC346" s="101"/>
      <c r="ACD346" s="101"/>
      <c r="ACE346" s="101"/>
      <c r="ACF346" s="101"/>
      <c r="ACG346" s="101"/>
      <c r="ACH346" s="101"/>
      <c r="ACI346" s="101"/>
      <c r="ACJ346" s="101"/>
      <c r="ACK346" s="101"/>
      <c r="ACL346" s="101"/>
      <c r="ACM346" s="101"/>
      <c r="ACN346" s="101"/>
      <c r="ACO346" s="101"/>
      <c r="ACP346" s="101"/>
      <c r="ACQ346" s="101"/>
      <c r="ACR346" s="101"/>
      <c r="ACS346" s="101"/>
      <c r="ACT346" s="101"/>
      <c r="ACU346" s="101"/>
      <c r="ACV346" s="101"/>
      <c r="ACW346" s="101"/>
      <c r="ACX346" s="101"/>
      <c r="ACY346" s="101"/>
      <c r="ACZ346" s="101"/>
      <c r="ADA346" s="101"/>
      <c r="ADB346" s="101"/>
      <c r="ADC346" s="101"/>
      <c r="ADD346" s="101"/>
      <c r="ADE346" s="101"/>
      <c r="ADF346" s="101"/>
      <c r="ADG346" s="101"/>
      <c r="ADH346" s="101"/>
      <c r="ADI346" s="101"/>
      <c r="ADJ346" s="101"/>
      <c r="ADK346" s="101"/>
      <c r="ADL346" s="101"/>
      <c r="ADM346" s="101"/>
      <c r="ADN346" s="101"/>
      <c r="ADO346" s="101"/>
      <c r="ADP346" s="101"/>
      <c r="ADQ346" s="101"/>
      <c r="ADR346" s="101"/>
      <c r="ADS346" s="101"/>
      <c r="ADT346" s="101"/>
      <c r="ADU346" s="101"/>
      <c r="ADV346" s="101"/>
      <c r="ADW346" s="101"/>
      <c r="ADX346" s="101"/>
      <c r="ADY346" s="101"/>
      <c r="ADZ346" s="101"/>
      <c r="AEA346" s="101"/>
      <c r="AEB346" s="101"/>
      <c r="AEC346" s="101"/>
      <c r="AED346" s="101"/>
      <c r="AEE346" s="101"/>
      <c r="AEF346" s="101"/>
      <c r="AEG346" s="101"/>
      <c r="AEH346" s="101"/>
      <c r="AEI346" s="101"/>
      <c r="AEJ346" s="101"/>
      <c r="AEK346" s="101"/>
      <c r="AEL346" s="101"/>
      <c r="AEM346" s="101"/>
      <c r="AEN346" s="101"/>
      <c r="AEO346" s="101"/>
      <c r="AEP346" s="101"/>
      <c r="AEQ346" s="101"/>
      <c r="AER346" s="101"/>
      <c r="AES346" s="101"/>
      <c r="AET346" s="101"/>
      <c r="AEU346" s="101"/>
      <c r="AEV346" s="101"/>
      <c r="AEW346" s="101"/>
      <c r="AEX346" s="101"/>
      <c r="AEY346" s="101"/>
      <c r="AEZ346" s="101"/>
      <c r="AFA346" s="101"/>
      <c r="AFB346" s="101"/>
      <c r="AFC346" s="101"/>
      <c r="AFD346" s="101"/>
      <c r="AFE346" s="101"/>
      <c r="AFF346" s="101"/>
      <c r="AFG346" s="101"/>
      <c r="AFH346" s="101"/>
      <c r="AFI346" s="101"/>
      <c r="AFJ346" s="101"/>
      <c r="AFK346" s="101"/>
      <c r="AFL346" s="101"/>
      <c r="AFM346" s="101"/>
      <c r="AFN346" s="101"/>
      <c r="AFO346" s="101"/>
      <c r="AFP346" s="101"/>
      <c r="AFQ346" s="101"/>
      <c r="AFR346" s="101"/>
      <c r="AFS346" s="101"/>
      <c r="AFT346" s="101"/>
      <c r="AFU346" s="101"/>
      <c r="AFV346" s="101"/>
      <c r="AFW346" s="101"/>
      <c r="AFX346" s="101"/>
      <c r="AFY346" s="101"/>
      <c r="AFZ346" s="101"/>
      <c r="AGA346" s="101"/>
      <c r="AGB346" s="101"/>
      <c r="AGC346" s="101"/>
      <c r="AGD346" s="101"/>
      <c r="AGE346" s="101"/>
      <c r="AGF346" s="101"/>
      <c r="AGG346" s="101"/>
      <c r="AGH346" s="101"/>
      <c r="AGI346" s="101"/>
      <c r="AGJ346" s="101"/>
      <c r="AGK346" s="101"/>
      <c r="AGL346" s="101"/>
      <c r="AGM346" s="101"/>
      <c r="AGN346" s="101"/>
      <c r="AGO346" s="101"/>
      <c r="AGP346" s="101"/>
      <c r="AGQ346" s="101"/>
      <c r="AGR346" s="101"/>
      <c r="AGS346" s="101"/>
      <c r="AGT346" s="101"/>
      <c r="AGU346" s="101"/>
      <c r="AGV346" s="101"/>
      <c r="AGW346" s="101"/>
      <c r="AGX346" s="101"/>
      <c r="AGY346" s="101"/>
      <c r="AGZ346" s="101"/>
      <c r="AHA346" s="101"/>
      <c r="AHB346" s="101"/>
      <c r="AHC346" s="101"/>
      <c r="AHD346" s="101"/>
      <c r="AHE346" s="101"/>
      <c r="AHF346" s="101"/>
      <c r="AHG346" s="101"/>
      <c r="AHH346" s="101"/>
      <c r="AHI346" s="101"/>
      <c r="AHJ346" s="101"/>
      <c r="AHK346" s="101"/>
      <c r="AHL346" s="101"/>
      <c r="AHM346" s="101"/>
      <c r="AHN346" s="101"/>
      <c r="AHO346" s="101"/>
      <c r="AHP346" s="101"/>
      <c r="AHQ346" s="101"/>
      <c r="AHR346" s="101"/>
      <c r="AHS346" s="101"/>
      <c r="AHT346" s="101"/>
      <c r="AHU346" s="101"/>
      <c r="AHV346" s="101"/>
      <c r="AHW346" s="101"/>
      <c r="AHX346" s="101"/>
      <c r="AHY346" s="101"/>
      <c r="AHZ346" s="101"/>
      <c r="AIA346" s="101"/>
      <c r="AIB346" s="101"/>
      <c r="AIC346" s="101"/>
      <c r="AID346" s="101"/>
      <c r="AIE346" s="101"/>
      <c r="AIF346" s="101"/>
      <c r="AIG346" s="101"/>
      <c r="AIH346" s="101"/>
      <c r="AII346" s="101"/>
      <c r="AIJ346" s="101"/>
      <c r="AIK346" s="101"/>
      <c r="AIL346" s="101"/>
      <c r="AIM346" s="101"/>
      <c r="AIN346" s="101"/>
      <c r="AIO346" s="101"/>
      <c r="AIP346" s="101"/>
      <c r="AIQ346" s="101"/>
      <c r="AIR346" s="101"/>
      <c r="AIS346" s="101"/>
      <c r="AIT346" s="101"/>
      <c r="AIU346" s="101"/>
      <c r="AIV346" s="101"/>
      <c r="AIW346" s="101"/>
      <c r="AIX346" s="101"/>
      <c r="AIY346" s="101"/>
      <c r="AIZ346" s="101"/>
      <c r="AJA346" s="101"/>
      <c r="AJB346" s="101"/>
      <c r="AJC346" s="101"/>
      <c r="AJD346" s="101"/>
      <c r="AJE346" s="101"/>
      <c r="AJF346" s="101"/>
      <c r="AJG346" s="101"/>
      <c r="AJH346" s="101"/>
      <c r="AJI346" s="101"/>
      <c r="AJJ346" s="101"/>
      <c r="AJK346" s="101"/>
      <c r="AJL346" s="101"/>
      <c r="AJM346" s="101"/>
      <c r="AJN346" s="101"/>
      <c r="AJO346" s="101"/>
      <c r="AJP346" s="101"/>
      <c r="AJQ346" s="101"/>
      <c r="AJR346" s="101"/>
      <c r="AJS346" s="101"/>
      <c r="AJT346" s="101"/>
      <c r="AJU346" s="101"/>
      <c r="AJV346" s="101"/>
      <c r="AJW346" s="101"/>
      <c r="AJX346" s="101"/>
      <c r="AJY346" s="101"/>
      <c r="AJZ346" s="101"/>
      <c r="AKA346" s="101"/>
      <c r="AKB346" s="101"/>
      <c r="AKC346" s="101"/>
      <c r="AKD346" s="101"/>
      <c r="AKE346" s="101"/>
      <c r="AKF346" s="101"/>
      <c r="AKG346" s="101"/>
      <c r="AKH346" s="101"/>
      <c r="AKI346" s="101"/>
      <c r="AKJ346" s="101"/>
      <c r="AKK346" s="101"/>
      <c r="AKL346" s="101"/>
      <c r="AKM346" s="101"/>
      <c r="AKN346" s="101"/>
      <c r="AKO346" s="101"/>
      <c r="AKP346" s="101"/>
      <c r="AKQ346" s="101"/>
      <c r="AKR346" s="101"/>
      <c r="AKS346" s="101"/>
      <c r="AKT346" s="101"/>
      <c r="AKU346" s="101"/>
      <c r="AKV346" s="101"/>
      <c r="AKW346" s="101"/>
      <c r="AKX346" s="101"/>
      <c r="AKY346" s="101"/>
      <c r="AKZ346" s="101"/>
      <c r="ALA346" s="101"/>
      <c r="ALB346" s="101"/>
      <c r="ALC346" s="101"/>
      <c r="ALD346" s="101"/>
      <c r="ALE346" s="101"/>
      <c r="ALF346" s="101"/>
      <c r="ALG346" s="101"/>
      <c r="ALH346" s="101"/>
      <c r="ALI346" s="101"/>
      <c r="ALJ346" s="101"/>
      <c r="ALK346" s="101"/>
      <c r="ALL346" s="101"/>
      <c r="ALM346" s="101"/>
      <c r="ALN346" s="101"/>
      <c r="ALO346" s="101"/>
      <c r="ALP346" s="101"/>
      <c r="ALQ346" s="48"/>
      <c r="ALR346" s="48"/>
      <c r="ALS346" s="48"/>
      <c r="ALT346" s="48"/>
      <c r="ALU346" s="48"/>
      <c r="ALV346" s="48"/>
      <c r="ALW346" s="48"/>
      <c r="ALX346" s="48"/>
      <c r="ALY346" s="48"/>
      <c r="ALZ346" s="48"/>
      <c r="AMA346" s="48"/>
      <c r="AMB346" s="48"/>
      <c r="AMC346" s="48"/>
      <c r="AMD346" s="48"/>
      <c r="AME346" s="48"/>
      <c r="AMF346" s="48"/>
      <c r="AMG346" s="48"/>
      <c r="AMH346" s="48"/>
      <c r="AMI346" s="48"/>
      <c r="AMJ346" s="48"/>
      <c r="AMK346" s="48"/>
      <c r="AML346" s="48"/>
      <c r="AMM346" s="48"/>
    </row>
    <row r="347" customFormat="false" ht="48.5" hidden="false" customHeight="false" outlineLevel="0" collapsed="false">
      <c r="A347" s="122"/>
      <c r="B347" s="160" t="s">
        <v>62</v>
      </c>
      <c r="C347" s="88" t="s">
        <v>387</v>
      </c>
      <c r="D347" s="88" t="n">
        <v>921</v>
      </c>
      <c r="E347" s="162"/>
      <c r="F347" s="162"/>
      <c r="G347" s="89"/>
      <c r="H347" s="90"/>
      <c r="I347" s="151" t="n">
        <f aca="false">SUM(J347:Q347)</f>
        <v>20993640</v>
      </c>
      <c r="J347" s="151" t="n">
        <f aca="false">J348+J362</f>
        <v>22992600</v>
      </c>
      <c r="K347" s="73" t="n">
        <f aca="false">K348+K362</f>
        <v>-2989600</v>
      </c>
      <c r="L347" s="73" t="n">
        <f aca="false">L348+L362</f>
        <v>0</v>
      </c>
      <c r="M347" s="73" t="n">
        <f aca="false">M348+M362</f>
        <v>0</v>
      </c>
      <c r="N347" s="73" t="n">
        <f aca="false">N348+N362</f>
        <v>0</v>
      </c>
      <c r="O347" s="151" t="n">
        <f aca="false">O348+O362</f>
        <v>987600</v>
      </c>
      <c r="P347" s="73" t="n">
        <f aca="false">P348+P362</f>
        <v>3040</v>
      </c>
      <c r="Q347" s="152" t="n">
        <f aca="false">Q348+Q362</f>
        <v>0</v>
      </c>
      <c r="R347" s="126"/>
      <c r="S347" s="126"/>
      <c r="T347" s="126"/>
      <c r="U347" s="126"/>
      <c r="V347" s="126"/>
      <c r="W347" s="126"/>
      <c r="X347" s="126"/>
      <c r="Y347" s="126"/>
      <c r="Z347" s="126"/>
      <c r="AA347" s="126"/>
      <c r="AB347" s="126"/>
      <c r="AC347" s="126"/>
      <c r="AD347" s="126"/>
      <c r="AE347" s="126"/>
      <c r="AF347" s="126"/>
      <c r="AG347" s="126"/>
      <c r="AH347" s="126"/>
      <c r="AI347" s="126"/>
      <c r="AJ347" s="126"/>
      <c r="AK347" s="126"/>
      <c r="AL347" s="126"/>
      <c r="AM347" s="126"/>
      <c r="AN347" s="126"/>
      <c r="AO347" s="126"/>
      <c r="AP347" s="126"/>
      <c r="AQ347" s="126"/>
      <c r="AR347" s="126"/>
      <c r="AS347" s="126"/>
      <c r="AT347" s="126"/>
      <c r="AU347" s="126"/>
      <c r="AV347" s="126"/>
      <c r="AW347" s="126"/>
      <c r="AX347" s="126"/>
      <c r="AY347" s="126"/>
      <c r="AZ347" s="126"/>
      <c r="BA347" s="126"/>
      <c r="BB347" s="126"/>
      <c r="BC347" s="126"/>
      <c r="BD347" s="126"/>
      <c r="BE347" s="126"/>
      <c r="BF347" s="126"/>
      <c r="BG347" s="126"/>
      <c r="BH347" s="126"/>
      <c r="BI347" s="126"/>
      <c r="BJ347" s="126"/>
      <c r="BK347" s="126"/>
      <c r="BL347" s="126"/>
      <c r="BM347" s="126"/>
      <c r="BN347" s="126"/>
      <c r="BO347" s="126"/>
      <c r="BP347" s="126"/>
      <c r="BQ347" s="126"/>
      <c r="BR347" s="126"/>
      <c r="BS347" s="126"/>
      <c r="BT347" s="126"/>
      <c r="BU347" s="126"/>
      <c r="BV347" s="126"/>
      <c r="BW347" s="126"/>
      <c r="BX347" s="126"/>
      <c r="BY347" s="126"/>
      <c r="BZ347" s="126"/>
      <c r="CA347" s="126"/>
      <c r="CB347" s="126"/>
      <c r="CC347" s="126"/>
      <c r="CD347" s="126"/>
      <c r="CE347" s="126"/>
      <c r="CF347" s="126"/>
      <c r="CG347" s="126"/>
      <c r="CH347" s="126"/>
      <c r="CI347" s="126"/>
      <c r="CJ347" s="126"/>
      <c r="CK347" s="126"/>
      <c r="CL347" s="126"/>
      <c r="CM347" s="126"/>
      <c r="CN347" s="126"/>
      <c r="CO347" s="126"/>
      <c r="CP347" s="126"/>
      <c r="CQ347" s="126"/>
      <c r="CR347" s="126"/>
      <c r="CS347" s="126"/>
      <c r="CT347" s="126"/>
      <c r="CU347" s="126"/>
      <c r="CV347" s="126"/>
      <c r="CW347" s="126"/>
      <c r="CX347" s="126"/>
      <c r="CY347" s="126"/>
      <c r="CZ347" s="126"/>
      <c r="DA347" s="126"/>
      <c r="DB347" s="126"/>
      <c r="DC347" s="126"/>
      <c r="DD347" s="126"/>
      <c r="DE347" s="126"/>
      <c r="DF347" s="126"/>
      <c r="DG347" s="126"/>
      <c r="DH347" s="126"/>
      <c r="DI347" s="126"/>
      <c r="DJ347" s="126"/>
      <c r="DK347" s="126"/>
      <c r="DL347" s="126"/>
      <c r="DM347" s="126"/>
      <c r="DN347" s="126"/>
      <c r="DO347" s="126"/>
      <c r="DP347" s="126"/>
      <c r="DQ347" s="126"/>
      <c r="DR347" s="126"/>
      <c r="DS347" s="126"/>
      <c r="DT347" s="126"/>
      <c r="DU347" s="126"/>
      <c r="DV347" s="126"/>
      <c r="DW347" s="126"/>
      <c r="DX347" s="126"/>
      <c r="DY347" s="126"/>
      <c r="DZ347" s="126"/>
      <c r="EA347" s="126"/>
      <c r="EB347" s="126"/>
      <c r="EC347" s="126"/>
      <c r="ED347" s="126"/>
      <c r="EE347" s="126"/>
      <c r="EF347" s="126"/>
      <c r="EG347" s="126"/>
      <c r="EH347" s="126"/>
      <c r="EI347" s="126"/>
      <c r="EJ347" s="126"/>
      <c r="EK347" s="126"/>
      <c r="EL347" s="126"/>
      <c r="EM347" s="126"/>
      <c r="EN347" s="126"/>
      <c r="EO347" s="126"/>
      <c r="EP347" s="126"/>
      <c r="EQ347" s="126"/>
      <c r="ER347" s="126"/>
      <c r="ES347" s="126"/>
      <c r="ET347" s="126"/>
      <c r="EU347" s="126"/>
      <c r="EV347" s="126"/>
      <c r="EW347" s="126"/>
      <c r="EX347" s="126"/>
      <c r="EY347" s="126"/>
      <c r="EZ347" s="126"/>
      <c r="FA347" s="126"/>
      <c r="FB347" s="126"/>
      <c r="FC347" s="126"/>
      <c r="FD347" s="126"/>
      <c r="FE347" s="126"/>
      <c r="FF347" s="126"/>
      <c r="FG347" s="126"/>
      <c r="FH347" s="126"/>
      <c r="FI347" s="126"/>
      <c r="FJ347" s="126"/>
      <c r="FK347" s="126"/>
      <c r="FL347" s="126"/>
      <c r="FM347" s="126"/>
      <c r="FN347" s="126"/>
      <c r="FO347" s="126"/>
      <c r="FP347" s="126"/>
      <c r="FQ347" s="126"/>
      <c r="FR347" s="126"/>
      <c r="FS347" s="126"/>
      <c r="FT347" s="126"/>
      <c r="FU347" s="126"/>
      <c r="FV347" s="126"/>
      <c r="FW347" s="126"/>
      <c r="FX347" s="126"/>
      <c r="FY347" s="126"/>
      <c r="FZ347" s="126"/>
      <c r="GA347" s="126"/>
      <c r="GB347" s="126"/>
      <c r="GC347" s="126"/>
      <c r="GD347" s="126"/>
      <c r="GE347" s="126"/>
      <c r="GF347" s="126"/>
      <c r="GG347" s="126"/>
      <c r="GH347" s="126"/>
      <c r="GI347" s="126"/>
      <c r="GJ347" s="126"/>
      <c r="GK347" s="126"/>
      <c r="GL347" s="126"/>
      <c r="GM347" s="126"/>
      <c r="GN347" s="126"/>
      <c r="GO347" s="126"/>
      <c r="GP347" s="126"/>
      <c r="GQ347" s="126"/>
      <c r="GR347" s="126"/>
      <c r="GS347" s="126"/>
      <c r="GT347" s="126"/>
      <c r="GU347" s="126"/>
      <c r="GV347" s="126"/>
      <c r="GW347" s="126"/>
      <c r="GX347" s="126"/>
      <c r="GY347" s="126"/>
      <c r="GZ347" s="126"/>
      <c r="HA347" s="126"/>
      <c r="HB347" s="126"/>
      <c r="HC347" s="126"/>
      <c r="HD347" s="126"/>
      <c r="HE347" s="126"/>
      <c r="HF347" s="126"/>
      <c r="HG347" s="126"/>
      <c r="HH347" s="126"/>
      <c r="HI347" s="126"/>
      <c r="HJ347" s="126"/>
      <c r="HK347" s="126"/>
      <c r="HL347" s="126"/>
      <c r="HM347" s="126"/>
      <c r="HN347" s="126"/>
      <c r="HO347" s="126"/>
      <c r="HP347" s="126"/>
      <c r="HQ347" s="126"/>
      <c r="HR347" s="126"/>
      <c r="HS347" s="126"/>
      <c r="HT347" s="126"/>
      <c r="HU347" s="126"/>
      <c r="HV347" s="126"/>
      <c r="HW347" s="126"/>
      <c r="HX347" s="126"/>
      <c r="HY347" s="126"/>
      <c r="HZ347" s="126"/>
      <c r="IA347" s="126"/>
      <c r="IB347" s="126"/>
      <c r="IC347" s="126"/>
      <c r="ID347" s="126"/>
      <c r="IE347" s="126"/>
      <c r="IF347" s="126"/>
      <c r="IG347" s="126"/>
      <c r="IH347" s="126"/>
      <c r="II347" s="126"/>
      <c r="IJ347" s="126"/>
      <c r="IK347" s="126"/>
      <c r="IL347" s="126"/>
      <c r="IM347" s="126"/>
      <c r="IN347" s="126"/>
      <c r="IO347" s="126"/>
      <c r="IP347" s="126"/>
      <c r="IQ347" s="126"/>
      <c r="IR347" s="126"/>
      <c r="IS347" s="126"/>
      <c r="IT347" s="126"/>
      <c r="IU347" s="126"/>
      <c r="IV347" s="126"/>
      <c r="IW347" s="126"/>
      <c r="IX347" s="126"/>
      <c r="IY347" s="126"/>
      <c r="IZ347" s="126"/>
      <c r="JA347" s="126"/>
      <c r="JB347" s="126"/>
      <c r="JC347" s="126"/>
      <c r="JD347" s="126"/>
      <c r="JE347" s="126"/>
      <c r="JF347" s="126"/>
      <c r="JG347" s="126"/>
      <c r="JH347" s="126"/>
      <c r="JI347" s="126"/>
      <c r="JJ347" s="126"/>
      <c r="JK347" s="126"/>
      <c r="JL347" s="126"/>
      <c r="JM347" s="126"/>
      <c r="JN347" s="126"/>
      <c r="JO347" s="126"/>
      <c r="JP347" s="126"/>
      <c r="JQ347" s="126"/>
      <c r="JR347" s="126"/>
      <c r="JS347" s="126"/>
      <c r="JT347" s="126"/>
      <c r="JU347" s="126"/>
      <c r="JV347" s="126"/>
      <c r="JW347" s="126"/>
      <c r="JX347" s="126"/>
      <c r="JY347" s="126"/>
      <c r="JZ347" s="126"/>
      <c r="KA347" s="126"/>
      <c r="KB347" s="126"/>
      <c r="KC347" s="126"/>
      <c r="KD347" s="126"/>
      <c r="KE347" s="126"/>
      <c r="KF347" s="126"/>
      <c r="KG347" s="126"/>
      <c r="KH347" s="126"/>
      <c r="KI347" s="126"/>
      <c r="KJ347" s="126"/>
      <c r="KK347" s="126"/>
      <c r="KL347" s="126"/>
      <c r="KM347" s="126"/>
      <c r="KN347" s="126"/>
      <c r="KO347" s="126"/>
      <c r="KP347" s="126"/>
      <c r="KQ347" s="126"/>
      <c r="KR347" s="126"/>
      <c r="KS347" s="126"/>
      <c r="KT347" s="126"/>
      <c r="KU347" s="126"/>
      <c r="KV347" s="126"/>
      <c r="KW347" s="126"/>
      <c r="KX347" s="126"/>
      <c r="KY347" s="126"/>
      <c r="KZ347" s="126"/>
      <c r="LA347" s="126"/>
      <c r="LB347" s="126"/>
      <c r="LC347" s="126"/>
      <c r="LD347" s="126"/>
      <c r="LE347" s="126"/>
      <c r="LF347" s="126"/>
      <c r="LG347" s="126"/>
      <c r="LH347" s="126"/>
      <c r="LI347" s="126"/>
      <c r="LJ347" s="126"/>
      <c r="LK347" s="126"/>
      <c r="LL347" s="126"/>
      <c r="LM347" s="126"/>
      <c r="LN347" s="126"/>
      <c r="LO347" s="126"/>
      <c r="LP347" s="126"/>
      <c r="LQ347" s="126"/>
      <c r="LR347" s="126"/>
      <c r="LS347" s="126"/>
      <c r="LT347" s="126"/>
      <c r="LU347" s="126"/>
      <c r="LV347" s="126"/>
      <c r="LW347" s="126"/>
      <c r="LX347" s="126"/>
      <c r="LY347" s="126"/>
      <c r="LZ347" s="126"/>
      <c r="MA347" s="126"/>
      <c r="MB347" s="126"/>
      <c r="MC347" s="126"/>
      <c r="MD347" s="126"/>
      <c r="ME347" s="126"/>
      <c r="MF347" s="126"/>
      <c r="MG347" s="126"/>
      <c r="MH347" s="126"/>
      <c r="MI347" s="126"/>
      <c r="MJ347" s="126"/>
      <c r="MK347" s="126"/>
      <c r="ML347" s="126"/>
      <c r="MM347" s="126"/>
      <c r="MN347" s="126"/>
      <c r="MO347" s="126"/>
      <c r="MP347" s="126"/>
      <c r="MQ347" s="126"/>
      <c r="MR347" s="126"/>
      <c r="MS347" s="126"/>
      <c r="MT347" s="126"/>
      <c r="MU347" s="126"/>
      <c r="MV347" s="126"/>
      <c r="MW347" s="126"/>
      <c r="MX347" s="126"/>
      <c r="MY347" s="126"/>
      <c r="MZ347" s="126"/>
      <c r="NA347" s="126"/>
      <c r="NB347" s="126"/>
      <c r="NC347" s="126"/>
      <c r="ND347" s="126"/>
      <c r="NE347" s="126"/>
      <c r="NF347" s="126"/>
      <c r="NG347" s="126"/>
      <c r="NH347" s="126"/>
      <c r="NI347" s="126"/>
      <c r="NJ347" s="126"/>
      <c r="NK347" s="126"/>
      <c r="NL347" s="126"/>
      <c r="NM347" s="126"/>
      <c r="NN347" s="126"/>
      <c r="NO347" s="126"/>
      <c r="NP347" s="126"/>
      <c r="NQ347" s="126"/>
      <c r="NR347" s="126"/>
      <c r="NS347" s="126"/>
      <c r="NT347" s="126"/>
      <c r="NU347" s="126"/>
      <c r="NV347" s="126"/>
      <c r="NW347" s="126"/>
      <c r="NX347" s="126"/>
      <c r="NY347" s="126"/>
      <c r="NZ347" s="126"/>
      <c r="OA347" s="126"/>
      <c r="OB347" s="126"/>
      <c r="OC347" s="126"/>
      <c r="OD347" s="126"/>
      <c r="OE347" s="126"/>
      <c r="OF347" s="126"/>
      <c r="OG347" s="126"/>
      <c r="OH347" s="126"/>
      <c r="OI347" s="126"/>
      <c r="OJ347" s="126"/>
      <c r="OK347" s="126"/>
      <c r="OL347" s="126"/>
      <c r="OM347" s="126"/>
      <c r="ON347" s="126"/>
      <c r="OO347" s="126"/>
      <c r="OP347" s="126"/>
      <c r="OQ347" s="126"/>
      <c r="OR347" s="126"/>
      <c r="OS347" s="126"/>
      <c r="OT347" s="126"/>
      <c r="OU347" s="126"/>
      <c r="OV347" s="126"/>
      <c r="OW347" s="126"/>
      <c r="OX347" s="126"/>
      <c r="OY347" s="126"/>
      <c r="OZ347" s="126"/>
      <c r="PA347" s="126"/>
      <c r="PB347" s="126"/>
      <c r="PC347" s="126"/>
      <c r="PD347" s="126"/>
      <c r="PE347" s="126"/>
      <c r="PF347" s="126"/>
      <c r="PG347" s="126"/>
      <c r="PH347" s="126"/>
      <c r="PI347" s="126"/>
      <c r="PJ347" s="126"/>
      <c r="PK347" s="126"/>
      <c r="PL347" s="126"/>
      <c r="PM347" s="126"/>
      <c r="PN347" s="126"/>
      <c r="PO347" s="126"/>
      <c r="PP347" s="126"/>
      <c r="PQ347" s="126"/>
      <c r="PR347" s="126"/>
      <c r="PS347" s="126"/>
      <c r="PT347" s="126"/>
      <c r="PU347" s="126"/>
      <c r="PV347" s="126"/>
      <c r="PW347" s="126"/>
      <c r="PX347" s="126"/>
      <c r="PY347" s="126"/>
      <c r="PZ347" s="126"/>
      <c r="QA347" s="126"/>
      <c r="QB347" s="126"/>
      <c r="QC347" s="126"/>
      <c r="QD347" s="126"/>
      <c r="QE347" s="126"/>
      <c r="QF347" s="126"/>
      <c r="QG347" s="126"/>
      <c r="QH347" s="126"/>
      <c r="QI347" s="126"/>
      <c r="QJ347" s="126"/>
      <c r="QK347" s="126"/>
      <c r="QL347" s="126"/>
      <c r="QM347" s="126"/>
      <c r="QN347" s="126"/>
      <c r="QO347" s="126"/>
      <c r="QP347" s="126"/>
      <c r="QQ347" s="126"/>
      <c r="QR347" s="126"/>
      <c r="QS347" s="126"/>
      <c r="QT347" s="126"/>
      <c r="QU347" s="126"/>
      <c r="QV347" s="126"/>
      <c r="QW347" s="126"/>
      <c r="QX347" s="126"/>
      <c r="QY347" s="126"/>
      <c r="QZ347" s="126"/>
      <c r="RA347" s="126"/>
      <c r="RB347" s="126"/>
      <c r="RC347" s="126"/>
      <c r="RD347" s="126"/>
      <c r="RE347" s="126"/>
      <c r="RF347" s="126"/>
      <c r="RG347" s="126"/>
      <c r="RH347" s="126"/>
      <c r="RI347" s="126"/>
      <c r="RJ347" s="126"/>
      <c r="RK347" s="126"/>
      <c r="RL347" s="126"/>
      <c r="RM347" s="126"/>
      <c r="RN347" s="126"/>
      <c r="RO347" s="126"/>
      <c r="RP347" s="126"/>
      <c r="RQ347" s="126"/>
      <c r="RR347" s="126"/>
      <c r="RS347" s="126"/>
      <c r="RT347" s="126"/>
      <c r="RU347" s="126"/>
      <c r="RV347" s="126"/>
      <c r="RW347" s="126"/>
      <c r="RX347" s="126"/>
      <c r="RY347" s="126"/>
      <c r="RZ347" s="126"/>
      <c r="SA347" s="126"/>
      <c r="SB347" s="126"/>
      <c r="SC347" s="126"/>
      <c r="SD347" s="126"/>
      <c r="SE347" s="126"/>
      <c r="SF347" s="126"/>
      <c r="SG347" s="126"/>
      <c r="SH347" s="126"/>
      <c r="SI347" s="126"/>
      <c r="SJ347" s="126"/>
      <c r="SK347" s="126"/>
      <c r="SL347" s="126"/>
      <c r="SM347" s="126"/>
      <c r="SN347" s="126"/>
      <c r="SO347" s="126"/>
      <c r="SP347" s="126"/>
      <c r="SQ347" s="126"/>
      <c r="SR347" s="126"/>
      <c r="SS347" s="126"/>
      <c r="ST347" s="126"/>
      <c r="SU347" s="126"/>
      <c r="SV347" s="126"/>
      <c r="SW347" s="126"/>
      <c r="SX347" s="126"/>
      <c r="SY347" s="126"/>
      <c r="SZ347" s="126"/>
      <c r="TA347" s="126"/>
      <c r="TB347" s="126"/>
      <c r="TC347" s="126"/>
      <c r="TD347" s="126"/>
      <c r="TE347" s="126"/>
      <c r="TF347" s="126"/>
      <c r="TG347" s="126"/>
      <c r="TH347" s="126"/>
      <c r="TI347" s="126"/>
      <c r="TJ347" s="126"/>
      <c r="TK347" s="126"/>
      <c r="TL347" s="126"/>
      <c r="TM347" s="126"/>
      <c r="TN347" s="126"/>
      <c r="TO347" s="126"/>
      <c r="TP347" s="126"/>
      <c r="TQ347" s="126"/>
      <c r="TR347" s="126"/>
      <c r="TS347" s="126"/>
      <c r="TT347" s="126"/>
      <c r="TU347" s="126"/>
      <c r="TV347" s="126"/>
      <c r="TW347" s="126"/>
      <c r="TX347" s="126"/>
      <c r="TY347" s="126"/>
      <c r="TZ347" s="126"/>
      <c r="UA347" s="126"/>
      <c r="UB347" s="126"/>
      <c r="UC347" s="126"/>
      <c r="UD347" s="126"/>
      <c r="UE347" s="126"/>
      <c r="UF347" s="126"/>
      <c r="UG347" s="126"/>
      <c r="UH347" s="126"/>
      <c r="UI347" s="126"/>
      <c r="UJ347" s="126"/>
      <c r="UK347" s="126"/>
      <c r="UL347" s="126"/>
      <c r="UM347" s="126"/>
      <c r="UN347" s="126"/>
      <c r="UO347" s="126"/>
      <c r="UP347" s="126"/>
      <c r="UQ347" s="126"/>
      <c r="UR347" s="126"/>
      <c r="US347" s="126"/>
      <c r="UT347" s="126"/>
      <c r="UU347" s="126"/>
      <c r="UV347" s="126"/>
      <c r="UW347" s="126"/>
      <c r="UX347" s="126"/>
      <c r="UY347" s="126"/>
      <c r="UZ347" s="126"/>
      <c r="VA347" s="126"/>
      <c r="VB347" s="126"/>
      <c r="VC347" s="126"/>
      <c r="VD347" s="126"/>
      <c r="VE347" s="126"/>
      <c r="VF347" s="126"/>
      <c r="VG347" s="126"/>
      <c r="VH347" s="126"/>
      <c r="VI347" s="126"/>
      <c r="VJ347" s="126"/>
      <c r="VK347" s="126"/>
      <c r="VL347" s="126"/>
      <c r="VM347" s="126"/>
      <c r="VN347" s="126"/>
      <c r="VO347" s="126"/>
      <c r="VP347" s="126"/>
      <c r="VQ347" s="126"/>
      <c r="VR347" s="126"/>
      <c r="VS347" s="126"/>
      <c r="VT347" s="126"/>
      <c r="VU347" s="126"/>
      <c r="VV347" s="126"/>
      <c r="VW347" s="126"/>
      <c r="VX347" s="126"/>
      <c r="VY347" s="126"/>
      <c r="VZ347" s="126"/>
      <c r="WA347" s="126"/>
      <c r="WB347" s="126"/>
      <c r="WC347" s="126"/>
      <c r="WD347" s="126"/>
      <c r="WE347" s="126"/>
      <c r="WF347" s="126"/>
      <c r="WG347" s="126"/>
      <c r="WH347" s="126"/>
      <c r="WI347" s="126"/>
      <c r="WJ347" s="126"/>
      <c r="WK347" s="126"/>
      <c r="WL347" s="126"/>
      <c r="WM347" s="126"/>
      <c r="WN347" s="126"/>
      <c r="WO347" s="126"/>
      <c r="WP347" s="126"/>
      <c r="WQ347" s="126"/>
      <c r="WR347" s="126"/>
      <c r="WS347" s="126"/>
      <c r="WT347" s="126"/>
      <c r="WU347" s="126"/>
      <c r="WV347" s="126"/>
      <c r="WW347" s="126"/>
      <c r="WX347" s="126"/>
      <c r="WY347" s="126"/>
      <c r="WZ347" s="126"/>
      <c r="XA347" s="126"/>
      <c r="XB347" s="126"/>
      <c r="XC347" s="126"/>
      <c r="XD347" s="126"/>
      <c r="XE347" s="126"/>
      <c r="XF347" s="126"/>
      <c r="XG347" s="126"/>
      <c r="XH347" s="126"/>
      <c r="XI347" s="126"/>
      <c r="XJ347" s="126"/>
      <c r="XK347" s="126"/>
      <c r="XL347" s="126"/>
      <c r="XM347" s="126"/>
      <c r="XN347" s="126"/>
      <c r="XO347" s="126"/>
      <c r="XP347" s="126"/>
      <c r="XQ347" s="126"/>
      <c r="XR347" s="126"/>
      <c r="XS347" s="126"/>
      <c r="XT347" s="126"/>
      <c r="XU347" s="126"/>
      <c r="XV347" s="126"/>
      <c r="XW347" s="126"/>
      <c r="XX347" s="126"/>
      <c r="XY347" s="126"/>
      <c r="XZ347" s="126"/>
      <c r="YA347" s="126"/>
      <c r="YB347" s="126"/>
      <c r="YC347" s="126"/>
      <c r="YD347" s="126"/>
      <c r="YE347" s="126"/>
      <c r="YF347" s="126"/>
      <c r="YG347" s="126"/>
      <c r="YH347" s="126"/>
      <c r="YI347" s="126"/>
      <c r="YJ347" s="126"/>
      <c r="YK347" s="126"/>
      <c r="YL347" s="126"/>
      <c r="YM347" s="126"/>
      <c r="YN347" s="126"/>
      <c r="YO347" s="126"/>
      <c r="YP347" s="126"/>
      <c r="YQ347" s="126"/>
      <c r="YR347" s="126"/>
      <c r="YS347" s="126"/>
      <c r="YT347" s="126"/>
      <c r="YU347" s="126"/>
      <c r="YV347" s="126"/>
      <c r="YW347" s="126"/>
      <c r="YX347" s="126"/>
      <c r="YY347" s="126"/>
      <c r="YZ347" s="126"/>
      <c r="ZA347" s="126"/>
      <c r="ZB347" s="126"/>
      <c r="ZC347" s="126"/>
      <c r="ZD347" s="126"/>
      <c r="ZE347" s="126"/>
      <c r="ZF347" s="126"/>
      <c r="ZG347" s="126"/>
      <c r="ZH347" s="126"/>
      <c r="ZI347" s="126"/>
      <c r="ZJ347" s="126"/>
      <c r="ZK347" s="126"/>
      <c r="ZL347" s="126"/>
      <c r="ZM347" s="126"/>
      <c r="ZN347" s="126"/>
      <c r="ZO347" s="126"/>
      <c r="ZP347" s="126"/>
      <c r="ZQ347" s="126"/>
      <c r="ZR347" s="126"/>
      <c r="ZS347" s="126"/>
      <c r="ZT347" s="126"/>
      <c r="ZU347" s="126"/>
      <c r="ZV347" s="126"/>
      <c r="ZW347" s="126"/>
      <c r="ZX347" s="126"/>
      <c r="ZY347" s="126"/>
      <c r="ZZ347" s="126"/>
      <c r="AAA347" s="126"/>
      <c r="AAB347" s="126"/>
      <c r="AAC347" s="126"/>
      <c r="AAD347" s="126"/>
      <c r="AAE347" s="126"/>
      <c r="AAF347" s="126"/>
      <c r="AAG347" s="126"/>
      <c r="AAH347" s="126"/>
      <c r="AAI347" s="126"/>
      <c r="AAJ347" s="126"/>
      <c r="AAK347" s="126"/>
      <c r="AAL347" s="126"/>
      <c r="AAM347" s="126"/>
      <c r="AAN347" s="126"/>
      <c r="AAO347" s="126"/>
      <c r="AAP347" s="126"/>
      <c r="AAQ347" s="126"/>
      <c r="AAR347" s="126"/>
      <c r="AAS347" s="126"/>
      <c r="AAT347" s="126"/>
      <c r="AAU347" s="126"/>
      <c r="AAV347" s="126"/>
      <c r="AAW347" s="126"/>
      <c r="AAX347" s="126"/>
      <c r="AAY347" s="126"/>
      <c r="AAZ347" s="126"/>
      <c r="ABA347" s="126"/>
      <c r="ABB347" s="126"/>
      <c r="ABC347" s="126"/>
      <c r="ABD347" s="126"/>
      <c r="ABE347" s="126"/>
      <c r="ABF347" s="126"/>
      <c r="ABG347" s="126"/>
      <c r="ABH347" s="126"/>
      <c r="ABI347" s="126"/>
      <c r="ABJ347" s="126"/>
      <c r="ABK347" s="126"/>
      <c r="ABL347" s="126"/>
      <c r="ABM347" s="126"/>
      <c r="ABN347" s="126"/>
      <c r="ABO347" s="126"/>
      <c r="ABP347" s="126"/>
      <c r="ABQ347" s="126"/>
      <c r="ABR347" s="126"/>
      <c r="ABS347" s="126"/>
      <c r="ABT347" s="126"/>
      <c r="ABU347" s="126"/>
      <c r="ABV347" s="126"/>
      <c r="ABW347" s="126"/>
      <c r="ABX347" s="126"/>
      <c r="ABY347" s="126"/>
      <c r="ABZ347" s="126"/>
      <c r="ACA347" s="126"/>
      <c r="ACB347" s="126"/>
      <c r="ACC347" s="126"/>
      <c r="ACD347" s="126"/>
      <c r="ACE347" s="126"/>
      <c r="ACF347" s="126"/>
      <c r="ACG347" s="126"/>
      <c r="ACH347" s="126"/>
      <c r="ACI347" s="126"/>
      <c r="ACJ347" s="126"/>
      <c r="ACK347" s="126"/>
      <c r="ACL347" s="126"/>
      <c r="ACM347" s="126"/>
      <c r="ACN347" s="126"/>
      <c r="ACO347" s="126"/>
      <c r="ACP347" s="126"/>
      <c r="ACQ347" s="126"/>
      <c r="ACR347" s="126"/>
      <c r="ACS347" s="126"/>
      <c r="ACT347" s="126"/>
      <c r="ACU347" s="126"/>
      <c r="ACV347" s="126"/>
      <c r="ACW347" s="126"/>
      <c r="ACX347" s="126"/>
      <c r="ACY347" s="126"/>
      <c r="ACZ347" s="126"/>
      <c r="ADA347" s="126"/>
      <c r="ADB347" s="126"/>
      <c r="ADC347" s="126"/>
      <c r="ADD347" s="126"/>
      <c r="ADE347" s="126"/>
      <c r="ADF347" s="126"/>
      <c r="ADG347" s="126"/>
      <c r="ADH347" s="126"/>
      <c r="ADI347" s="126"/>
      <c r="ADJ347" s="126"/>
      <c r="ADK347" s="126"/>
      <c r="ADL347" s="126"/>
      <c r="ADM347" s="126"/>
      <c r="ADN347" s="126"/>
      <c r="ADO347" s="126"/>
      <c r="ADP347" s="126"/>
      <c r="ADQ347" s="126"/>
      <c r="ADR347" s="126"/>
      <c r="ADS347" s="126"/>
      <c r="ADT347" s="126"/>
      <c r="ADU347" s="126"/>
      <c r="ADV347" s="126"/>
      <c r="ADW347" s="126"/>
      <c r="ADX347" s="126"/>
      <c r="ADY347" s="126"/>
      <c r="ADZ347" s="126"/>
      <c r="AEA347" s="126"/>
      <c r="AEB347" s="126"/>
      <c r="AEC347" s="126"/>
      <c r="AED347" s="126"/>
      <c r="AEE347" s="126"/>
      <c r="AEF347" s="126"/>
      <c r="AEG347" s="126"/>
      <c r="AEH347" s="126"/>
      <c r="AEI347" s="126"/>
      <c r="AEJ347" s="126"/>
      <c r="AEK347" s="126"/>
      <c r="AEL347" s="126"/>
      <c r="AEM347" s="126"/>
      <c r="AEN347" s="126"/>
      <c r="AEO347" s="126"/>
      <c r="AEP347" s="126"/>
      <c r="AEQ347" s="126"/>
      <c r="AER347" s="126"/>
      <c r="AES347" s="126"/>
      <c r="AET347" s="126"/>
      <c r="AEU347" s="126"/>
      <c r="AEV347" s="126"/>
      <c r="AEW347" s="126"/>
      <c r="AEX347" s="126"/>
      <c r="AEY347" s="126"/>
      <c r="AEZ347" s="126"/>
      <c r="AFA347" s="126"/>
      <c r="AFB347" s="126"/>
      <c r="AFC347" s="126"/>
      <c r="AFD347" s="126"/>
      <c r="AFE347" s="126"/>
      <c r="AFF347" s="126"/>
      <c r="AFG347" s="126"/>
      <c r="AFH347" s="126"/>
      <c r="AFI347" s="126"/>
      <c r="AFJ347" s="126"/>
      <c r="AFK347" s="126"/>
      <c r="AFL347" s="126"/>
      <c r="AFM347" s="126"/>
      <c r="AFN347" s="126"/>
      <c r="AFO347" s="126"/>
      <c r="AFP347" s="126"/>
      <c r="AFQ347" s="126"/>
      <c r="AFR347" s="126"/>
      <c r="AFS347" s="126"/>
      <c r="AFT347" s="126"/>
      <c r="AFU347" s="126"/>
      <c r="AFV347" s="126"/>
      <c r="AFW347" s="126"/>
      <c r="AFX347" s="126"/>
      <c r="AFY347" s="126"/>
      <c r="AFZ347" s="126"/>
      <c r="AGA347" s="126"/>
      <c r="AGB347" s="126"/>
      <c r="AGC347" s="126"/>
      <c r="AGD347" s="126"/>
      <c r="AGE347" s="126"/>
      <c r="AGF347" s="126"/>
      <c r="AGG347" s="126"/>
      <c r="AGH347" s="126"/>
      <c r="AGI347" s="126"/>
      <c r="AGJ347" s="126"/>
      <c r="AGK347" s="126"/>
      <c r="AGL347" s="126"/>
      <c r="AGM347" s="126"/>
      <c r="AGN347" s="126"/>
      <c r="AGO347" s="126"/>
      <c r="AGP347" s="126"/>
      <c r="AGQ347" s="126"/>
      <c r="AGR347" s="126"/>
      <c r="AGS347" s="126"/>
      <c r="AGT347" s="126"/>
      <c r="AGU347" s="126"/>
      <c r="AGV347" s="126"/>
      <c r="AGW347" s="126"/>
      <c r="AGX347" s="126"/>
      <c r="AGY347" s="126"/>
      <c r="AGZ347" s="126"/>
      <c r="AHA347" s="126"/>
      <c r="AHB347" s="126"/>
      <c r="AHC347" s="126"/>
      <c r="AHD347" s="126"/>
      <c r="AHE347" s="126"/>
      <c r="AHF347" s="126"/>
      <c r="AHG347" s="126"/>
      <c r="AHH347" s="126"/>
      <c r="AHI347" s="126"/>
      <c r="AHJ347" s="126"/>
      <c r="AHK347" s="126"/>
      <c r="AHL347" s="126"/>
      <c r="AHM347" s="126"/>
      <c r="AHN347" s="126"/>
      <c r="AHO347" s="126"/>
      <c r="AHP347" s="126"/>
      <c r="AHQ347" s="126"/>
      <c r="AHR347" s="126"/>
      <c r="AHS347" s="126"/>
      <c r="AHT347" s="126"/>
      <c r="AHU347" s="126"/>
      <c r="AHV347" s="126"/>
      <c r="AHW347" s="126"/>
      <c r="AHX347" s="126"/>
      <c r="AHY347" s="126"/>
      <c r="AHZ347" s="126"/>
      <c r="AIA347" s="126"/>
      <c r="AIB347" s="126"/>
      <c r="AIC347" s="126"/>
      <c r="AID347" s="126"/>
      <c r="AIE347" s="126"/>
      <c r="AIF347" s="126"/>
      <c r="AIG347" s="126"/>
      <c r="AIH347" s="126"/>
      <c r="AII347" s="126"/>
      <c r="AIJ347" s="126"/>
      <c r="AIK347" s="126"/>
      <c r="AIL347" s="126"/>
      <c r="AIM347" s="126"/>
      <c r="AIN347" s="126"/>
      <c r="AIO347" s="126"/>
      <c r="AIP347" s="126"/>
      <c r="AIQ347" s="126"/>
      <c r="AIR347" s="126"/>
      <c r="AIS347" s="126"/>
      <c r="AIT347" s="126"/>
      <c r="AIU347" s="126"/>
      <c r="AIV347" s="126"/>
      <c r="AIW347" s="126"/>
      <c r="AIX347" s="126"/>
      <c r="AIY347" s="126"/>
      <c r="AIZ347" s="126"/>
      <c r="AJA347" s="126"/>
      <c r="AJB347" s="126"/>
      <c r="AJC347" s="126"/>
      <c r="AJD347" s="126"/>
      <c r="AJE347" s="126"/>
      <c r="AJF347" s="126"/>
      <c r="AJG347" s="126"/>
      <c r="AJH347" s="126"/>
      <c r="AJI347" s="126"/>
      <c r="AJJ347" s="126"/>
      <c r="AJK347" s="126"/>
      <c r="AJL347" s="126"/>
      <c r="AJM347" s="126"/>
      <c r="AJN347" s="126"/>
      <c r="AJO347" s="126"/>
      <c r="AJP347" s="126"/>
      <c r="AJQ347" s="126"/>
      <c r="AJR347" s="126"/>
      <c r="AJS347" s="126"/>
      <c r="AJT347" s="126"/>
      <c r="AJU347" s="126"/>
      <c r="AJV347" s="126"/>
      <c r="AJW347" s="126"/>
      <c r="AJX347" s="126"/>
      <c r="AJY347" s="126"/>
      <c r="AJZ347" s="126"/>
      <c r="AKA347" s="126"/>
      <c r="AKB347" s="126"/>
      <c r="AKC347" s="126"/>
      <c r="AKD347" s="126"/>
      <c r="AKE347" s="126"/>
      <c r="AKF347" s="126"/>
      <c r="AKG347" s="126"/>
      <c r="AKH347" s="126"/>
      <c r="AKI347" s="126"/>
      <c r="AKJ347" s="126"/>
      <c r="AKK347" s="126"/>
      <c r="AKL347" s="126"/>
      <c r="AKM347" s="126"/>
      <c r="AKN347" s="126"/>
      <c r="AKO347" s="126"/>
      <c r="AKP347" s="126"/>
      <c r="AKQ347" s="126"/>
      <c r="AKR347" s="126"/>
      <c r="AKS347" s="126"/>
      <c r="AKT347" s="126"/>
      <c r="AKU347" s="126"/>
      <c r="AKV347" s="126"/>
      <c r="AKW347" s="126"/>
      <c r="AKX347" s="126"/>
      <c r="AKY347" s="126"/>
      <c r="AKZ347" s="126"/>
      <c r="ALA347" s="126"/>
      <c r="ALB347" s="126"/>
      <c r="ALC347" s="126"/>
      <c r="ALD347" s="126"/>
      <c r="ALE347" s="126"/>
      <c r="ALF347" s="126"/>
      <c r="ALG347" s="126"/>
      <c r="ALH347" s="126"/>
      <c r="ALI347" s="126"/>
      <c r="ALJ347" s="126"/>
      <c r="ALK347" s="126"/>
      <c r="ALL347" s="126"/>
      <c r="ALM347" s="126"/>
      <c r="ALN347" s="126"/>
      <c r="ALO347" s="126"/>
      <c r="ALP347" s="95"/>
      <c r="ALQ347" s="95"/>
      <c r="ALR347" s="95"/>
      <c r="ALS347" s="95"/>
      <c r="ALT347" s="95"/>
      <c r="ALU347" s="95"/>
      <c r="ALV347" s="95"/>
      <c r="ALW347" s="95"/>
      <c r="ALX347" s="95"/>
      <c r="ALY347" s="95"/>
      <c r="ALZ347" s="95"/>
      <c r="AMA347" s="95"/>
      <c r="AMB347" s="95"/>
      <c r="AMC347" s="95"/>
      <c r="AMD347" s="95"/>
      <c r="AME347" s="95"/>
      <c r="AMF347" s="95"/>
      <c r="AMG347" s="95"/>
      <c r="AMH347" s="95"/>
      <c r="AMI347" s="95"/>
      <c r="AMJ347" s="95"/>
      <c r="AMK347" s="95"/>
      <c r="AML347" s="95"/>
      <c r="AMM347" s="126"/>
    </row>
    <row r="348" customFormat="false" ht="17.6" hidden="false" customHeight="false" outlineLevel="0" collapsed="false">
      <c r="B348" s="90"/>
      <c r="C348" s="81" t="s">
        <v>15</v>
      </c>
      <c r="D348" s="81" t="n">
        <v>921</v>
      </c>
      <c r="E348" s="154" t="s">
        <v>16</v>
      </c>
      <c r="F348" s="154" t="s">
        <v>83</v>
      </c>
      <c r="G348" s="82"/>
      <c r="H348" s="83"/>
      <c r="I348" s="157" t="n">
        <f aca="false">SUM(J348:Q348)</f>
        <v>20993640</v>
      </c>
      <c r="J348" s="157" t="n">
        <f aca="false">J349</f>
        <v>17636900</v>
      </c>
      <c r="K348" s="76" t="n">
        <f aca="false">K349</f>
        <v>2366100</v>
      </c>
      <c r="L348" s="76" t="n">
        <f aca="false">L349</f>
        <v>0</v>
      </c>
      <c r="M348" s="76" t="n">
        <f aca="false">M349</f>
        <v>0</v>
      </c>
      <c r="N348" s="76" t="n">
        <f aca="false">N349</f>
        <v>0</v>
      </c>
      <c r="O348" s="157" t="n">
        <f aca="false">O349</f>
        <v>987600</v>
      </c>
      <c r="P348" s="76" t="n">
        <f aca="false">P349</f>
        <v>3040</v>
      </c>
      <c r="Q348" s="158" t="n">
        <f aca="false">Q349</f>
        <v>0</v>
      </c>
    </row>
    <row r="349" customFormat="false" ht="17.6" hidden="false" customHeight="false" outlineLevel="0" collapsed="false">
      <c r="B349" s="90"/>
      <c r="C349" s="81" t="s">
        <v>31</v>
      </c>
      <c r="D349" s="81" t="n">
        <v>921</v>
      </c>
      <c r="E349" s="154" t="s">
        <v>16</v>
      </c>
      <c r="F349" s="154" t="s">
        <v>32</v>
      </c>
      <c r="G349" s="82"/>
      <c r="H349" s="83"/>
      <c r="I349" s="157" t="n">
        <f aca="false">SUM(J349:Q349)</f>
        <v>20993640</v>
      </c>
      <c r="J349" s="157" t="n">
        <f aca="false">J350+J359</f>
        <v>17636900</v>
      </c>
      <c r="K349" s="76" t="n">
        <f aca="false">K350+K359</f>
        <v>2366100</v>
      </c>
      <c r="L349" s="76" t="n">
        <f aca="false">L350+L359</f>
        <v>0</v>
      </c>
      <c r="M349" s="76" t="n">
        <f aca="false">M350+M359</f>
        <v>0</v>
      </c>
      <c r="N349" s="76" t="n">
        <f aca="false">N350+N359</f>
        <v>0</v>
      </c>
      <c r="O349" s="157" t="n">
        <f aca="false">O350+O359</f>
        <v>987600</v>
      </c>
      <c r="P349" s="76" t="n">
        <f aca="false">P350+P359</f>
        <v>3040</v>
      </c>
      <c r="Q349" s="158" t="n">
        <f aca="false">Q350+Q359</f>
        <v>0</v>
      </c>
    </row>
    <row r="350" customFormat="false" ht="32.8" hidden="false" customHeight="false" outlineLevel="0" collapsed="false">
      <c r="B350" s="90"/>
      <c r="C350" s="81" t="s">
        <v>97</v>
      </c>
      <c r="D350" s="81" t="n">
        <v>921</v>
      </c>
      <c r="E350" s="154" t="s">
        <v>16</v>
      </c>
      <c r="F350" s="154" t="s">
        <v>32</v>
      </c>
      <c r="G350" s="82" t="n">
        <v>5000000000</v>
      </c>
      <c r="H350" s="83"/>
      <c r="I350" s="157" t="n">
        <f aca="false">SUM(J350:Q350)</f>
        <v>19123000</v>
      </c>
      <c r="J350" s="157" t="n">
        <f aca="false">J351+J356</f>
        <v>16106000</v>
      </c>
      <c r="K350" s="76" t="n">
        <f aca="false">K351+K356</f>
        <v>3017000</v>
      </c>
      <c r="L350" s="76" t="n">
        <f aca="false">L351+L356</f>
        <v>0</v>
      </c>
      <c r="M350" s="76" t="n">
        <f aca="false">M351+M356</f>
        <v>0</v>
      </c>
      <c r="N350" s="76" t="n">
        <f aca="false">N351+N356</f>
        <v>0</v>
      </c>
      <c r="O350" s="157" t="n">
        <f aca="false">O351+O356</f>
        <v>0</v>
      </c>
      <c r="P350" s="76" t="n">
        <f aca="false">P351+P356</f>
        <v>0</v>
      </c>
      <c r="Q350" s="158" t="n">
        <f aca="false">Q351+Q356</f>
        <v>0</v>
      </c>
    </row>
    <row r="351" customFormat="false" ht="32.8" hidden="false" customHeight="false" outlineLevel="0" collapsed="false">
      <c r="B351" s="90"/>
      <c r="C351" s="81" t="s">
        <v>105</v>
      </c>
      <c r="D351" s="81" t="n">
        <v>921</v>
      </c>
      <c r="E351" s="154" t="s">
        <v>16</v>
      </c>
      <c r="F351" s="154" t="s">
        <v>32</v>
      </c>
      <c r="G351" s="82" t="n">
        <v>5020000000</v>
      </c>
      <c r="H351" s="83"/>
      <c r="I351" s="157" t="n">
        <f aca="false">SUM(J351:Q351)</f>
        <v>17583000</v>
      </c>
      <c r="J351" s="157" t="n">
        <f aca="false">J352</f>
        <v>13306000</v>
      </c>
      <c r="K351" s="76" t="n">
        <f aca="false">K352</f>
        <v>4277000</v>
      </c>
      <c r="L351" s="76" t="n">
        <f aca="false">L352</f>
        <v>0</v>
      </c>
      <c r="M351" s="76" t="n">
        <f aca="false">M352</f>
        <v>0</v>
      </c>
      <c r="N351" s="76" t="n">
        <f aca="false">N352</f>
        <v>0</v>
      </c>
      <c r="O351" s="157" t="n">
        <f aca="false">O352</f>
        <v>0</v>
      </c>
      <c r="P351" s="76" t="n">
        <f aca="false">P352</f>
        <v>0</v>
      </c>
      <c r="Q351" s="158" t="n">
        <f aca="false">Q352</f>
        <v>0</v>
      </c>
    </row>
    <row r="352" customFormat="false" ht="30.8" hidden="false" customHeight="true" outlineLevel="0" collapsed="false">
      <c r="B352" s="90"/>
      <c r="C352" s="81" t="s">
        <v>99</v>
      </c>
      <c r="D352" s="81" t="n">
        <v>921</v>
      </c>
      <c r="E352" s="154" t="s">
        <v>16</v>
      </c>
      <c r="F352" s="154" t="s">
        <v>32</v>
      </c>
      <c r="G352" s="82" t="n">
        <v>5020000190</v>
      </c>
      <c r="H352" s="83"/>
      <c r="I352" s="157" t="n">
        <f aca="false">SUM(J352:Q352)</f>
        <v>17583000</v>
      </c>
      <c r="J352" s="157" t="n">
        <f aca="false">J353+J354+J355</f>
        <v>13306000</v>
      </c>
      <c r="K352" s="76" t="n">
        <f aca="false">K353+K354+K355</f>
        <v>4277000</v>
      </c>
      <c r="L352" s="76" t="n">
        <f aca="false">L353+L354+L355</f>
        <v>0</v>
      </c>
      <c r="M352" s="76" t="n">
        <f aca="false">M353+M354+M355</f>
        <v>0</v>
      </c>
      <c r="N352" s="76" t="n">
        <f aca="false">N353+N354+N355</f>
        <v>0</v>
      </c>
      <c r="O352" s="157" t="n">
        <f aca="false">O353+O354+O355</f>
        <v>0</v>
      </c>
      <c r="P352" s="76" t="n">
        <f aca="false">P353+P354+P355</f>
        <v>0</v>
      </c>
      <c r="Q352" s="158" t="n">
        <f aca="false">Q353+Q354+Q355</f>
        <v>0</v>
      </c>
    </row>
    <row r="353" customFormat="false" ht="64.15" hidden="false" customHeight="false" outlineLevel="0" collapsed="false">
      <c r="B353" s="90"/>
      <c r="C353" s="81" t="s">
        <v>100</v>
      </c>
      <c r="D353" s="81" t="n">
        <v>921</v>
      </c>
      <c r="E353" s="154" t="s">
        <v>16</v>
      </c>
      <c r="F353" s="154" t="s">
        <v>32</v>
      </c>
      <c r="G353" s="82" t="n">
        <v>5020000190</v>
      </c>
      <c r="H353" s="83" t="s">
        <v>101</v>
      </c>
      <c r="I353" s="157" t="n">
        <f aca="false">SUM(J353:Q353)</f>
        <v>17574600</v>
      </c>
      <c r="J353" s="157" t="n">
        <v>13299600</v>
      </c>
      <c r="K353" s="76" t="n">
        <v>4275000</v>
      </c>
      <c r="L353" s="76"/>
      <c r="M353" s="76"/>
      <c r="N353" s="76"/>
      <c r="O353" s="157"/>
      <c r="P353" s="76"/>
      <c r="Q353" s="158"/>
    </row>
    <row r="354" s="2" customFormat="true" ht="32.8" hidden="true" customHeight="false" outlineLevel="0" collapsed="false">
      <c r="A354" s="163"/>
      <c r="B354" s="164"/>
      <c r="C354" s="29" t="s">
        <v>103</v>
      </c>
      <c r="D354" s="29" t="n">
        <v>921</v>
      </c>
      <c r="E354" s="166" t="s">
        <v>16</v>
      </c>
      <c r="F354" s="166" t="s">
        <v>32</v>
      </c>
      <c r="G354" s="167" t="n">
        <v>5020000190</v>
      </c>
      <c r="H354" s="168" t="s">
        <v>104</v>
      </c>
      <c r="I354" s="169" t="n">
        <f aca="false">SUM(J354:Q354)</f>
        <v>0</v>
      </c>
      <c r="J354" s="169" t="n">
        <v>0</v>
      </c>
      <c r="K354" s="170"/>
      <c r="L354" s="170"/>
      <c r="M354" s="170"/>
      <c r="N354" s="170"/>
      <c r="O354" s="170"/>
      <c r="P354" s="170"/>
      <c r="Q354" s="171"/>
      <c r="R354" s="172"/>
      <c r="S354" s="172"/>
      <c r="T354" s="172"/>
      <c r="U354" s="172"/>
      <c r="V354" s="172"/>
      <c r="W354" s="172"/>
      <c r="X354" s="172"/>
      <c r="Y354" s="172"/>
      <c r="Z354" s="172"/>
      <c r="AA354" s="172"/>
      <c r="AB354" s="172"/>
      <c r="AC354" s="172"/>
      <c r="AD354" s="172"/>
      <c r="AE354" s="172"/>
      <c r="AF354" s="172"/>
      <c r="AG354" s="172"/>
      <c r="AH354" s="172"/>
      <c r="AI354" s="172"/>
      <c r="AJ354" s="172"/>
      <c r="AK354" s="172"/>
      <c r="AL354" s="172"/>
      <c r="AM354" s="172"/>
      <c r="AN354" s="172"/>
      <c r="AO354" s="172"/>
      <c r="AP354" s="172"/>
      <c r="AQ354" s="172"/>
      <c r="AR354" s="172"/>
      <c r="AS354" s="172"/>
      <c r="AT354" s="172"/>
      <c r="AU354" s="172"/>
      <c r="AV354" s="172"/>
      <c r="AW354" s="172"/>
      <c r="AX354" s="172"/>
      <c r="AY354" s="172"/>
      <c r="AZ354" s="172"/>
      <c r="BA354" s="172"/>
      <c r="BB354" s="172"/>
      <c r="BC354" s="172"/>
      <c r="BD354" s="172"/>
      <c r="BE354" s="172"/>
      <c r="BF354" s="172"/>
      <c r="BG354" s="172"/>
      <c r="BH354" s="172"/>
      <c r="BI354" s="172"/>
      <c r="BJ354" s="172"/>
      <c r="BK354" s="172"/>
      <c r="BL354" s="172"/>
      <c r="BM354" s="172"/>
      <c r="BN354" s="172"/>
      <c r="BO354" s="172"/>
      <c r="BP354" s="172"/>
      <c r="BQ354" s="172"/>
      <c r="BR354" s="172"/>
      <c r="BS354" s="172"/>
      <c r="BT354" s="172"/>
      <c r="BU354" s="172"/>
      <c r="BV354" s="172"/>
      <c r="BW354" s="172"/>
      <c r="BX354" s="172"/>
      <c r="BY354" s="172"/>
      <c r="BZ354" s="172"/>
      <c r="CA354" s="172"/>
      <c r="CB354" s="172"/>
      <c r="CC354" s="172"/>
      <c r="CD354" s="172"/>
      <c r="CE354" s="172"/>
      <c r="CF354" s="172"/>
      <c r="CG354" s="172"/>
      <c r="CH354" s="172"/>
      <c r="CI354" s="172"/>
      <c r="CJ354" s="172"/>
      <c r="CK354" s="172"/>
      <c r="CL354" s="172"/>
      <c r="CM354" s="172"/>
      <c r="CN354" s="172"/>
      <c r="CO354" s="172"/>
      <c r="CP354" s="172"/>
      <c r="CQ354" s="172"/>
      <c r="CR354" s="172"/>
      <c r="CS354" s="172"/>
      <c r="CT354" s="172"/>
      <c r="CU354" s="172"/>
      <c r="CV354" s="172"/>
      <c r="CW354" s="172"/>
      <c r="CX354" s="172"/>
      <c r="CY354" s="172"/>
      <c r="CZ354" s="172"/>
      <c r="DA354" s="172"/>
      <c r="DB354" s="172"/>
      <c r="DC354" s="172"/>
      <c r="DD354" s="172"/>
      <c r="DE354" s="172"/>
      <c r="DF354" s="172"/>
      <c r="DG354" s="172"/>
      <c r="DH354" s="172"/>
      <c r="DI354" s="172"/>
      <c r="DJ354" s="172"/>
      <c r="DK354" s="172"/>
      <c r="DL354" s="172"/>
      <c r="DM354" s="172"/>
      <c r="DN354" s="172"/>
      <c r="DO354" s="172"/>
      <c r="DP354" s="172"/>
      <c r="DQ354" s="172"/>
      <c r="DR354" s="172"/>
      <c r="DS354" s="172"/>
      <c r="DT354" s="172"/>
      <c r="DU354" s="172"/>
      <c r="DV354" s="172"/>
      <c r="DW354" s="172"/>
      <c r="DX354" s="172"/>
      <c r="DY354" s="172"/>
      <c r="DZ354" s="172"/>
      <c r="EA354" s="172"/>
      <c r="EB354" s="172"/>
      <c r="EC354" s="172"/>
      <c r="ED354" s="172"/>
      <c r="EE354" s="172"/>
      <c r="EF354" s="172"/>
      <c r="EG354" s="172"/>
      <c r="EH354" s="172"/>
      <c r="EI354" s="172"/>
      <c r="EJ354" s="172"/>
      <c r="EK354" s="172"/>
      <c r="EL354" s="172"/>
      <c r="EM354" s="172"/>
      <c r="EN354" s="172"/>
      <c r="EO354" s="172"/>
      <c r="EP354" s="172"/>
      <c r="EQ354" s="172"/>
      <c r="ER354" s="172"/>
      <c r="ES354" s="172"/>
      <c r="ET354" s="172"/>
      <c r="EU354" s="172"/>
      <c r="EV354" s="172"/>
      <c r="EW354" s="172"/>
      <c r="EX354" s="172"/>
      <c r="EY354" s="172"/>
      <c r="EZ354" s="172"/>
      <c r="FA354" s="172"/>
      <c r="FB354" s="172"/>
      <c r="FC354" s="172"/>
      <c r="FD354" s="172"/>
      <c r="FE354" s="172"/>
      <c r="FF354" s="172"/>
      <c r="FG354" s="172"/>
      <c r="FH354" s="172"/>
      <c r="FI354" s="172"/>
      <c r="FJ354" s="172"/>
      <c r="FK354" s="172"/>
      <c r="FL354" s="172"/>
      <c r="FM354" s="172"/>
      <c r="FN354" s="172"/>
      <c r="FO354" s="172"/>
      <c r="FP354" s="172"/>
      <c r="FQ354" s="172"/>
      <c r="FR354" s="172"/>
      <c r="FS354" s="172"/>
      <c r="FT354" s="172"/>
      <c r="FU354" s="172"/>
      <c r="FV354" s="172"/>
      <c r="FW354" s="172"/>
      <c r="FX354" s="172"/>
      <c r="FY354" s="172"/>
      <c r="FZ354" s="172"/>
      <c r="GA354" s="172"/>
      <c r="GB354" s="172"/>
      <c r="GC354" s="172"/>
      <c r="GD354" s="172"/>
      <c r="GE354" s="172"/>
      <c r="GF354" s="172"/>
      <c r="GG354" s="172"/>
      <c r="GH354" s="172"/>
      <c r="GI354" s="172"/>
      <c r="GJ354" s="172"/>
      <c r="GK354" s="172"/>
      <c r="GL354" s="172"/>
      <c r="GM354" s="172"/>
      <c r="GN354" s="172"/>
      <c r="GO354" s="172"/>
      <c r="GP354" s="172"/>
      <c r="GQ354" s="172"/>
      <c r="GR354" s="172"/>
      <c r="GS354" s="172"/>
      <c r="GT354" s="172"/>
      <c r="GU354" s="172"/>
      <c r="GV354" s="172"/>
      <c r="GW354" s="172"/>
      <c r="GX354" s="172"/>
      <c r="GY354" s="172"/>
      <c r="GZ354" s="172"/>
      <c r="HA354" s="172"/>
      <c r="HB354" s="172"/>
      <c r="HC354" s="172"/>
      <c r="HD354" s="172"/>
      <c r="HE354" s="172"/>
      <c r="HF354" s="172"/>
      <c r="HG354" s="172"/>
      <c r="HH354" s="172"/>
      <c r="HI354" s="172"/>
      <c r="HJ354" s="172"/>
      <c r="HK354" s="172"/>
      <c r="HL354" s="172"/>
      <c r="HM354" s="172"/>
      <c r="HN354" s="172"/>
      <c r="HO354" s="172"/>
      <c r="HP354" s="172"/>
      <c r="HQ354" s="172"/>
      <c r="HR354" s="172"/>
      <c r="HS354" s="172"/>
      <c r="HT354" s="172"/>
      <c r="HU354" s="172"/>
      <c r="HV354" s="172"/>
      <c r="HW354" s="172"/>
      <c r="HX354" s="172"/>
      <c r="HY354" s="172"/>
      <c r="HZ354" s="172"/>
      <c r="IA354" s="172"/>
      <c r="IB354" s="172"/>
      <c r="IC354" s="172"/>
      <c r="ID354" s="172"/>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c r="PU354" s="1"/>
      <c r="PV354" s="1"/>
      <c r="PW354" s="1"/>
      <c r="PX354" s="1"/>
      <c r="PY354" s="1"/>
      <c r="PZ354" s="1"/>
      <c r="QA354" s="1"/>
      <c r="QB354" s="1"/>
      <c r="QC354" s="1"/>
      <c r="QD354" s="1"/>
      <c r="QE354" s="1"/>
      <c r="QF354" s="1"/>
      <c r="QG354" s="1"/>
      <c r="QH354" s="1"/>
      <c r="QI354" s="1"/>
      <c r="QJ354" s="1"/>
      <c r="QK354" s="1"/>
      <c r="QL354" s="1"/>
      <c r="QM354" s="1"/>
      <c r="QN354" s="1"/>
      <c r="QO354" s="1"/>
      <c r="QP354" s="1"/>
      <c r="QQ354" s="1"/>
      <c r="QR354" s="1"/>
      <c r="QS354" s="1"/>
      <c r="QT354" s="1"/>
      <c r="QU354" s="1"/>
      <c r="QV354" s="1"/>
      <c r="QW354" s="1"/>
      <c r="QX354" s="1"/>
      <c r="QY354" s="1"/>
      <c r="QZ354" s="1"/>
      <c r="RA354" s="1"/>
      <c r="RB354" s="1"/>
      <c r="RC354" s="1"/>
      <c r="RD354" s="1"/>
      <c r="RE354" s="1"/>
      <c r="RF354" s="1"/>
      <c r="RG354" s="1"/>
      <c r="RH354" s="1"/>
      <c r="RI354" s="1"/>
      <c r="RJ354" s="1"/>
      <c r="RK354" s="1"/>
      <c r="RL354" s="1"/>
      <c r="RM354" s="1"/>
      <c r="RN354" s="1"/>
      <c r="RO354" s="1"/>
      <c r="RP354" s="1"/>
      <c r="RQ354" s="1"/>
      <c r="RR354" s="1"/>
      <c r="RS354" s="1"/>
      <c r="RT354" s="1"/>
      <c r="RU354" s="1"/>
      <c r="RV354" s="1"/>
      <c r="RW354" s="1"/>
      <c r="RX354" s="1"/>
      <c r="RY354" s="1"/>
      <c r="RZ354" s="1"/>
      <c r="SA354" s="1"/>
      <c r="SB354" s="1"/>
      <c r="SC354" s="1"/>
      <c r="SD354" s="1"/>
      <c r="SE354" s="1"/>
      <c r="SF354" s="1"/>
      <c r="SG354" s="1"/>
      <c r="SH354" s="1"/>
      <c r="SI354" s="1"/>
      <c r="SJ354" s="1"/>
      <c r="SK354" s="1"/>
      <c r="SL354" s="1"/>
      <c r="SM354" s="1"/>
      <c r="SN354" s="1"/>
      <c r="SO354" s="1"/>
      <c r="SP354" s="1"/>
      <c r="SQ354" s="1"/>
      <c r="SR354" s="1"/>
      <c r="SS354" s="1"/>
      <c r="ST354" s="1"/>
      <c r="SU354" s="1"/>
      <c r="SV354" s="1"/>
      <c r="SW354" s="1"/>
      <c r="SX354" s="1"/>
      <c r="SY354" s="1"/>
      <c r="SZ354" s="1"/>
      <c r="TA354" s="1"/>
      <c r="TB354" s="1"/>
      <c r="TC354" s="1"/>
      <c r="TD354" s="1"/>
      <c r="TE354" s="1"/>
      <c r="TF354" s="1"/>
      <c r="TG354" s="1"/>
      <c r="TH354" s="1"/>
      <c r="TI354" s="1"/>
      <c r="TJ354" s="1"/>
      <c r="TK354" s="1"/>
      <c r="TL354" s="1"/>
      <c r="TM354" s="1"/>
      <c r="TN354" s="1"/>
      <c r="TO354" s="1"/>
      <c r="TP354" s="1"/>
      <c r="TQ354" s="1"/>
      <c r="TR354" s="1"/>
      <c r="TS354" s="1"/>
      <c r="TT354" s="1"/>
      <c r="TU354" s="1"/>
      <c r="TV354" s="1"/>
      <c r="TW354" s="1"/>
      <c r="TX354" s="1"/>
      <c r="TY354" s="1"/>
      <c r="TZ354" s="1"/>
      <c r="UA354" s="1"/>
      <c r="UB354" s="1"/>
      <c r="UC354" s="1"/>
      <c r="UD354" s="1"/>
      <c r="UE354" s="1"/>
      <c r="UF354" s="1"/>
      <c r="UG354" s="1"/>
      <c r="UH354" s="1"/>
      <c r="UI354" s="1"/>
      <c r="UJ354" s="1"/>
      <c r="UK354" s="1"/>
      <c r="UL354" s="1"/>
      <c r="UM354" s="1"/>
      <c r="UN354" s="1"/>
      <c r="UO354" s="1"/>
      <c r="UP354" s="1"/>
      <c r="UQ354" s="1"/>
      <c r="UR354" s="1"/>
      <c r="US354" s="1"/>
      <c r="UT354" s="1"/>
      <c r="UU354" s="1"/>
      <c r="UV354" s="1"/>
      <c r="UW354" s="1"/>
      <c r="UX354" s="1"/>
      <c r="UY354" s="1"/>
      <c r="UZ354" s="1"/>
      <c r="VA354" s="1"/>
      <c r="VB354" s="1"/>
      <c r="VC354" s="1"/>
      <c r="VD354" s="1"/>
      <c r="VE354" s="1"/>
      <c r="VF354" s="1"/>
      <c r="VG354" s="1"/>
      <c r="VH354" s="1"/>
      <c r="VI354" s="1"/>
      <c r="VJ354" s="1"/>
      <c r="VK354" s="1"/>
      <c r="VL354" s="1"/>
      <c r="VM354" s="1"/>
      <c r="VN354" s="1"/>
      <c r="VO354" s="1"/>
      <c r="VP354" s="1"/>
      <c r="VQ354" s="1"/>
      <c r="VR354" s="1"/>
      <c r="VS354" s="1"/>
      <c r="VT354" s="1"/>
      <c r="VU354" s="1"/>
      <c r="VV354" s="1"/>
      <c r="VW354" s="1"/>
      <c r="VX354" s="1"/>
      <c r="VY354" s="1"/>
      <c r="VZ354" s="1"/>
      <c r="WA354" s="1"/>
      <c r="WB354" s="1"/>
      <c r="WC354" s="1"/>
      <c r="WD354" s="1"/>
      <c r="WE354" s="1"/>
      <c r="WF354" s="1"/>
      <c r="WG354" s="1"/>
      <c r="WH354" s="1"/>
      <c r="WI354" s="1"/>
      <c r="WJ354" s="1"/>
      <c r="WK354" s="1"/>
      <c r="WL354" s="1"/>
      <c r="WM354" s="1"/>
      <c r="WN354" s="1"/>
      <c r="WO354" s="1"/>
      <c r="WP354" s="1"/>
      <c r="WQ354" s="1"/>
      <c r="WR354" s="1"/>
      <c r="WS354" s="1"/>
      <c r="WT354" s="1"/>
      <c r="WU354" s="1"/>
      <c r="WV354" s="1"/>
      <c r="WW354" s="1"/>
      <c r="WX354" s="1"/>
      <c r="WY354" s="1"/>
      <c r="WZ354" s="1"/>
      <c r="XA354" s="1"/>
      <c r="XB354" s="1"/>
      <c r="XC354" s="1"/>
      <c r="XD354" s="1"/>
      <c r="XE354" s="1"/>
      <c r="XF354" s="1"/>
      <c r="XG354" s="1"/>
      <c r="XH354" s="1"/>
      <c r="XI354" s="1"/>
      <c r="XJ354" s="1"/>
      <c r="XK354" s="1"/>
      <c r="XL354" s="1"/>
      <c r="XM354" s="1"/>
      <c r="XN354" s="1"/>
      <c r="XO354" s="1"/>
      <c r="XP354" s="1"/>
      <c r="XQ354" s="1"/>
      <c r="XR354" s="1"/>
      <c r="XS354" s="1"/>
      <c r="XT354" s="1"/>
      <c r="XU354" s="1"/>
      <c r="XV354" s="1"/>
      <c r="XW354" s="1"/>
      <c r="XX354" s="1"/>
      <c r="XY354" s="1"/>
      <c r="XZ354" s="1"/>
      <c r="YA354" s="1"/>
      <c r="YB354" s="1"/>
      <c r="YC354" s="1"/>
      <c r="YD354" s="1"/>
      <c r="YE354" s="1"/>
      <c r="YF354" s="1"/>
      <c r="YG354" s="1"/>
      <c r="YH354" s="1"/>
      <c r="YI354" s="1"/>
      <c r="YJ354" s="1"/>
      <c r="YK354" s="1"/>
      <c r="YL354" s="1"/>
      <c r="YM354" s="1"/>
      <c r="YN354" s="1"/>
      <c r="YO354" s="1"/>
      <c r="YP354" s="1"/>
      <c r="YQ354" s="1"/>
      <c r="YR354" s="1"/>
      <c r="YS354" s="1"/>
      <c r="YT354" s="1"/>
      <c r="YU354" s="1"/>
      <c r="YV354" s="1"/>
      <c r="YW354" s="1"/>
      <c r="YX354" s="1"/>
      <c r="YY354" s="1"/>
      <c r="YZ354" s="1"/>
      <c r="ZA354" s="1"/>
      <c r="ZB354" s="1"/>
      <c r="ZC354" s="1"/>
      <c r="ZD354" s="1"/>
      <c r="ZE354" s="1"/>
      <c r="ZF354" s="1"/>
      <c r="ZG354" s="1"/>
      <c r="ZH354" s="1"/>
      <c r="ZI354" s="1"/>
      <c r="ZJ354" s="1"/>
      <c r="ZK354" s="1"/>
      <c r="ZL354" s="1"/>
      <c r="ZM354" s="1"/>
      <c r="ZN354" s="1"/>
      <c r="ZO354" s="1"/>
      <c r="ZP354" s="1"/>
      <c r="ZQ354" s="1"/>
      <c r="ZR354" s="1"/>
      <c r="ZS354" s="1"/>
      <c r="ZT354" s="1"/>
      <c r="ZU354" s="1"/>
      <c r="ZV354" s="1"/>
      <c r="ZW354" s="1"/>
      <c r="ZX354" s="1"/>
      <c r="ZY354" s="1"/>
      <c r="ZZ354" s="1"/>
      <c r="AAA354" s="1"/>
      <c r="AAB354" s="1"/>
      <c r="AAC354" s="1"/>
      <c r="AAD354" s="1"/>
      <c r="AAE354" s="1"/>
      <c r="AAF354" s="1"/>
      <c r="AAG354" s="1"/>
      <c r="AAH354" s="1"/>
      <c r="AAI354" s="1"/>
      <c r="AAJ354" s="1"/>
      <c r="AAK354" s="1"/>
      <c r="AAL354" s="1"/>
      <c r="AAM354" s="1"/>
      <c r="AAN354" s="1"/>
      <c r="AAO354" s="1"/>
      <c r="AAP354" s="1"/>
      <c r="AAQ354" s="1"/>
      <c r="AAR354" s="1"/>
      <c r="AAS354" s="1"/>
      <c r="AAT354" s="1"/>
      <c r="AAU354" s="1"/>
      <c r="AAV354" s="1"/>
      <c r="AAW354" s="1"/>
      <c r="AAX354" s="1"/>
      <c r="AAY354" s="1"/>
      <c r="AAZ354" s="1"/>
      <c r="ABA354" s="1"/>
      <c r="ABB354" s="1"/>
      <c r="ABC354" s="1"/>
      <c r="ABD354" s="1"/>
      <c r="ABE354" s="1"/>
      <c r="ABF354" s="1"/>
      <c r="ABG354" s="1"/>
      <c r="ABH354" s="1"/>
      <c r="ABI354" s="1"/>
      <c r="ABJ354" s="1"/>
      <c r="ABK354" s="1"/>
      <c r="ABL354" s="1"/>
      <c r="ABM354" s="1"/>
      <c r="ABN354" s="1"/>
      <c r="ABO354" s="1"/>
      <c r="ABP354" s="1"/>
      <c r="ABQ354" s="1"/>
      <c r="ABR354" s="1"/>
      <c r="ABS354" s="1"/>
      <c r="ABT354" s="1"/>
      <c r="ABU354" s="1"/>
      <c r="ABV354" s="1"/>
      <c r="ABW354" s="1"/>
      <c r="ABX354" s="1"/>
      <c r="ABY354" s="1"/>
      <c r="ABZ354" s="1"/>
      <c r="ACA354" s="1"/>
      <c r="ACB354" s="1"/>
      <c r="ACC354" s="1"/>
      <c r="ACD354" s="1"/>
      <c r="ACE354" s="1"/>
      <c r="ACF354" s="1"/>
      <c r="ACG354" s="1"/>
      <c r="ACH354" s="1"/>
      <c r="ACI354" s="1"/>
      <c r="ACJ354" s="1"/>
      <c r="ACK354" s="1"/>
      <c r="ACL354" s="1"/>
      <c r="ACM354" s="1"/>
      <c r="ACN354" s="1"/>
      <c r="ACO354" s="1"/>
      <c r="ACP354" s="1"/>
      <c r="ACQ354" s="1"/>
      <c r="ACR354" s="1"/>
      <c r="ACS354" s="1"/>
      <c r="ACT354" s="1"/>
      <c r="ACU354" s="1"/>
      <c r="ACV354" s="1"/>
      <c r="ACW354" s="1"/>
      <c r="ACX354" s="1"/>
      <c r="ACY354" s="1"/>
      <c r="ACZ354" s="1"/>
      <c r="ADA354" s="1"/>
      <c r="ADB354" s="1"/>
      <c r="ADC354" s="1"/>
      <c r="ADD354" s="1"/>
      <c r="ADE354" s="1"/>
      <c r="ADF354" s="1"/>
      <c r="ADG354" s="1"/>
      <c r="ADH354" s="1"/>
      <c r="ADI354" s="1"/>
      <c r="ADJ354" s="1"/>
      <c r="ADK354" s="1"/>
      <c r="ADL354" s="1"/>
      <c r="ADM354" s="1"/>
      <c r="ADN354" s="1"/>
      <c r="ADO354" s="1"/>
      <c r="ADP354" s="1"/>
      <c r="ADQ354" s="1"/>
      <c r="ADR354" s="1"/>
      <c r="ADS354" s="1"/>
      <c r="ADT354" s="1"/>
      <c r="ADU354" s="1"/>
      <c r="ADV354" s="1"/>
      <c r="ADW354" s="1"/>
      <c r="ADX354" s="1"/>
      <c r="ADY354" s="1"/>
      <c r="ADZ354" s="1"/>
      <c r="AEA354" s="1"/>
      <c r="AEB354" s="1"/>
      <c r="AEC354" s="1"/>
      <c r="AED354" s="1"/>
      <c r="AEE354" s="1"/>
      <c r="AEF354" s="1"/>
      <c r="AEG354" s="1"/>
      <c r="AEH354" s="1"/>
      <c r="AEI354" s="1"/>
      <c r="AEJ354" s="1"/>
      <c r="AEK354" s="1"/>
      <c r="AEL354" s="1"/>
      <c r="AEM354" s="1"/>
      <c r="AEN354" s="1"/>
      <c r="AEO354" s="1"/>
      <c r="AEP354" s="1"/>
      <c r="AEQ354" s="1"/>
      <c r="AER354" s="1"/>
      <c r="AES354" s="1"/>
      <c r="AET354" s="1"/>
      <c r="AEU354" s="1"/>
      <c r="AEV354" s="1"/>
      <c r="AEW354" s="1"/>
      <c r="AEX354" s="1"/>
      <c r="AEY354" s="1"/>
      <c r="AEZ354" s="1"/>
      <c r="AFA354" s="1"/>
      <c r="AFB354" s="1"/>
      <c r="AFC354" s="1"/>
      <c r="AFD354" s="1"/>
      <c r="AFE354" s="1"/>
      <c r="AFF354" s="1"/>
      <c r="AFG354" s="1"/>
      <c r="AFH354" s="1"/>
      <c r="AFI354" s="1"/>
      <c r="AFJ354" s="1"/>
      <c r="AFK354" s="1"/>
      <c r="AFL354" s="1"/>
      <c r="AFM354" s="1"/>
      <c r="AFN354" s="1"/>
      <c r="AFO354" s="1"/>
      <c r="AFP354" s="1"/>
      <c r="AFQ354" s="1"/>
      <c r="AFR354" s="1"/>
      <c r="AFS354" s="1"/>
      <c r="AFT354" s="1"/>
      <c r="AFU354" s="1"/>
      <c r="AFV354" s="1"/>
      <c r="AFW354" s="1"/>
      <c r="AFX354" s="1"/>
      <c r="AFY354" s="1"/>
      <c r="AFZ354" s="1"/>
      <c r="AGA354" s="1"/>
      <c r="AGB354" s="1"/>
      <c r="AGC354" s="1"/>
      <c r="AGD354" s="1"/>
      <c r="AGE354" s="1"/>
      <c r="AGF354" s="1"/>
      <c r="AGG354" s="1"/>
      <c r="AGH354" s="1"/>
      <c r="AGI354" s="1"/>
      <c r="AGJ354" s="1"/>
      <c r="AGK354" s="1"/>
      <c r="AGL354" s="1"/>
      <c r="AGM354" s="1"/>
      <c r="AGN354" s="1"/>
      <c r="AGO354" s="1"/>
      <c r="AGP354" s="1"/>
      <c r="AGQ354" s="1"/>
      <c r="AGR354" s="1"/>
      <c r="AGS354" s="1"/>
      <c r="AGT354" s="1"/>
      <c r="AGU354" s="1"/>
      <c r="AGV354" s="1"/>
      <c r="AGW354" s="1"/>
      <c r="AGX354" s="1"/>
      <c r="AGY354" s="1"/>
      <c r="AGZ354" s="1"/>
      <c r="AHA354" s="1"/>
      <c r="AHB354" s="1"/>
      <c r="AHC354" s="1"/>
      <c r="AHD354" s="1"/>
      <c r="AHE354" s="1"/>
      <c r="AHF354" s="1"/>
      <c r="AHG354" s="1"/>
      <c r="AHH354" s="1"/>
      <c r="AHI354" s="1"/>
      <c r="AHJ354" s="1"/>
      <c r="AHK354" s="1"/>
      <c r="AHL354" s="1"/>
      <c r="AHM354" s="1"/>
      <c r="AHN354" s="1"/>
      <c r="AHO354" s="1"/>
      <c r="AHP354" s="1"/>
      <c r="AHQ354" s="1"/>
      <c r="AHR354" s="1"/>
      <c r="AHS354" s="1"/>
      <c r="AHT354" s="1"/>
      <c r="AHU354" s="1"/>
      <c r="AHV354" s="1"/>
      <c r="AHW354" s="1"/>
      <c r="AHX354" s="1"/>
      <c r="AHY354" s="1"/>
      <c r="AHZ354" s="1"/>
      <c r="AIA354" s="1"/>
      <c r="AIB354" s="1"/>
      <c r="AIC354" s="1"/>
      <c r="AID354" s="1"/>
      <c r="AIE354" s="1"/>
      <c r="AIF354" s="1"/>
      <c r="AIG354" s="1"/>
      <c r="AIH354" s="1"/>
      <c r="AII354" s="1"/>
      <c r="AIJ354" s="1"/>
      <c r="AIK354" s="1"/>
      <c r="AIL354" s="1"/>
      <c r="AIM354" s="1"/>
      <c r="AIN354" s="1"/>
      <c r="AIO354" s="1"/>
      <c r="AIP354" s="1"/>
      <c r="AIQ354" s="1"/>
      <c r="AIR354" s="1"/>
      <c r="AIS354" s="1"/>
      <c r="AIT354" s="1"/>
      <c r="AIU354" s="1"/>
      <c r="AIV354" s="1"/>
      <c r="AIW354" s="1"/>
      <c r="AIX354" s="1"/>
      <c r="AIY354" s="1"/>
      <c r="AIZ354" s="1"/>
      <c r="AJA354" s="1"/>
      <c r="AJB354" s="1"/>
      <c r="AJC354" s="1"/>
      <c r="AJD354" s="1"/>
      <c r="AJE354" s="1"/>
      <c r="AJF354" s="1"/>
      <c r="AJG354" s="1"/>
      <c r="AJH354" s="1"/>
      <c r="AJI354" s="1"/>
      <c r="AJJ354" s="1"/>
      <c r="AJK354" s="1"/>
      <c r="AJL354" s="1"/>
      <c r="AJM354" s="1"/>
      <c r="AJN354" s="1"/>
      <c r="AJO354" s="1"/>
      <c r="AJP354" s="1"/>
      <c r="AJQ354" s="1"/>
      <c r="AJR354" s="1"/>
      <c r="AJS354" s="1"/>
      <c r="AJT354" s="1"/>
      <c r="AJU354" s="1"/>
      <c r="AJV354" s="1"/>
      <c r="AJW354" s="1"/>
      <c r="AJX354" s="1"/>
      <c r="AJY354" s="1"/>
      <c r="AJZ354" s="1"/>
      <c r="AKA354" s="1"/>
      <c r="AKB354" s="1"/>
      <c r="AKC354" s="1"/>
      <c r="AKD354" s="1"/>
      <c r="AKE354" s="1"/>
      <c r="AKF354" s="1"/>
      <c r="AKG354" s="1"/>
      <c r="AKH354" s="1"/>
      <c r="AKI354" s="1"/>
      <c r="AKJ354" s="1"/>
      <c r="AKK354" s="1"/>
      <c r="AKL354" s="1"/>
      <c r="AKM354" s="1"/>
      <c r="AKN354" s="1"/>
      <c r="AKO354" s="1"/>
      <c r="AKP354" s="1"/>
      <c r="AKQ354" s="1"/>
      <c r="AKR354" s="1"/>
      <c r="AKS354" s="1"/>
      <c r="AKT354" s="1"/>
      <c r="AKU354" s="1"/>
      <c r="AKV354" s="1"/>
      <c r="AKW354" s="1"/>
      <c r="AKX354" s="1"/>
      <c r="AKY354" s="1"/>
      <c r="AKZ354" s="1"/>
      <c r="ALA354" s="1"/>
      <c r="ALB354" s="1"/>
      <c r="ALC354" s="1"/>
      <c r="ALD354" s="1"/>
      <c r="ALE354" s="1"/>
      <c r="ALF354" s="1"/>
      <c r="ALG354" s="1"/>
      <c r="ALH354" s="1"/>
      <c r="ALI354" s="1"/>
      <c r="ALJ354" s="1"/>
      <c r="ALK354" s="1"/>
      <c r="ALL354" s="1"/>
      <c r="ALM354" s="1"/>
      <c r="ALN354" s="1"/>
      <c r="ALO354" s="1"/>
      <c r="ALP354" s="1"/>
    </row>
    <row r="355" customFormat="false" ht="17.6" hidden="false" customHeight="false" outlineLevel="0" collapsed="false">
      <c r="B355" s="90"/>
      <c r="C355" s="81" t="s">
        <v>106</v>
      </c>
      <c r="D355" s="81" t="n">
        <v>921</v>
      </c>
      <c r="E355" s="154" t="s">
        <v>16</v>
      </c>
      <c r="F355" s="154" t="s">
        <v>32</v>
      </c>
      <c r="G355" s="82" t="n">
        <v>5020000190</v>
      </c>
      <c r="H355" s="83" t="s">
        <v>107</v>
      </c>
      <c r="I355" s="157" t="n">
        <f aca="false">SUM(J355:Q355)</f>
        <v>8400</v>
      </c>
      <c r="J355" s="157" t="n">
        <v>6400</v>
      </c>
      <c r="K355" s="76" t="n">
        <v>2000</v>
      </c>
      <c r="L355" s="76"/>
      <c r="M355" s="76"/>
      <c r="N355" s="76"/>
      <c r="O355" s="157"/>
      <c r="P355" s="76"/>
      <c r="Q355" s="158"/>
    </row>
    <row r="356" customFormat="false" ht="32.8" hidden="false" customHeight="false" outlineLevel="0" collapsed="false">
      <c r="B356" s="90"/>
      <c r="C356" s="81" t="s">
        <v>116</v>
      </c>
      <c r="D356" s="81" t="n">
        <v>921</v>
      </c>
      <c r="E356" s="154" t="s">
        <v>16</v>
      </c>
      <c r="F356" s="154" t="s">
        <v>32</v>
      </c>
      <c r="G356" s="82" t="n">
        <v>5030000000</v>
      </c>
      <c r="H356" s="83"/>
      <c r="I356" s="157" t="n">
        <f aca="false">SUM(J356:Q356)</f>
        <v>1540000</v>
      </c>
      <c r="J356" s="157" t="n">
        <f aca="false">J357</f>
        <v>2800000</v>
      </c>
      <c r="K356" s="76" t="n">
        <f aca="false">K357</f>
        <v>-1260000</v>
      </c>
      <c r="L356" s="76" t="n">
        <f aca="false">L357</f>
        <v>0</v>
      </c>
      <c r="M356" s="76" t="n">
        <f aca="false">M357</f>
        <v>0</v>
      </c>
      <c r="N356" s="76" t="n">
        <f aca="false">N357</f>
        <v>0</v>
      </c>
      <c r="O356" s="157" t="n">
        <f aca="false">O357</f>
        <v>0</v>
      </c>
      <c r="P356" s="76" t="n">
        <f aca="false">P357</f>
        <v>0</v>
      </c>
      <c r="Q356" s="158" t="n">
        <f aca="false">Q357</f>
        <v>0</v>
      </c>
    </row>
    <row r="357" customFormat="false" ht="32.8" hidden="false" customHeight="false" outlineLevel="0" collapsed="false">
      <c r="B357" s="90"/>
      <c r="C357" s="81" t="s">
        <v>117</v>
      </c>
      <c r="D357" s="81" t="n">
        <v>921</v>
      </c>
      <c r="E357" s="154" t="s">
        <v>16</v>
      </c>
      <c r="F357" s="154" t="s">
        <v>32</v>
      </c>
      <c r="G357" s="82" t="n">
        <v>5030010030</v>
      </c>
      <c r="H357" s="83"/>
      <c r="I357" s="157" t="n">
        <f aca="false">SUM(J357:Q357)</f>
        <v>1540000</v>
      </c>
      <c r="J357" s="157" t="n">
        <f aca="false">J358</f>
        <v>2800000</v>
      </c>
      <c r="K357" s="76" t="n">
        <f aca="false">K358</f>
        <v>-1260000</v>
      </c>
      <c r="L357" s="76" t="n">
        <f aca="false">L358</f>
        <v>0</v>
      </c>
      <c r="M357" s="76" t="n">
        <f aca="false">M358</f>
        <v>0</v>
      </c>
      <c r="N357" s="76" t="n">
        <f aca="false">N358</f>
        <v>0</v>
      </c>
      <c r="O357" s="157" t="n">
        <f aca="false">O358</f>
        <v>0</v>
      </c>
      <c r="P357" s="76" t="n">
        <f aca="false">P358</f>
        <v>0</v>
      </c>
      <c r="Q357" s="158" t="n">
        <f aca="false">Q358</f>
        <v>0</v>
      </c>
    </row>
    <row r="358" customFormat="false" ht="32.8" hidden="false" customHeight="false" outlineLevel="0" collapsed="false">
      <c r="B358" s="90"/>
      <c r="C358" s="81" t="s">
        <v>103</v>
      </c>
      <c r="D358" s="81" t="n">
        <v>921</v>
      </c>
      <c r="E358" s="154" t="s">
        <v>16</v>
      </c>
      <c r="F358" s="154" t="s">
        <v>32</v>
      </c>
      <c r="G358" s="82" t="n">
        <v>5030010030</v>
      </c>
      <c r="H358" s="83" t="s">
        <v>104</v>
      </c>
      <c r="I358" s="157" t="n">
        <f aca="false">SUM(J358:Q358)</f>
        <v>1540000</v>
      </c>
      <c r="J358" s="157" t="n">
        <v>2800000</v>
      </c>
      <c r="K358" s="76" t="n">
        <v>-1260000</v>
      </c>
      <c r="L358" s="76"/>
      <c r="M358" s="76"/>
      <c r="N358" s="76"/>
      <c r="O358" s="157"/>
      <c r="P358" s="76"/>
      <c r="Q358" s="158"/>
    </row>
    <row r="359" customFormat="false" ht="32.8" hidden="false" customHeight="false" outlineLevel="0" collapsed="false">
      <c r="B359" s="90"/>
      <c r="C359" s="81" t="s">
        <v>340</v>
      </c>
      <c r="D359" s="81" t="n">
        <v>921</v>
      </c>
      <c r="E359" s="154" t="s">
        <v>16</v>
      </c>
      <c r="F359" s="154" t="s">
        <v>388</v>
      </c>
      <c r="G359" s="82" t="n">
        <v>9900000000</v>
      </c>
      <c r="H359" s="83"/>
      <c r="I359" s="157" t="n">
        <f aca="false">SUM(J359:Q359)</f>
        <v>1870640</v>
      </c>
      <c r="J359" s="157" t="n">
        <f aca="false">J360</f>
        <v>1530900</v>
      </c>
      <c r="K359" s="76" t="n">
        <f aca="false">K360</f>
        <v>-650900</v>
      </c>
      <c r="L359" s="76" t="n">
        <f aca="false">L360</f>
        <v>0</v>
      </c>
      <c r="M359" s="76" t="n">
        <f aca="false">M360</f>
        <v>0</v>
      </c>
      <c r="N359" s="76" t="n">
        <f aca="false">N360</f>
        <v>0</v>
      </c>
      <c r="O359" s="157" t="n">
        <f aca="false">O360</f>
        <v>987600</v>
      </c>
      <c r="P359" s="76" t="n">
        <f aca="false">P360</f>
        <v>3040</v>
      </c>
      <c r="Q359" s="158" t="n">
        <f aca="false">Q360</f>
        <v>0</v>
      </c>
    </row>
    <row r="360" customFormat="false" ht="48.5" hidden="false" customHeight="false" outlineLevel="0" collapsed="false">
      <c r="B360" s="90"/>
      <c r="C360" s="81" t="s">
        <v>341</v>
      </c>
      <c r="D360" s="81" t="n">
        <v>921</v>
      </c>
      <c r="E360" s="154" t="s">
        <v>16</v>
      </c>
      <c r="F360" s="154" t="s">
        <v>32</v>
      </c>
      <c r="G360" s="82" t="n">
        <v>9900010110</v>
      </c>
      <c r="H360" s="83"/>
      <c r="I360" s="157" t="n">
        <f aca="false">SUM(J360:Q360)</f>
        <v>1870640</v>
      </c>
      <c r="J360" s="157" t="n">
        <f aca="false">J361</f>
        <v>1530900</v>
      </c>
      <c r="K360" s="76" t="n">
        <f aca="false">K361</f>
        <v>-650900</v>
      </c>
      <c r="L360" s="76" t="n">
        <f aca="false">L361</f>
        <v>0</v>
      </c>
      <c r="M360" s="76" t="n">
        <f aca="false">M361</f>
        <v>0</v>
      </c>
      <c r="N360" s="76" t="n">
        <f aca="false">N361</f>
        <v>0</v>
      </c>
      <c r="O360" s="157" t="n">
        <f aca="false">O361</f>
        <v>987600</v>
      </c>
      <c r="P360" s="76" t="n">
        <f aca="false">P361</f>
        <v>3040</v>
      </c>
      <c r="Q360" s="158" t="n">
        <f aca="false">Q361</f>
        <v>0</v>
      </c>
    </row>
    <row r="361" customFormat="false" ht="32.8" hidden="false" customHeight="false" outlineLevel="0" collapsed="false">
      <c r="B361" s="90"/>
      <c r="C361" s="81" t="s">
        <v>103</v>
      </c>
      <c r="D361" s="81" t="n">
        <v>921</v>
      </c>
      <c r="E361" s="154" t="s">
        <v>16</v>
      </c>
      <c r="F361" s="154" t="s">
        <v>32</v>
      </c>
      <c r="G361" s="82" t="n">
        <v>9900010110</v>
      </c>
      <c r="H361" s="83" t="s">
        <v>104</v>
      </c>
      <c r="I361" s="157" t="n">
        <f aca="false">SUM(J361:Q361)</f>
        <v>1870640</v>
      </c>
      <c r="J361" s="157" t="n">
        <v>1530900</v>
      </c>
      <c r="K361" s="76" t="n">
        <v>-650900</v>
      </c>
      <c r="L361" s="76"/>
      <c r="M361" s="76"/>
      <c r="N361" s="76"/>
      <c r="O361" s="157" t="n">
        <f aca="false">981000+6600</f>
        <v>987600</v>
      </c>
      <c r="P361" s="76" t="n">
        <v>3040</v>
      </c>
      <c r="Q361" s="158"/>
    </row>
    <row r="362" s="2" customFormat="true" ht="17.6" hidden="true" customHeight="false" outlineLevel="0" collapsed="false">
      <c r="A362" s="163"/>
      <c r="B362" s="164"/>
      <c r="C362" s="29" t="s">
        <v>43</v>
      </c>
      <c r="D362" s="29" t="n">
        <v>921</v>
      </c>
      <c r="E362" s="166" t="s">
        <v>23</v>
      </c>
      <c r="F362" s="166" t="s">
        <v>83</v>
      </c>
      <c r="G362" s="167"/>
      <c r="H362" s="168"/>
      <c r="I362" s="169" t="n">
        <f aca="false">SUM(J362:Q362)</f>
        <v>0</v>
      </c>
      <c r="J362" s="169" t="n">
        <f aca="false">J363</f>
        <v>5355700</v>
      </c>
      <c r="K362" s="170" t="n">
        <f aca="false">K363</f>
        <v>-5355700</v>
      </c>
      <c r="L362" s="170" t="n">
        <f aca="false">L363</f>
        <v>0</v>
      </c>
      <c r="M362" s="170" t="n">
        <f aca="false">M363</f>
        <v>0</v>
      </c>
      <c r="N362" s="170" t="n">
        <f aca="false">N363</f>
        <v>0</v>
      </c>
      <c r="O362" s="170"/>
      <c r="P362" s="170"/>
      <c r="Q362" s="171" t="n">
        <f aca="false">Q363</f>
        <v>0</v>
      </c>
      <c r="R362" s="172"/>
      <c r="S362" s="172"/>
      <c r="T362" s="172"/>
      <c r="U362" s="172"/>
      <c r="V362" s="172"/>
      <c r="W362" s="172"/>
      <c r="X362" s="172"/>
      <c r="Y362" s="172"/>
      <c r="Z362" s="172"/>
      <c r="AA362" s="172"/>
      <c r="AB362" s="172"/>
      <c r="AC362" s="172"/>
      <c r="AD362" s="172"/>
      <c r="AE362" s="172"/>
      <c r="AF362" s="172"/>
      <c r="AG362" s="172"/>
      <c r="AH362" s="172"/>
      <c r="AI362" s="172"/>
      <c r="AJ362" s="172"/>
      <c r="AK362" s="172"/>
      <c r="AL362" s="172"/>
      <c r="AM362" s="172"/>
      <c r="AN362" s="172"/>
      <c r="AO362" s="172"/>
      <c r="AP362" s="172"/>
      <c r="AQ362" s="172"/>
      <c r="AR362" s="172"/>
      <c r="AS362" s="172"/>
      <c r="AT362" s="172"/>
      <c r="AU362" s="172"/>
      <c r="AV362" s="172"/>
      <c r="AW362" s="172"/>
      <c r="AX362" s="172"/>
      <c r="AY362" s="172"/>
      <c r="AZ362" s="172"/>
      <c r="BA362" s="172"/>
      <c r="BB362" s="172"/>
      <c r="BC362" s="172"/>
      <c r="BD362" s="172"/>
      <c r="BE362" s="172"/>
      <c r="BF362" s="172"/>
      <c r="BG362" s="172"/>
      <c r="BH362" s="172"/>
      <c r="BI362" s="172"/>
      <c r="BJ362" s="172"/>
      <c r="BK362" s="172"/>
      <c r="BL362" s="172"/>
      <c r="BM362" s="172"/>
      <c r="BN362" s="172"/>
      <c r="BO362" s="172"/>
      <c r="BP362" s="172"/>
      <c r="BQ362" s="172"/>
      <c r="BR362" s="172"/>
      <c r="BS362" s="172"/>
      <c r="BT362" s="172"/>
      <c r="BU362" s="172"/>
      <c r="BV362" s="172"/>
      <c r="BW362" s="172"/>
      <c r="BX362" s="172"/>
      <c r="BY362" s="172"/>
      <c r="BZ362" s="172"/>
      <c r="CA362" s="172"/>
      <c r="CB362" s="172"/>
      <c r="CC362" s="172"/>
      <c r="CD362" s="172"/>
      <c r="CE362" s="172"/>
      <c r="CF362" s="172"/>
      <c r="CG362" s="172"/>
      <c r="CH362" s="172"/>
      <c r="CI362" s="172"/>
      <c r="CJ362" s="172"/>
      <c r="CK362" s="172"/>
      <c r="CL362" s="172"/>
      <c r="CM362" s="172"/>
      <c r="CN362" s="172"/>
      <c r="CO362" s="172"/>
      <c r="CP362" s="172"/>
      <c r="CQ362" s="172"/>
      <c r="CR362" s="172"/>
      <c r="CS362" s="172"/>
      <c r="CT362" s="172"/>
      <c r="CU362" s="172"/>
      <c r="CV362" s="172"/>
      <c r="CW362" s="172"/>
      <c r="CX362" s="172"/>
      <c r="CY362" s="172"/>
      <c r="CZ362" s="172"/>
      <c r="DA362" s="172"/>
      <c r="DB362" s="172"/>
      <c r="DC362" s="172"/>
      <c r="DD362" s="172"/>
      <c r="DE362" s="172"/>
      <c r="DF362" s="172"/>
      <c r="DG362" s="172"/>
      <c r="DH362" s="172"/>
      <c r="DI362" s="172"/>
      <c r="DJ362" s="172"/>
      <c r="DK362" s="172"/>
      <c r="DL362" s="172"/>
      <c r="DM362" s="172"/>
      <c r="DN362" s="172"/>
      <c r="DO362" s="172"/>
      <c r="DP362" s="172"/>
      <c r="DQ362" s="172"/>
      <c r="DR362" s="172"/>
      <c r="DS362" s="172"/>
      <c r="DT362" s="172"/>
      <c r="DU362" s="172"/>
      <c r="DV362" s="172"/>
      <c r="DW362" s="172"/>
      <c r="DX362" s="172"/>
      <c r="DY362" s="172"/>
      <c r="DZ362" s="172"/>
      <c r="EA362" s="172"/>
      <c r="EB362" s="172"/>
      <c r="EC362" s="172"/>
      <c r="ED362" s="172"/>
      <c r="EE362" s="172"/>
      <c r="EF362" s="172"/>
      <c r="EG362" s="172"/>
      <c r="EH362" s="172"/>
      <c r="EI362" s="172"/>
      <c r="EJ362" s="172"/>
      <c r="EK362" s="172"/>
      <c r="EL362" s="172"/>
      <c r="EM362" s="172"/>
      <c r="EN362" s="172"/>
      <c r="EO362" s="172"/>
      <c r="EP362" s="172"/>
      <c r="EQ362" s="172"/>
      <c r="ER362" s="172"/>
      <c r="ES362" s="172"/>
      <c r="ET362" s="172"/>
      <c r="EU362" s="172"/>
      <c r="EV362" s="172"/>
      <c r="EW362" s="172"/>
      <c r="EX362" s="172"/>
      <c r="EY362" s="172"/>
      <c r="EZ362" s="172"/>
      <c r="FA362" s="172"/>
      <c r="FB362" s="172"/>
      <c r="FC362" s="172"/>
      <c r="FD362" s="172"/>
      <c r="FE362" s="172"/>
      <c r="FF362" s="172"/>
      <c r="FG362" s="172"/>
      <c r="FH362" s="172"/>
      <c r="FI362" s="172"/>
      <c r="FJ362" s="172"/>
      <c r="FK362" s="172"/>
      <c r="FL362" s="172"/>
      <c r="FM362" s="172"/>
      <c r="FN362" s="172"/>
      <c r="FO362" s="172"/>
      <c r="FP362" s="172"/>
      <c r="FQ362" s="172"/>
      <c r="FR362" s="172"/>
      <c r="FS362" s="172"/>
      <c r="FT362" s="172"/>
      <c r="FU362" s="172"/>
      <c r="FV362" s="172"/>
      <c r="FW362" s="172"/>
      <c r="FX362" s="172"/>
      <c r="FY362" s="172"/>
      <c r="FZ362" s="172"/>
      <c r="GA362" s="172"/>
      <c r="GB362" s="172"/>
      <c r="GC362" s="172"/>
      <c r="GD362" s="172"/>
      <c r="GE362" s="172"/>
      <c r="GF362" s="172"/>
      <c r="GG362" s="172"/>
      <c r="GH362" s="172"/>
      <c r="GI362" s="172"/>
      <c r="GJ362" s="172"/>
      <c r="GK362" s="172"/>
      <c r="GL362" s="172"/>
      <c r="GM362" s="172"/>
      <c r="GN362" s="172"/>
      <c r="GO362" s="172"/>
      <c r="GP362" s="172"/>
      <c r="GQ362" s="172"/>
      <c r="GR362" s="172"/>
      <c r="GS362" s="172"/>
      <c r="GT362" s="172"/>
      <c r="GU362" s="172"/>
      <c r="GV362" s="172"/>
      <c r="GW362" s="172"/>
      <c r="GX362" s="172"/>
      <c r="GY362" s="172"/>
      <c r="GZ362" s="172"/>
      <c r="HA362" s="172"/>
      <c r="HB362" s="172"/>
      <c r="HC362" s="172"/>
      <c r="HD362" s="172"/>
      <c r="HE362" s="172"/>
      <c r="HF362" s="172"/>
      <c r="HG362" s="172"/>
      <c r="HH362" s="172"/>
      <c r="HI362" s="172"/>
      <c r="HJ362" s="172"/>
      <c r="HK362" s="172"/>
      <c r="HL362" s="172"/>
      <c r="HM362" s="172"/>
      <c r="HN362" s="172"/>
      <c r="HO362" s="172"/>
      <c r="HP362" s="172"/>
      <c r="HQ362" s="172"/>
      <c r="HR362" s="172"/>
      <c r="HS362" s="172"/>
      <c r="HT362" s="172"/>
      <c r="HU362" s="172"/>
      <c r="HV362" s="172"/>
      <c r="HW362" s="172"/>
      <c r="HX362" s="172"/>
      <c r="HY362" s="172"/>
      <c r="HZ362" s="172"/>
      <c r="IA362" s="172"/>
      <c r="IB362" s="172"/>
      <c r="IC362" s="172"/>
      <c r="ID362" s="172"/>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c r="PU362" s="1"/>
      <c r="PV362" s="1"/>
      <c r="PW362" s="1"/>
      <c r="PX362" s="1"/>
      <c r="PY362" s="1"/>
      <c r="PZ362" s="1"/>
      <c r="QA362" s="1"/>
      <c r="QB362" s="1"/>
      <c r="QC362" s="1"/>
      <c r="QD362" s="1"/>
      <c r="QE362" s="1"/>
      <c r="QF362" s="1"/>
      <c r="QG362" s="1"/>
      <c r="QH362" s="1"/>
      <c r="QI362" s="1"/>
      <c r="QJ362" s="1"/>
      <c r="QK362" s="1"/>
      <c r="QL362" s="1"/>
      <c r="QM362" s="1"/>
      <c r="QN362" s="1"/>
      <c r="QO362" s="1"/>
      <c r="QP362" s="1"/>
      <c r="QQ362" s="1"/>
      <c r="QR362" s="1"/>
      <c r="QS362" s="1"/>
      <c r="QT362" s="1"/>
      <c r="QU362" s="1"/>
      <c r="QV362" s="1"/>
      <c r="QW362" s="1"/>
      <c r="QX362" s="1"/>
      <c r="QY362" s="1"/>
      <c r="QZ362" s="1"/>
      <c r="RA362" s="1"/>
      <c r="RB362" s="1"/>
      <c r="RC362" s="1"/>
      <c r="RD362" s="1"/>
      <c r="RE362" s="1"/>
      <c r="RF362" s="1"/>
      <c r="RG362" s="1"/>
      <c r="RH362" s="1"/>
      <c r="RI362" s="1"/>
      <c r="RJ362" s="1"/>
      <c r="RK362" s="1"/>
      <c r="RL362" s="1"/>
      <c r="RM362" s="1"/>
      <c r="RN362" s="1"/>
      <c r="RO362" s="1"/>
      <c r="RP362" s="1"/>
      <c r="RQ362" s="1"/>
      <c r="RR362" s="1"/>
      <c r="RS362" s="1"/>
      <c r="RT362" s="1"/>
      <c r="RU362" s="1"/>
      <c r="RV362" s="1"/>
      <c r="RW362" s="1"/>
      <c r="RX362" s="1"/>
      <c r="RY362" s="1"/>
      <c r="RZ362" s="1"/>
      <c r="SA362" s="1"/>
      <c r="SB362" s="1"/>
      <c r="SC362" s="1"/>
      <c r="SD362" s="1"/>
      <c r="SE362" s="1"/>
      <c r="SF362" s="1"/>
      <c r="SG362" s="1"/>
      <c r="SH362" s="1"/>
      <c r="SI362" s="1"/>
      <c r="SJ362" s="1"/>
      <c r="SK362" s="1"/>
      <c r="SL362" s="1"/>
      <c r="SM362" s="1"/>
      <c r="SN362" s="1"/>
      <c r="SO362" s="1"/>
      <c r="SP362" s="1"/>
      <c r="SQ362" s="1"/>
      <c r="SR362" s="1"/>
      <c r="SS362" s="1"/>
      <c r="ST362" s="1"/>
      <c r="SU362" s="1"/>
      <c r="SV362" s="1"/>
      <c r="SW362" s="1"/>
      <c r="SX362" s="1"/>
      <c r="SY362" s="1"/>
      <c r="SZ362" s="1"/>
      <c r="TA362" s="1"/>
      <c r="TB362" s="1"/>
      <c r="TC362" s="1"/>
      <c r="TD362" s="1"/>
      <c r="TE362" s="1"/>
      <c r="TF362" s="1"/>
      <c r="TG362" s="1"/>
      <c r="TH362" s="1"/>
      <c r="TI362" s="1"/>
      <c r="TJ362" s="1"/>
      <c r="TK362" s="1"/>
      <c r="TL362" s="1"/>
      <c r="TM362" s="1"/>
      <c r="TN362" s="1"/>
      <c r="TO362" s="1"/>
      <c r="TP362" s="1"/>
      <c r="TQ362" s="1"/>
      <c r="TR362" s="1"/>
      <c r="TS362" s="1"/>
      <c r="TT362" s="1"/>
      <c r="TU362" s="1"/>
      <c r="TV362" s="1"/>
      <c r="TW362" s="1"/>
      <c r="TX362" s="1"/>
      <c r="TY362" s="1"/>
      <c r="TZ362" s="1"/>
      <c r="UA362" s="1"/>
      <c r="UB362" s="1"/>
      <c r="UC362" s="1"/>
      <c r="UD362" s="1"/>
      <c r="UE362" s="1"/>
      <c r="UF362" s="1"/>
      <c r="UG362" s="1"/>
      <c r="UH362" s="1"/>
      <c r="UI362" s="1"/>
      <c r="UJ362" s="1"/>
      <c r="UK362" s="1"/>
      <c r="UL362" s="1"/>
      <c r="UM362" s="1"/>
      <c r="UN362" s="1"/>
      <c r="UO362" s="1"/>
      <c r="UP362" s="1"/>
      <c r="UQ362" s="1"/>
      <c r="UR362" s="1"/>
      <c r="US362" s="1"/>
      <c r="UT362" s="1"/>
      <c r="UU362" s="1"/>
      <c r="UV362" s="1"/>
      <c r="UW362" s="1"/>
      <c r="UX362" s="1"/>
      <c r="UY362" s="1"/>
      <c r="UZ362" s="1"/>
      <c r="VA362" s="1"/>
      <c r="VB362" s="1"/>
      <c r="VC362" s="1"/>
      <c r="VD362" s="1"/>
      <c r="VE362" s="1"/>
      <c r="VF362" s="1"/>
      <c r="VG362" s="1"/>
      <c r="VH362" s="1"/>
      <c r="VI362" s="1"/>
      <c r="VJ362" s="1"/>
      <c r="VK362" s="1"/>
      <c r="VL362" s="1"/>
      <c r="VM362" s="1"/>
      <c r="VN362" s="1"/>
      <c r="VO362" s="1"/>
      <c r="VP362" s="1"/>
      <c r="VQ362" s="1"/>
      <c r="VR362" s="1"/>
      <c r="VS362" s="1"/>
      <c r="VT362" s="1"/>
      <c r="VU362" s="1"/>
      <c r="VV362" s="1"/>
      <c r="VW362" s="1"/>
      <c r="VX362" s="1"/>
      <c r="VY362" s="1"/>
      <c r="VZ362" s="1"/>
      <c r="WA362" s="1"/>
      <c r="WB362" s="1"/>
      <c r="WC362" s="1"/>
      <c r="WD362" s="1"/>
      <c r="WE362" s="1"/>
      <c r="WF362" s="1"/>
      <c r="WG362" s="1"/>
      <c r="WH362" s="1"/>
      <c r="WI362" s="1"/>
      <c r="WJ362" s="1"/>
      <c r="WK362" s="1"/>
      <c r="WL362" s="1"/>
      <c r="WM362" s="1"/>
      <c r="WN362" s="1"/>
      <c r="WO362" s="1"/>
      <c r="WP362" s="1"/>
      <c r="WQ362" s="1"/>
      <c r="WR362" s="1"/>
      <c r="WS362" s="1"/>
      <c r="WT362" s="1"/>
      <c r="WU362" s="1"/>
      <c r="WV362" s="1"/>
      <c r="WW362" s="1"/>
      <c r="WX362" s="1"/>
      <c r="WY362" s="1"/>
      <c r="WZ362" s="1"/>
      <c r="XA362" s="1"/>
      <c r="XB362" s="1"/>
      <c r="XC362" s="1"/>
      <c r="XD362" s="1"/>
      <c r="XE362" s="1"/>
      <c r="XF362" s="1"/>
      <c r="XG362" s="1"/>
      <c r="XH362" s="1"/>
      <c r="XI362" s="1"/>
      <c r="XJ362" s="1"/>
      <c r="XK362" s="1"/>
      <c r="XL362" s="1"/>
      <c r="XM362" s="1"/>
      <c r="XN362" s="1"/>
      <c r="XO362" s="1"/>
      <c r="XP362" s="1"/>
      <c r="XQ362" s="1"/>
      <c r="XR362" s="1"/>
      <c r="XS362" s="1"/>
      <c r="XT362" s="1"/>
      <c r="XU362" s="1"/>
      <c r="XV362" s="1"/>
      <c r="XW362" s="1"/>
      <c r="XX362" s="1"/>
      <c r="XY362" s="1"/>
      <c r="XZ362" s="1"/>
      <c r="YA362" s="1"/>
      <c r="YB362" s="1"/>
      <c r="YC362" s="1"/>
      <c r="YD362" s="1"/>
      <c r="YE362" s="1"/>
      <c r="YF362" s="1"/>
      <c r="YG362" s="1"/>
      <c r="YH362" s="1"/>
      <c r="YI362" s="1"/>
      <c r="YJ362" s="1"/>
      <c r="YK362" s="1"/>
      <c r="YL362" s="1"/>
      <c r="YM362" s="1"/>
      <c r="YN362" s="1"/>
      <c r="YO362" s="1"/>
      <c r="YP362" s="1"/>
      <c r="YQ362" s="1"/>
      <c r="YR362" s="1"/>
      <c r="YS362" s="1"/>
      <c r="YT362" s="1"/>
      <c r="YU362" s="1"/>
      <c r="YV362" s="1"/>
      <c r="YW362" s="1"/>
      <c r="YX362" s="1"/>
      <c r="YY362" s="1"/>
      <c r="YZ362" s="1"/>
      <c r="ZA362" s="1"/>
      <c r="ZB362" s="1"/>
      <c r="ZC362" s="1"/>
      <c r="ZD362" s="1"/>
      <c r="ZE362" s="1"/>
      <c r="ZF362" s="1"/>
      <c r="ZG362" s="1"/>
      <c r="ZH362" s="1"/>
      <c r="ZI362" s="1"/>
      <c r="ZJ362" s="1"/>
      <c r="ZK362" s="1"/>
      <c r="ZL362" s="1"/>
      <c r="ZM362" s="1"/>
      <c r="ZN362" s="1"/>
      <c r="ZO362" s="1"/>
      <c r="ZP362" s="1"/>
      <c r="ZQ362" s="1"/>
      <c r="ZR362" s="1"/>
      <c r="ZS362" s="1"/>
      <c r="ZT362" s="1"/>
      <c r="ZU362" s="1"/>
      <c r="ZV362" s="1"/>
      <c r="ZW362" s="1"/>
      <c r="ZX362" s="1"/>
      <c r="ZY362" s="1"/>
      <c r="ZZ362" s="1"/>
      <c r="AAA362" s="1"/>
      <c r="AAB362" s="1"/>
      <c r="AAC362" s="1"/>
      <c r="AAD362" s="1"/>
      <c r="AAE362" s="1"/>
      <c r="AAF362" s="1"/>
      <c r="AAG362" s="1"/>
      <c r="AAH362" s="1"/>
      <c r="AAI362" s="1"/>
      <c r="AAJ362" s="1"/>
      <c r="AAK362" s="1"/>
      <c r="AAL362" s="1"/>
      <c r="AAM362" s="1"/>
      <c r="AAN362" s="1"/>
      <c r="AAO362" s="1"/>
      <c r="AAP362" s="1"/>
      <c r="AAQ362" s="1"/>
      <c r="AAR362" s="1"/>
      <c r="AAS362" s="1"/>
      <c r="AAT362" s="1"/>
      <c r="AAU362" s="1"/>
      <c r="AAV362" s="1"/>
      <c r="AAW362" s="1"/>
      <c r="AAX362" s="1"/>
      <c r="AAY362" s="1"/>
      <c r="AAZ362" s="1"/>
      <c r="ABA362" s="1"/>
      <c r="ABB362" s="1"/>
      <c r="ABC362" s="1"/>
      <c r="ABD362" s="1"/>
      <c r="ABE362" s="1"/>
      <c r="ABF362" s="1"/>
      <c r="ABG362" s="1"/>
      <c r="ABH362" s="1"/>
      <c r="ABI362" s="1"/>
      <c r="ABJ362" s="1"/>
      <c r="ABK362" s="1"/>
      <c r="ABL362" s="1"/>
      <c r="ABM362" s="1"/>
      <c r="ABN362" s="1"/>
      <c r="ABO362" s="1"/>
      <c r="ABP362" s="1"/>
      <c r="ABQ362" s="1"/>
      <c r="ABR362" s="1"/>
      <c r="ABS362" s="1"/>
      <c r="ABT362" s="1"/>
      <c r="ABU362" s="1"/>
      <c r="ABV362" s="1"/>
      <c r="ABW362" s="1"/>
      <c r="ABX362" s="1"/>
      <c r="ABY362" s="1"/>
      <c r="ABZ362" s="1"/>
      <c r="ACA362" s="1"/>
      <c r="ACB362" s="1"/>
      <c r="ACC362" s="1"/>
      <c r="ACD362" s="1"/>
      <c r="ACE362" s="1"/>
      <c r="ACF362" s="1"/>
      <c r="ACG362" s="1"/>
      <c r="ACH362" s="1"/>
      <c r="ACI362" s="1"/>
      <c r="ACJ362" s="1"/>
      <c r="ACK362" s="1"/>
      <c r="ACL362" s="1"/>
      <c r="ACM362" s="1"/>
      <c r="ACN362" s="1"/>
      <c r="ACO362" s="1"/>
      <c r="ACP362" s="1"/>
      <c r="ACQ362" s="1"/>
      <c r="ACR362" s="1"/>
      <c r="ACS362" s="1"/>
      <c r="ACT362" s="1"/>
      <c r="ACU362" s="1"/>
      <c r="ACV362" s="1"/>
      <c r="ACW362" s="1"/>
      <c r="ACX362" s="1"/>
      <c r="ACY362" s="1"/>
      <c r="ACZ362" s="1"/>
      <c r="ADA362" s="1"/>
      <c r="ADB362" s="1"/>
      <c r="ADC362" s="1"/>
      <c r="ADD362" s="1"/>
      <c r="ADE362" s="1"/>
      <c r="ADF362" s="1"/>
      <c r="ADG362" s="1"/>
      <c r="ADH362" s="1"/>
      <c r="ADI362" s="1"/>
      <c r="ADJ362" s="1"/>
      <c r="ADK362" s="1"/>
      <c r="ADL362" s="1"/>
      <c r="ADM362" s="1"/>
      <c r="ADN362" s="1"/>
      <c r="ADO362" s="1"/>
      <c r="ADP362" s="1"/>
      <c r="ADQ362" s="1"/>
      <c r="ADR362" s="1"/>
      <c r="ADS362" s="1"/>
      <c r="ADT362" s="1"/>
      <c r="ADU362" s="1"/>
      <c r="ADV362" s="1"/>
      <c r="ADW362" s="1"/>
      <c r="ADX362" s="1"/>
      <c r="ADY362" s="1"/>
      <c r="ADZ362" s="1"/>
      <c r="AEA362" s="1"/>
      <c r="AEB362" s="1"/>
      <c r="AEC362" s="1"/>
      <c r="AED362" s="1"/>
      <c r="AEE362" s="1"/>
      <c r="AEF362" s="1"/>
      <c r="AEG362" s="1"/>
      <c r="AEH362" s="1"/>
      <c r="AEI362" s="1"/>
      <c r="AEJ362" s="1"/>
      <c r="AEK362" s="1"/>
      <c r="AEL362" s="1"/>
      <c r="AEM362" s="1"/>
      <c r="AEN362" s="1"/>
      <c r="AEO362" s="1"/>
      <c r="AEP362" s="1"/>
      <c r="AEQ362" s="1"/>
      <c r="AER362" s="1"/>
      <c r="AES362" s="1"/>
      <c r="AET362" s="1"/>
      <c r="AEU362" s="1"/>
      <c r="AEV362" s="1"/>
      <c r="AEW362" s="1"/>
      <c r="AEX362" s="1"/>
      <c r="AEY362" s="1"/>
      <c r="AEZ362" s="1"/>
      <c r="AFA362" s="1"/>
      <c r="AFB362" s="1"/>
      <c r="AFC362" s="1"/>
      <c r="AFD362" s="1"/>
      <c r="AFE362" s="1"/>
      <c r="AFF362" s="1"/>
      <c r="AFG362" s="1"/>
      <c r="AFH362" s="1"/>
      <c r="AFI362" s="1"/>
      <c r="AFJ362" s="1"/>
      <c r="AFK362" s="1"/>
      <c r="AFL362" s="1"/>
      <c r="AFM362" s="1"/>
      <c r="AFN362" s="1"/>
      <c r="AFO362" s="1"/>
      <c r="AFP362" s="1"/>
      <c r="AFQ362" s="1"/>
      <c r="AFR362" s="1"/>
      <c r="AFS362" s="1"/>
      <c r="AFT362" s="1"/>
      <c r="AFU362" s="1"/>
      <c r="AFV362" s="1"/>
      <c r="AFW362" s="1"/>
      <c r="AFX362" s="1"/>
      <c r="AFY362" s="1"/>
      <c r="AFZ362" s="1"/>
      <c r="AGA362" s="1"/>
      <c r="AGB362" s="1"/>
      <c r="AGC362" s="1"/>
      <c r="AGD362" s="1"/>
      <c r="AGE362" s="1"/>
      <c r="AGF362" s="1"/>
      <c r="AGG362" s="1"/>
      <c r="AGH362" s="1"/>
      <c r="AGI362" s="1"/>
      <c r="AGJ362" s="1"/>
      <c r="AGK362" s="1"/>
      <c r="AGL362" s="1"/>
      <c r="AGM362" s="1"/>
      <c r="AGN362" s="1"/>
      <c r="AGO362" s="1"/>
      <c r="AGP362" s="1"/>
      <c r="AGQ362" s="1"/>
      <c r="AGR362" s="1"/>
      <c r="AGS362" s="1"/>
      <c r="AGT362" s="1"/>
      <c r="AGU362" s="1"/>
      <c r="AGV362" s="1"/>
      <c r="AGW362" s="1"/>
      <c r="AGX362" s="1"/>
      <c r="AGY362" s="1"/>
      <c r="AGZ362" s="1"/>
      <c r="AHA362" s="1"/>
      <c r="AHB362" s="1"/>
      <c r="AHC362" s="1"/>
      <c r="AHD362" s="1"/>
      <c r="AHE362" s="1"/>
      <c r="AHF362" s="1"/>
      <c r="AHG362" s="1"/>
      <c r="AHH362" s="1"/>
      <c r="AHI362" s="1"/>
      <c r="AHJ362" s="1"/>
      <c r="AHK362" s="1"/>
      <c r="AHL362" s="1"/>
      <c r="AHM362" s="1"/>
      <c r="AHN362" s="1"/>
      <c r="AHO362" s="1"/>
      <c r="AHP362" s="1"/>
      <c r="AHQ362" s="1"/>
      <c r="AHR362" s="1"/>
      <c r="AHS362" s="1"/>
      <c r="AHT362" s="1"/>
      <c r="AHU362" s="1"/>
      <c r="AHV362" s="1"/>
      <c r="AHW362" s="1"/>
      <c r="AHX362" s="1"/>
      <c r="AHY362" s="1"/>
      <c r="AHZ362" s="1"/>
      <c r="AIA362" s="1"/>
      <c r="AIB362" s="1"/>
      <c r="AIC362" s="1"/>
      <c r="AID362" s="1"/>
      <c r="AIE362" s="1"/>
      <c r="AIF362" s="1"/>
      <c r="AIG362" s="1"/>
      <c r="AIH362" s="1"/>
      <c r="AII362" s="1"/>
      <c r="AIJ362" s="1"/>
      <c r="AIK362" s="1"/>
      <c r="AIL362" s="1"/>
      <c r="AIM362" s="1"/>
      <c r="AIN362" s="1"/>
      <c r="AIO362" s="1"/>
      <c r="AIP362" s="1"/>
      <c r="AIQ362" s="1"/>
      <c r="AIR362" s="1"/>
      <c r="AIS362" s="1"/>
      <c r="AIT362" s="1"/>
      <c r="AIU362" s="1"/>
      <c r="AIV362" s="1"/>
      <c r="AIW362" s="1"/>
      <c r="AIX362" s="1"/>
      <c r="AIY362" s="1"/>
      <c r="AIZ362" s="1"/>
      <c r="AJA362" s="1"/>
      <c r="AJB362" s="1"/>
      <c r="AJC362" s="1"/>
      <c r="AJD362" s="1"/>
      <c r="AJE362" s="1"/>
      <c r="AJF362" s="1"/>
      <c r="AJG362" s="1"/>
      <c r="AJH362" s="1"/>
      <c r="AJI362" s="1"/>
      <c r="AJJ362" s="1"/>
      <c r="AJK362" s="1"/>
      <c r="AJL362" s="1"/>
      <c r="AJM362" s="1"/>
      <c r="AJN362" s="1"/>
      <c r="AJO362" s="1"/>
      <c r="AJP362" s="1"/>
      <c r="AJQ362" s="1"/>
      <c r="AJR362" s="1"/>
      <c r="AJS362" s="1"/>
      <c r="AJT362" s="1"/>
      <c r="AJU362" s="1"/>
      <c r="AJV362" s="1"/>
      <c r="AJW362" s="1"/>
      <c r="AJX362" s="1"/>
      <c r="AJY362" s="1"/>
      <c r="AJZ362" s="1"/>
      <c r="AKA362" s="1"/>
      <c r="AKB362" s="1"/>
      <c r="AKC362" s="1"/>
      <c r="AKD362" s="1"/>
      <c r="AKE362" s="1"/>
      <c r="AKF362" s="1"/>
      <c r="AKG362" s="1"/>
      <c r="AKH362" s="1"/>
      <c r="AKI362" s="1"/>
      <c r="AKJ362" s="1"/>
      <c r="AKK362" s="1"/>
      <c r="AKL362" s="1"/>
      <c r="AKM362" s="1"/>
      <c r="AKN362" s="1"/>
      <c r="AKO362" s="1"/>
      <c r="AKP362" s="1"/>
      <c r="AKQ362" s="1"/>
      <c r="AKR362" s="1"/>
      <c r="AKS362" s="1"/>
      <c r="AKT362" s="1"/>
      <c r="AKU362" s="1"/>
      <c r="AKV362" s="1"/>
      <c r="AKW362" s="1"/>
      <c r="AKX362" s="1"/>
      <c r="AKY362" s="1"/>
      <c r="AKZ362" s="1"/>
      <c r="ALA362" s="1"/>
      <c r="ALB362" s="1"/>
      <c r="ALC362" s="1"/>
      <c r="ALD362" s="1"/>
      <c r="ALE362" s="1"/>
      <c r="ALF362" s="1"/>
      <c r="ALG362" s="1"/>
      <c r="ALH362" s="1"/>
      <c r="ALI362" s="1"/>
      <c r="ALJ362" s="1"/>
      <c r="ALK362" s="1"/>
      <c r="ALL362" s="1"/>
      <c r="ALM362" s="1"/>
      <c r="ALN362" s="1"/>
      <c r="ALO362" s="1"/>
      <c r="ALP362" s="1"/>
    </row>
    <row r="363" s="2" customFormat="true" ht="17.6" hidden="true" customHeight="false" outlineLevel="0" collapsed="false">
      <c r="A363" s="163"/>
      <c r="B363" s="164"/>
      <c r="C363" s="29" t="s">
        <v>48</v>
      </c>
      <c r="D363" s="29" t="n">
        <v>921</v>
      </c>
      <c r="E363" s="166" t="s">
        <v>23</v>
      </c>
      <c r="F363" s="166" t="s">
        <v>49</v>
      </c>
      <c r="G363" s="167"/>
      <c r="H363" s="168"/>
      <c r="I363" s="169" t="n">
        <f aca="false">SUM(J363:Q363)</f>
        <v>0</v>
      </c>
      <c r="J363" s="169" t="n">
        <f aca="false">J364</f>
        <v>5355700</v>
      </c>
      <c r="K363" s="170" t="n">
        <f aca="false">K364</f>
        <v>-5355700</v>
      </c>
      <c r="L363" s="170" t="n">
        <f aca="false">L364</f>
        <v>0</v>
      </c>
      <c r="M363" s="170" t="n">
        <f aca="false">M364</f>
        <v>0</v>
      </c>
      <c r="N363" s="170" t="n">
        <f aca="false">N364</f>
        <v>0</v>
      </c>
      <c r="O363" s="170"/>
      <c r="P363" s="170"/>
      <c r="Q363" s="171" t="n">
        <f aca="false">Q364</f>
        <v>0</v>
      </c>
      <c r="R363" s="172"/>
      <c r="S363" s="172"/>
      <c r="T363" s="172"/>
      <c r="U363" s="172"/>
      <c r="V363" s="172"/>
      <c r="W363" s="172"/>
      <c r="X363" s="172"/>
      <c r="Y363" s="172"/>
      <c r="Z363" s="172"/>
      <c r="AA363" s="172"/>
      <c r="AB363" s="172"/>
      <c r="AC363" s="172"/>
      <c r="AD363" s="172"/>
      <c r="AE363" s="172"/>
      <c r="AF363" s="172"/>
      <c r="AG363" s="172"/>
      <c r="AH363" s="172"/>
      <c r="AI363" s="172"/>
      <c r="AJ363" s="172"/>
      <c r="AK363" s="172"/>
      <c r="AL363" s="172"/>
      <c r="AM363" s="172"/>
      <c r="AN363" s="172"/>
      <c r="AO363" s="172"/>
      <c r="AP363" s="172"/>
      <c r="AQ363" s="172"/>
      <c r="AR363" s="172"/>
      <c r="AS363" s="172"/>
      <c r="AT363" s="172"/>
      <c r="AU363" s="172"/>
      <c r="AV363" s="172"/>
      <c r="AW363" s="172"/>
      <c r="AX363" s="172"/>
      <c r="AY363" s="172"/>
      <c r="AZ363" s="172"/>
      <c r="BA363" s="172"/>
      <c r="BB363" s="172"/>
      <c r="BC363" s="172"/>
      <c r="BD363" s="172"/>
      <c r="BE363" s="172"/>
      <c r="BF363" s="172"/>
      <c r="BG363" s="172"/>
      <c r="BH363" s="172"/>
      <c r="BI363" s="172"/>
      <c r="BJ363" s="172"/>
      <c r="BK363" s="172"/>
      <c r="BL363" s="172"/>
      <c r="BM363" s="172"/>
      <c r="BN363" s="172"/>
      <c r="BO363" s="172"/>
      <c r="BP363" s="172"/>
      <c r="BQ363" s="172"/>
      <c r="BR363" s="172"/>
      <c r="BS363" s="172"/>
      <c r="BT363" s="172"/>
      <c r="BU363" s="172"/>
      <c r="BV363" s="172"/>
      <c r="BW363" s="172"/>
      <c r="BX363" s="172"/>
      <c r="BY363" s="172"/>
      <c r="BZ363" s="172"/>
      <c r="CA363" s="172"/>
      <c r="CB363" s="172"/>
      <c r="CC363" s="172"/>
      <c r="CD363" s="172"/>
      <c r="CE363" s="172"/>
      <c r="CF363" s="172"/>
      <c r="CG363" s="172"/>
      <c r="CH363" s="172"/>
      <c r="CI363" s="172"/>
      <c r="CJ363" s="172"/>
      <c r="CK363" s="172"/>
      <c r="CL363" s="172"/>
      <c r="CM363" s="172"/>
      <c r="CN363" s="172"/>
      <c r="CO363" s="172"/>
      <c r="CP363" s="172"/>
      <c r="CQ363" s="172"/>
      <c r="CR363" s="172"/>
      <c r="CS363" s="172"/>
      <c r="CT363" s="172"/>
      <c r="CU363" s="172"/>
      <c r="CV363" s="172"/>
      <c r="CW363" s="172"/>
      <c r="CX363" s="172"/>
      <c r="CY363" s="172"/>
      <c r="CZ363" s="172"/>
      <c r="DA363" s="172"/>
      <c r="DB363" s="172"/>
      <c r="DC363" s="172"/>
      <c r="DD363" s="172"/>
      <c r="DE363" s="172"/>
      <c r="DF363" s="172"/>
      <c r="DG363" s="172"/>
      <c r="DH363" s="172"/>
      <c r="DI363" s="172"/>
      <c r="DJ363" s="172"/>
      <c r="DK363" s="172"/>
      <c r="DL363" s="172"/>
      <c r="DM363" s="172"/>
      <c r="DN363" s="172"/>
      <c r="DO363" s="172"/>
      <c r="DP363" s="172"/>
      <c r="DQ363" s="172"/>
      <c r="DR363" s="172"/>
      <c r="DS363" s="172"/>
      <c r="DT363" s="172"/>
      <c r="DU363" s="172"/>
      <c r="DV363" s="172"/>
      <c r="DW363" s="172"/>
      <c r="DX363" s="172"/>
      <c r="DY363" s="172"/>
      <c r="DZ363" s="172"/>
      <c r="EA363" s="172"/>
      <c r="EB363" s="172"/>
      <c r="EC363" s="172"/>
      <c r="ED363" s="172"/>
      <c r="EE363" s="172"/>
      <c r="EF363" s="172"/>
      <c r="EG363" s="172"/>
      <c r="EH363" s="172"/>
      <c r="EI363" s="172"/>
      <c r="EJ363" s="172"/>
      <c r="EK363" s="172"/>
      <c r="EL363" s="172"/>
      <c r="EM363" s="172"/>
      <c r="EN363" s="172"/>
      <c r="EO363" s="172"/>
      <c r="EP363" s="172"/>
      <c r="EQ363" s="172"/>
      <c r="ER363" s="172"/>
      <c r="ES363" s="172"/>
      <c r="ET363" s="172"/>
      <c r="EU363" s="172"/>
      <c r="EV363" s="172"/>
      <c r="EW363" s="172"/>
      <c r="EX363" s="172"/>
      <c r="EY363" s="172"/>
      <c r="EZ363" s="172"/>
      <c r="FA363" s="172"/>
      <c r="FB363" s="172"/>
      <c r="FC363" s="172"/>
      <c r="FD363" s="172"/>
      <c r="FE363" s="172"/>
      <c r="FF363" s="172"/>
      <c r="FG363" s="172"/>
      <c r="FH363" s="172"/>
      <c r="FI363" s="172"/>
      <c r="FJ363" s="172"/>
      <c r="FK363" s="172"/>
      <c r="FL363" s="172"/>
      <c r="FM363" s="172"/>
      <c r="FN363" s="172"/>
      <c r="FO363" s="172"/>
      <c r="FP363" s="172"/>
      <c r="FQ363" s="172"/>
      <c r="FR363" s="172"/>
      <c r="FS363" s="172"/>
      <c r="FT363" s="172"/>
      <c r="FU363" s="172"/>
      <c r="FV363" s="172"/>
      <c r="FW363" s="172"/>
      <c r="FX363" s="172"/>
      <c r="FY363" s="172"/>
      <c r="FZ363" s="172"/>
      <c r="GA363" s="172"/>
      <c r="GB363" s="172"/>
      <c r="GC363" s="172"/>
      <c r="GD363" s="172"/>
      <c r="GE363" s="172"/>
      <c r="GF363" s="172"/>
      <c r="GG363" s="172"/>
      <c r="GH363" s="172"/>
      <c r="GI363" s="172"/>
      <c r="GJ363" s="172"/>
      <c r="GK363" s="172"/>
      <c r="GL363" s="172"/>
      <c r="GM363" s="172"/>
      <c r="GN363" s="172"/>
      <c r="GO363" s="172"/>
      <c r="GP363" s="172"/>
      <c r="GQ363" s="172"/>
      <c r="GR363" s="172"/>
      <c r="GS363" s="172"/>
      <c r="GT363" s="172"/>
      <c r="GU363" s="172"/>
      <c r="GV363" s="172"/>
      <c r="GW363" s="172"/>
      <c r="GX363" s="172"/>
      <c r="GY363" s="172"/>
      <c r="GZ363" s="172"/>
      <c r="HA363" s="172"/>
      <c r="HB363" s="172"/>
      <c r="HC363" s="172"/>
      <c r="HD363" s="172"/>
      <c r="HE363" s="172"/>
      <c r="HF363" s="172"/>
      <c r="HG363" s="172"/>
      <c r="HH363" s="172"/>
      <c r="HI363" s="172"/>
      <c r="HJ363" s="172"/>
      <c r="HK363" s="172"/>
      <c r="HL363" s="172"/>
      <c r="HM363" s="172"/>
      <c r="HN363" s="172"/>
      <c r="HO363" s="172"/>
      <c r="HP363" s="172"/>
      <c r="HQ363" s="172"/>
      <c r="HR363" s="172"/>
      <c r="HS363" s="172"/>
      <c r="HT363" s="172"/>
      <c r="HU363" s="172"/>
      <c r="HV363" s="172"/>
      <c r="HW363" s="172"/>
      <c r="HX363" s="172"/>
      <c r="HY363" s="172"/>
      <c r="HZ363" s="172"/>
      <c r="IA363" s="172"/>
      <c r="IB363" s="172"/>
      <c r="IC363" s="172"/>
      <c r="ID363" s="172"/>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c r="PU363" s="1"/>
      <c r="PV363" s="1"/>
      <c r="PW363" s="1"/>
      <c r="PX363" s="1"/>
      <c r="PY363" s="1"/>
      <c r="PZ363" s="1"/>
      <c r="QA363" s="1"/>
      <c r="QB363" s="1"/>
      <c r="QC363" s="1"/>
      <c r="QD363" s="1"/>
      <c r="QE363" s="1"/>
      <c r="QF363" s="1"/>
      <c r="QG363" s="1"/>
      <c r="QH363" s="1"/>
      <c r="QI363" s="1"/>
      <c r="QJ363" s="1"/>
      <c r="QK363" s="1"/>
      <c r="QL363" s="1"/>
      <c r="QM363" s="1"/>
      <c r="QN363" s="1"/>
      <c r="QO363" s="1"/>
      <c r="QP363" s="1"/>
      <c r="QQ363" s="1"/>
      <c r="QR363" s="1"/>
      <c r="QS363" s="1"/>
      <c r="QT363" s="1"/>
      <c r="QU363" s="1"/>
      <c r="QV363" s="1"/>
      <c r="QW363" s="1"/>
      <c r="QX363" s="1"/>
      <c r="QY363" s="1"/>
      <c r="QZ363" s="1"/>
      <c r="RA363" s="1"/>
      <c r="RB363" s="1"/>
      <c r="RC363" s="1"/>
      <c r="RD363" s="1"/>
      <c r="RE363" s="1"/>
      <c r="RF363" s="1"/>
      <c r="RG363" s="1"/>
      <c r="RH363" s="1"/>
      <c r="RI363" s="1"/>
      <c r="RJ363" s="1"/>
      <c r="RK363" s="1"/>
      <c r="RL363" s="1"/>
      <c r="RM363" s="1"/>
      <c r="RN363" s="1"/>
      <c r="RO363" s="1"/>
      <c r="RP363" s="1"/>
      <c r="RQ363" s="1"/>
      <c r="RR363" s="1"/>
      <c r="RS363" s="1"/>
      <c r="RT363" s="1"/>
      <c r="RU363" s="1"/>
      <c r="RV363" s="1"/>
      <c r="RW363" s="1"/>
      <c r="RX363" s="1"/>
      <c r="RY363" s="1"/>
      <c r="RZ363" s="1"/>
      <c r="SA363" s="1"/>
      <c r="SB363" s="1"/>
      <c r="SC363" s="1"/>
      <c r="SD363" s="1"/>
      <c r="SE363" s="1"/>
      <c r="SF363" s="1"/>
      <c r="SG363" s="1"/>
      <c r="SH363" s="1"/>
      <c r="SI363" s="1"/>
      <c r="SJ363" s="1"/>
      <c r="SK363" s="1"/>
      <c r="SL363" s="1"/>
      <c r="SM363" s="1"/>
      <c r="SN363" s="1"/>
      <c r="SO363" s="1"/>
      <c r="SP363" s="1"/>
      <c r="SQ363" s="1"/>
      <c r="SR363" s="1"/>
      <c r="SS363" s="1"/>
      <c r="ST363" s="1"/>
      <c r="SU363" s="1"/>
      <c r="SV363" s="1"/>
      <c r="SW363" s="1"/>
      <c r="SX363" s="1"/>
      <c r="SY363" s="1"/>
      <c r="SZ363" s="1"/>
      <c r="TA363" s="1"/>
      <c r="TB363" s="1"/>
      <c r="TC363" s="1"/>
      <c r="TD363" s="1"/>
      <c r="TE363" s="1"/>
      <c r="TF363" s="1"/>
      <c r="TG363" s="1"/>
      <c r="TH363" s="1"/>
      <c r="TI363" s="1"/>
      <c r="TJ363" s="1"/>
      <c r="TK363" s="1"/>
      <c r="TL363" s="1"/>
      <c r="TM363" s="1"/>
      <c r="TN363" s="1"/>
      <c r="TO363" s="1"/>
      <c r="TP363" s="1"/>
      <c r="TQ363" s="1"/>
      <c r="TR363" s="1"/>
      <c r="TS363" s="1"/>
      <c r="TT363" s="1"/>
      <c r="TU363" s="1"/>
      <c r="TV363" s="1"/>
      <c r="TW363" s="1"/>
      <c r="TX363" s="1"/>
      <c r="TY363" s="1"/>
      <c r="TZ363" s="1"/>
      <c r="UA363" s="1"/>
      <c r="UB363" s="1"/>
      <c r="UC363" s="1"/>
      <c r="UD363" s="1"/>
      <c r="UE363" s="1"/>
      <c r="UF363" s="1"/>
      <c r="UG363" s="1"/>
      <c r="UH363" s="1"/>
      <c r="UI363" s="1"/>
      <c r="UJ363" s="1"/>
      <c r="UK363" s="1"/>
      <c r="UL363" s="1"/>
      <c r="UM363" s="1"/>
      <c r="UN363" s="1"/>
      <c r="UO363" s="1"/>
      <c r="UP363" s="1"/>
      <c r="UQ363" s="1"/>
      <c r="UR363" s="1"/>
      <c r="US363" s="1"/>
      <c r="UT363" s="1"/>
      <c r="UU363" s="1"/>
      <c r="UV363" s="1"/>
      <c r="UW363" s="1"/>
      <c r="UX363" s="1"/>
      <c r="UY363" s="1"/>
      <c r="UZ363" s="1"/>
      <c r="VA363" s="1"/>
      <c r="VB363" s="1"/>
      <c r="VC363" s="1"/>
      <c r="VD363" s="1"/>
      <c r="VE363" s="1"/>
      <c r="VF363" s="1"/>
      <c r="VG363" s="1"/>
      <c r="VH363" s="1"/>
      <c r="VI363" s="1"/>
      <c r="VJ363" s="1"/>
      <c r="VK363" s="1"/>
      <c r="VL363" s="1"/>
      <c r="VM363" s="1"/>
      <c r="VN363" s="1"/>
      <c r="VO363" s="1"/>
      <c r="VP363" s="1"/>
      <c r="VQ363" s="1"/>
      <c r="VR363" s="1"/>
      <c r="VS363" s="1"/>
      <c r="VT363" s="1"/>
      <c r="VU363" s="1"/>
      <c r="VV363" s="1"/>
      <c r="VW363" s="1"/>
      <c r="VX363" s="1"/>
      <c r="VY363" s="1"/>
      <c r="VZ363" s="1"/>
      <c r="WA363" s="1"/>
      <c r="WB363" s="1"/>
      <c r="WC363" s="1"/>
      <c r="WD363" s="1"/>
      <c r="WE363" s="1"/>
      <c r="WF363" s="1"/>
      <c r="WG363" s="1"/>
      <c r="WH363" s="1"/>
      <c r="WI363" s="1"/>
      <c r="WJ363" s="1"/>
      <c r="WK363" s="1"/>
      <c r="WL363" s="1"/>
      <c r="WM363" s="1"/>
      <c r="WN363" s="1"/>
      <c r="WO363" s="1"/>
      <c r="WP363" s="1"/>
      <c r="WQ363" s="1"/>
      <c r="WR363" s="1"/>
      <c r="WS363" s="1"/>
      <c r="WT363" s="1"/>
      <c r="WU363" s="1"/>
      <c r="WV363" s="1"/>
      <c r="WW363" s="1"/>
      <c r="WX363" s="1"/>
      <c r="WY363" s="1"/>
      <c r="WZ363" s="1"/>
      <c r="XA363" s="1"/>
      <c r="XB363" s="1"/>
      <c r="XC363" s="1"/>
      <c r="XD363" s="1"/>
      <c r="XE363" s="1"/>
      <c r="XF363" s="1"/>
      <c r="XG363" s="1"/>
      <c r="XH363" s="1"/>
      <c r="XI363" s="1"/>
      <c r="XJ363" s="1"/>
      <c r="XK363" s="1"/>
      <c r="XL363" s="1"/>
      <c r="XM363" s="1"/>
      <c r="XN363" s="1"/>
      <c r="XO363" s="1"/>
      <c r="XP363" s="1"/>
      <c r="XQ363" s="1"/>
      <c r="XR363" s="1"/>
      <c r="XS363" s="1"/>
      <c r="XT363" s="1"/>
      <c r="XU363" s="1"/>
      <c r="XV363" s="1"/>
      <c r="XW363" s="1"/>
      <c r="XX363" s="1"/>
      <c r="XY363" s="1"/>
      <c r="XZ363" s="1"/>
      <c r="YA363" s="1"/>
      <c r="YB363" s="1"/>
      <c r="YC363" s="1"/>
      <c r="YD363" s="1"/>
      <c r="YE363" s="1"/>
      <c r="YF363" s="1"/>
      <c r="YG363" s="1"/>
      <c r="YH363" s="1"/>
      <c r="YI363" s="1"/>
      <c r="YJ363" s="1"/>
      <c r="YK363" s="1"/>
      <c r="YL363" s="1"/>
      <c r="YM363" s="1"/>
      <c r="YN363" s="1"/>
      <c r="YO363" s="1"/>
      <c r="YP363" s="1"/>
      <c r="YQ363" s="1"/>
      <c r="YR363" s="1"/>
      <c r="YS363" s="1"/>
      <c r="YT363" s="1"/>
      <c r="YU363" s="1"/>
      <c r="YV363" s="1"/>
      <c r="YW363" s="1"/>
      <c r="YX363" s="1"/>
      <c r="YY363" s="1"/>
      <c r="YZ363" s="1"/>
      <c r="ZA363" s="1"/>
      <c r="ZB363" s="1"/>
      <c r="ZC363" s="1"/>
      <c r="ZD363" s="1"/>
      <c r="ZE363" s="1"/>
      <c r="ZF363" s="1"/>
      <c r="ZG363" s="1"/>
      <c r="ZH363" s="1"/>
      <c r="ZI363" s="1"/>
      <c r="ZJ363" s="1"/>
      <c r="ZK363" s="1"/>
      <c r="ZL363" s="1"/>
      <c r="ZM363" s="1"/>
      <c r="ZN363" s="1"/>
      <c r="ZO363" s="1"/>
      <c r="ZP363" s="1"/>
      <c r="ZQ363" s="1"/>
      <c r="ZR363" s="1"/>
      <c r="ZS363" s="1"/>
      <c r="ZT363" s="1"/>
      <c r="ZU363" s="1"/>
      <c r="ZV363" s="1"/>
      <c r="ZW363" s="1"/>
      <c r="ZX363" s="1"/>
      <c r="ZY363" s="1"/>
      <c r="ZZ363" s="1"/>
      <c r="AAA363" s="1"/>
      <c r="AAB363" s="1"/>
      <c r="AAC363" s="1"/>
      <c r="AAD363" s="1"/>
      <c r="AAE363" s="1"/>
      <c r="AAF363" s="1"/>
      <c r="AAG363" s="1"/>
      <c r="AAH363" s="1"/>
      <c r="AAI363" s="1"/>
      <c r="AAJ363" s="1"/>
      <c r="AAK363" s="1"/>
      <c r="AAL363" s="1"/>
      <c r="AAM363" s="1"/>
      <c r="AAN363" s="1"/>
      <c r="AAO363" s="1"/>
      <c r="AAP363" s="1"/>
      <c r="AAQ363" s="1"/>
      <c r="AAR363" s="1"/>
      <c r="AAS363" s="1"/>
      <c r="AAT363" s="1"/>
      <c r="AAU363" s="1"/>
      <c r="AAV363" s="1"/>
      <c r="AAW363" s="1"/>
      <c r="AAX363" s="1"/>
      <c r="AAY363" s="1"/>
      <c r="AAZ363" s="1"/>
      <c r="ABA363" s="1"/>
      <c r="ABB363" s="1"/>
      <c r="ABC363" s="1"/>
      <c r="ABD363" s="1"/>
      <c r="ABE363" s="1"/>
      <c r="ABF363" s="1"/>
      <c r="ABG363" s="1"/>
      <c r="ABH363" s="1"/>
      <c r="ABI363" s="1"/>
      <c r="ABJ363" s="1"/>
      <c r="ABK363" s="1"/>
      <c r="ABL363" s="1"/>
      <c r="ABM363" s="1"/>
      <c r="ABN363" s="1"/>
      <c r="ABO363" s="1"/>
      <c r="ABP363" s="1"/>
      <c r="ABQ363" s="1"/>
      <c r="ABR363" s="1"/>
      <c r="ABS363" s="1"/>
      <c r="ABT363" s="1"/>
      <c r="ABU363" s="1"/>
      <c r="ABV363" s="1"/>
      <c r="ABW363" s="1"/>
      <c r="ABX363" s="1"/>
      <c r="ABY363" s="1"/>
      <c r="ABZ363" s="1"/>
      <c r="ACA363" s="1"/>
      <c r="ACB363" s="1"/>
      <c r="ACC363" s="1"/>
      <c r="ACD363" s="1"/>
      <c r="ACE363" s="1"/>
      <c r="ACF363" s="1"/>
      <c r="ACG363" s="1"/>
      <c r="ACH363" s="1"/>
      <c r="ACI363" s="1"/>
      <c r="ACJ363" s="1"/>
      <c r="ACK363" s="1"/>
      <c r="ACL363" s="1"/>
      <c r="ACM363" s="1"/>
      <c r="ACN363" s="1"/>
      <c r="ACO363" s="1"/>
      <c r="ACP363" s="1"/>
      <c r="ACQ363" s="1"/>
      <c r="ACR363" s="1"/>
      <c r="ACS363" s="1"/>
      <c r="ACT363" s="1"/>
      <c r="ACU363" s="1"/>
      <c r="ACV363" s="1"/>
      <c r="ACW363" s="1"/>
      <c r="ACX363" s="1"/>
      <c r="ACY363" s="1"/>
      <c r="ACZ363" s="1"/>
      <c r="ADA363" s="1"/>
      <c r="ADB363" s="1"/>
      <c r="ADC363" s="1"/>
      <c r="ADD363" s="1"/>
      <c r="ADE363" s="1"/>
      <c r="ADF363" s="1"/>
      <c r="ADG363" s="1"/>
      <c r="ADH363" s="1"/>
      <c r="ADI363" s="1"/>
      <c r="ADJ363" s="1"/>
      <c r="ADK363" s="1"/>
      <c r="ADL363" s="1"/>
      <c r="ADM363" s="1"/>
      <c r="ADN363" s="1"/>
      <c r="ADO363" s="1"/>
      <c r="ADP363" s="1"/>
      <c r="ADQ363" s="1"/>
      <c r="ADR363" s="1"/>
      <c r="ADS363" s="1"/>
      <c r="ADT363" s="1"/>
      <c r="ADU363" s="1"/>
      <c r="ADV363" s="1"/>
      <c r="ADW363" s="1"/>
      <c r="ADX363" s="1"/>
      <c r="ADY363" s="1"/>
      <c r="ADZ363" s="1"/>
      <c r="AEA363" s="1"/>
      <c r="AEB363" s="1"/>
      <c r="AEC363" s="1"/>
      <c r="AED363" s="1"/>
      <c r="AEE363" s="1"/>
      <c r="AEF363" s="1"/>
      <c r="AEG363" s="1"/>
      <c r="AEH363" s="1"/>
      <c r="AEI363" s="1"/>
      <c r="AEJ363" s="1"/>
      <c r="AEK363" s="1"/>
      <c r="AEL363" s="1"/>
      <c r="AEM363" s="1"/>
      <c r="AEN363" s="1"/>
      <c r="AEO363" s="1"/>
      <c r="AEP363" s="1"/>
      <c r="AEQ363" s="1"/>
      <c r="AER363" s="1"/>
      <c r="AES363" s="1"/>
      <c r="AET363" s="1"/>
      <c r="AEU363" s="1"/>
      <c r="AEV363" s="1"/>
      <c r="AEW363" s="1"/>
      <c r="AEX363" s="1"/>
      <c r="AEY363" s="1"/>
      <c r="AEZ363" s="1"/>
      <c r="AFA363" s="1"/>
      <c r="AFB363" s="1"/>
      <c r="AFC363" s="1"/>
      <c r="AFD363" s="1"/>
      <c r="AFE363" s="1"/>
      <c r="AFF363" s="1"/>
      <c r="AFG363" s="1"/>
      <c r="AFH363" s="1"/>
      <c r="AFI363" s="1"/>
      <c r="AFJ363" s="1"/>
      <c r="AFK363" s="1"/>
      <c r="AFL363" s="1"/>
      <c r="AFM363" s="1"/>
      <c r="AFN363" s="1"/>
      <c r="AFO363" s="1"/>
      <c r="AFP363" s="1"/>
      <c r="AFQ363" s="1"/>
      <c r="AFR363" s="1"/>
      <c r="AFS363" s="1"/>
      <c r="AFT363" s="1"/>
      <c r="AFU363" s="1"/>
      <c r="AFV363" s="1"/>
      <c r="AFW363" s="1"/>
      <c r="AFX363" s="1"/>
      <c r="AFY363" s="1"/>
      <c r="AFZ363" s="1"/>
      <c r="AGA363" s="1"/>
      <c r="AGB363" s="1"/>
      <c r="AGC363" s="1"/>
      <c r="AGD363" s="1"/>
      <c r="AGE363" s="1"/>
      <c r="AGF363" s="1"/>
      <c r="AGG363" s="1"/>
      <c r="AGH363" s="1"/>
      <c r="AGI363" s="1"/>
      <c r="AGJ363" s="1"/>
      <c r="AGK363" s="1"/>
      <c r="AGL363" s="1"/>
      <c r="AGM363" s="1"/>
      <c r="AGN363" s="1"/>
      <c r="AGO363" s="1"/>
      <c r="AGP363" s="1"/>
      <c r="AGQ363" s="1"/>
      <c r="AGR363" s="1"/>
      <c r="AGS363" s="1"/>
      <c r="AGT363" s="1"/>
      <c r="AGU363" s="1"/>
      <c r="AGV363" s="1"/>
      <c r="AGW363" s="1"/>
      <c r="AGX363" s="1"/>
      <c r="AGY363" s="1"/>
      <c r="AGZ363" s="1"/>
      <c r="AHA363" s="1"/>
      <c r="AHB363" s="1"/>
      <c r="AHC363" s="1"/>
      <c r="AHD363" s="1"/>
      <c r="AHE363" s="1"/>
      <c r="AHF363" s="1"/>
      <c r="AHG363" s="1"/>
      <c r="AHH363" s="1"/>
      <c r="AHI363" s="1"/>
      <c r="AHJ363" s="1"/>
      <c r="AHK363" s="1"/>
      <c r="AHL363" s="1"/>
      <c r="AHM363" s="1"/>
      <c r="AHN363" s="1"/>
      <c r="AHO363" s="1"/>
      <c r="AHP363" s="1"/>
      <c r="AHQ363" s="1"/>
      <c r="AHR363" s="1"/>
      <c r="AHS363" s="1"/>
      <c r="AHT363" s="1"/>
      <c r="AHU363" s="1"/>
      <c r="AHV363" s="1"/>
      <c r="AHW363" s="1"/>
      <c r="AHX363" s="1"/>
      <c r="AHY363" s="1"/>
      <c r="AHZ363" s="1"/>
      <c r="AIA363" s="1"/>
      <c r="AIB363" s="1"/>
      <c r="AIC363" s="1"/>
      <c r="AID363" s="1"/>
      <c r="AIE363" s="1"/>
      <c r="AIF363" s="1"/>
      <c r="AIG363" s="1"/>
      <c r="AIH363" s="1"/>
      <c r="AII363" s="1"/>
      <c r="AIJ363" s="1"/>
      <c r="AIK363" s="1"/>
      <c r="AIL363" s="1"/>
      <c r="AIM363" s="1"/>
      <c r="AIN363" s="1"/>
      <c r="AIO363" s="1"/>
      <c r="AIP363" s="1"/>
      <c r="AIQ363" s="1"/>
      <c r="AIR363" s="1"/>
      <c r="AIS363" s="1"/>
      <c r="AIT363" s="1"/>
      <c r="AIU363" s="1"/>
      <c r="AIV363" s="1"/>
      <c r="AIW363" s="1"/>
      <c r="AIX363" s="1"/>
      <c r="AIY363" s="1"/>
      <c r="AIZ363" s="1"/>
      <c r="AJA363" s="1"/>
      <c r="AJB363" s="1"/>
      <c r="AJC363" s="1"/>
      <c r="AJD363" s="1"/>
      <c r="AJE363" s="1"/>
      <c r="AJF363" s="1"/>
      <c r="AJG363" s="1"/>
      <c r="AJH363" s="1"/>
      <c r="AJI363" s="1"/>
      <c r="AJJ363" s="1"/>
      <c r="AJK363" s="1"/>
      <c r="AJL363" s="1"/>
      <c r="AJM363" s="1"/>
      <c r="AJN363" s="1"/>
      <c r="AJO363" s="1"/>
      <c r="AJP363" s="1"/>
      <c r="AJQ363" s="1"/>
      <c r="AJR363" s="1"/>
      <c r="AJS363" s="1"/>
      <c r="AJT363" s="1"/>
      <c r="AJU363" s="1"/>
      <c r="AJV363" s="1"/>
      <c r="AJW363" s="1"/>
      <c r="AJX363" s="1"/>
      <c r="AJY363" s="1"/>
      <c r="AJZ363" s="1"/>
      <c r="AKA363" s="1"/>
      <c r="AKB363" s="1"/>
      <c r="AKC363" s="1"/>
      <c r="AKD363" s="1"/>
      <c r="AKE363" s="1"/>
      <c r="AKF363" s="1"/>
      <c r="AKG363" s="1"/>
      <c r="AKH363" s="1"/>
      <c r="AKI363" s="1"/>
      <c r="AKJ363" s="1"/>
      <c r="AKK363" s="1"/>
      <c r="AKL363" s="1"/>
      <c r="AKM363" s="1"/>
      <c r="AKN363" s="1"/>
      <c r="AKO363" s="1"/>
      <c r="AKP363" s="1"/>
      <c r="AKQ363" s="1"/>
      <c r="AKR363" s="1"/>
      <c r="AKS363" s="1"/>
      <c r="AKT363" s="1"/>
      <c r="AKU363" s="1"/>
      <c r="AKV363" s="1"/>
      <c r="AKW363" s="1"/>
      <c r="AKX363" s="1"/>
      <c r="AKY363" s="1"/>
      <c r="AKZ363" s="1"/>
      <c r="ALA363" s="1"/>
      <c r="ALB363" s="1"/>
      <c r="ALC363" s="1"/>
      <c r="ALD363" s="1"/>
      <c r="ALE363" s="1"/>
      <c r="ALF363" s="1"/>
      <c r="ALG363" s="1"/>
      <c r="ALH363" s="1"/>
      <c r="ALI363" s="1"/>
      <c r="ALJ363" s="1"/>
      <c r="ALK363" s="1"/>
      <c r="ALL363" s="1"/>
      <c r="ALM363" s="1"/>
      <c r="ALN363" s="1"/>
      <c r="ALO363" s="1"/>
      <c r="ALP363" s="1"/>
    </row>
    <row r="364" s="2" customFormat="true" ht="48.5" hidden="true" customHeight="false" outlineLevel="0" collapsed="false">
      <c r="A364" s="163"/>
      <c r="B364" s="164"/>
      <c r="C364" s="29" t="s">
        <v>389</v>
      </c>
      <c r="D364" s="29" t="n">
        <v>921</v>
      </c>
      <c r="E364" s="166" t="s">
        <v>23</v>
      </c>
      <c r="F364" s="166" t="s">
        <v>49</v>
      </c>
      <c r="G364" s="167" t="n">
        <v>7200000000</v>
      </c>
      <c r="H364" s="168"/>
      <c r="I364" s="169" t="n">
        <f aca="false">SUM(J364:Q364)</f>
        <v>0</v>
      </c>
      <c r="J364" s="169" t="n">
        <f aca="false">J365</f>
        <v>5355700</v>
      </c>
      <c r="K364" s="170" t="n">
        <f aca="false">K365</f>
        <v>-5355700</v>
      </c>
      <c r="L364" s="170" t="n">
        <f aca="false">L365</f>
        <v>0</v>
      </c>
      <c r="M364" s="170" t="n">
        <f aca="false">M365</f>
        <v>0</v>
      </c>
      <c r="N364" s="170" t="n">
        <f aca="false">N365</f>
        <v>0</v>
      </c>
      <c r="O364" s="170"/>
      <c r="P364" s="170"/>
      <c r="Q364" s="171" t="n">
        <f aca="false">Q365</f>
        <v>0</v>
      </c>
      <c r="R364" s="172"/>
      <c r="S364" s="172"/>
      <c r="T364" s="172"/>
      <c r="U364" s="172"/>
      <c r="V364" s="172"/>
      <c r="W364" s="172"/>
      <c r="X364" s="172"/>
      <c r="Y364" s="172"/>
      <c r="Z364" s="172"/>
      <c r="AA364" s="172"/>
      <c r="AB364" s="172"/>
      <c r="AC364" s="172"/>
      <c r="AD364" s="172"/>
      <c r="AE364" s="172"/>
      <c r="AF364" s="172"/>
      <c r="AG364" s="172"/>
      <c r="AH364" s="172"/>
      <c r="AI364" s="172"/>
      <c r="AJ364" s="172"/>
      <c r="AK364" s="172"/>
      <c r="AL364" s="172"/>
      <c r="AM364" s="172"/>
      <c r="AN364" s="172"/>
      <c r="AO364" s="172"/>
      <c r="AP364" s="172"/>
      <c r="AQ364" s="172"/>
      <c r="AR364" s="172"/>
      <c r="AS364" s="172"/>
      <c r="AT364" s="172"/>
      <c r="AU364" s="172"/>
      <c r="AV364" s="172"/>
      <c r="AW364" s="172"/>
      <c r="AX364" s="172"/>
      <c r="AY364" s="172"/>
      <c r="AZ364" s="172"/>
      <c r="BA364" s="172"/>
      <c r="BB364" s="172"/>
      <c r="BC364" s="172"/>
      <c r="BD364" s="172"/>
      <c r="BE364" s="172"/>
      <c r="BF364" s="172"/>
      <c r="BG364" s="172"/>
      <c r="BH364" s="172"/>
      <c r="BI364" s="172"/>
      <c r="BJ364" s="172"/>
      <c r="BK364" s="172"/>
      <c r="BL364" s="172"/>
      <c r="BM364" s="172"/>
      <c r="BN364" s="172"/>
      <c r="BO364" s="172"/>
      <c r="BP364" s="172"/>
      <c r="BQ364" s="172"/>
      <c r="BR364" s="172"/>
      <c r="BS364" s="172"/>
      <c r="BT364" s="172"/>
      <c r="BU364" s="172"/>
      <c r="BV364" s="172"/>
      <c r="BW364" s="172"/>
      <c r="BX364" s="172"/>
      <c r="BY364" s="172"/>
      <c r="BZ364" s="172"/>
      <c r="CA364" s="172"/>
      <c r="CB364" s="172"/>
      <c r="CC364" s="172"/>
      <c r="CD364" s="172"/>
      <c r="CE364" s="172"/>
      <c r="CF364" s="172"/>
      <c r="CG364" s="172"/>
      <c r="CH364" s="172"/>
      <c r="CI364" s="172"/>
      <c r="CJ364" s="172"/>
      <c r="CK364" s="172"/>
      <c r="CL364" s="172"/>
      <c r="CM364" s="172"/>
      <c r="CN364" s="172"/>
      <c r="CO364" s="172"/>
      <c r="CP364" s="172"/>
      <c r="CQ364" s="172"/>
      <c r="CR364" s="172"/>
      <c r="CS364" s="172"/>
      <c r="CT364" s="172"/>
      <c r="CU364" s="172"/>
      <c r="CV364" s="172"/>
      <c r="CW364" s="172"/>
      <c r="CX364" s="172"/>
      <c r="CY364" s="172"/>
      <c r="CZ364" s="172"/>
      <c r="DA364" s="172"/>
      <c r="DB364" s="172"/>
      <c r="DC364" s="172"/>
      <c r="DD364" s="172"/>
      <c r="DE364" s="172"/>
      <c r="DF364" s="172"/>
      <c r="DG364" s="172"/>
      <c r="DH364" s="172"/>
      <c r="DI364" s="172"/>
      <c r="DJ364" s="172"/>
      <c r="DK364" s="172"/>
      <c r="DL364" s="172"/>
      <c r="DM364" s="172"/>
      <c r="DN364" s="172"/>
      <c r="DO364" s="172"/>
      <c r="DP364" s="172"/>
      <c r="DQ364" s="172"/>
      <c r="DR364" s="172"/>
      <c r="DS364" s="172"/>
      <c r="DT364" s="172"/>
      <c r="DU364" s="172"/>
      <c r="DV364" s="172"/>
      <c r="DW364" s="172"/>
      <c r="DX364" s="172"/>
      <c r="DY364" s="172"/>
      <c r="DZ364" s="172"/>
      <c r="EA364" s="172"/>
      <c r="EB364" s="172"/>
      <c r="EC364" s="172"/>
      <c r="ED364" s="172"/>
      <c r="EE364" s="172"/>
      <c r="EF364" s="172"/>
      <c r="EG364" s="172"/>
      <c r="EH364" s="172"/>
      <c r="EI364" s="172"/>
      <c r="EJ364" s="172"/>
      <c r="EK364" s="172"/>
      <c r="EL364" s="172"/>
      <c r="EM364" s="172"/>
      <c r="EN364" s="172"/>
      <c r="EO364" s="172"/>
      <c r="EP364" s="172"/>
      <c r="EQ364" s="172"/>
      <c r="ER364" s="172"/>
      <c r="ES364" s="172"/>
      <c r="ET364" s="172"/>
      <c r="EU364" s="172"/>
      <c r="EV364" s="172"/>
      <c r="EW364" s="172"/>
      <c r="EX364" s="172"/>
      <c r="EY364" s="172"/>
      <c r="EZ364" s="172"/>
      <c r="FA364" s="172"/>
      <c r="FB364" s="172"/>
      <c r="FC364" s="172"/>
      <c r="FD364" s="172"/>
      <c r="FE364" s="172"/>
      <c r="FF364" s="172"/>
      <c r="FG364" s="172"/>
      <c r="FH364" s="172"/>
      <c r="FI364" s="172"/>
      <c r="FJ364" s="172"/>
      <c r="FK364" s="172"/>
      <c r="FL364" s="172"/>
      <c r="FM364" s="172"/>
      <c r="FN364" s="172"/>
      <c r="FO364" s="172"/>
      <c r="FP364" s="172"/>
      <c r="FQ364" s="172"/>
      <c r="FR364" s="172"/>
      <c r="FS364" s="172"/>
      <c r="FT364" s="172"/>
      <c r="FU364" s="172"/>
      <c r="FV364" s="172"/>
      <c r="FW364" s="172"/>
      <c r="FX364" s="172"/>
      <c r="FY364" s="172"/>
      <c r="FZ364" s="172"/>
      <c r="GA364" s="172"/>
      <c r="GB364" s="172"/>
      <c r="GC364" s="172"/>
      <c r="GD364" s="172"/>
      <c r="GE364" s="172"/>
      <c r="GF364" s="172"/>
      <c r="GG364" s="172"/>
      <c r="GH364" s="172"/>
      <c r="GI364" s="172"/>
      <c r="GJ364" s="172"/>
      <c r="GK364" s="172"/>
      <c r="GL364" s="172"/>
      <c r="GM364" s="172"/>
      <c r="GN364" s="172"/>
      <c r="GO364" s="172"/>
      <c r="GP364" s="172"/>
      <c r="GQ364" s="172"/>
      <c r="GR364" s="172"/>
      <c r="GS364" s="172"/>
      <c r="GT364" s="172"/>
      <c r="GU364" s="172"/>
      <c r="GV364" s="172"/>
      <c r="GW364" s="172"/>
      <c r="GX364" s="172"/>
      <c r="GY364" s="172"/>
      <c r="GZ364" s="172"/>
      <c r="HA364" s="172"/>
      <c r="HB364" s="172"/>
      <c r="HC364" s="172"/>
      <c r="HD364" s="172"/>
      <c r="HE364" s="172"/>
      <c r="HF364" s="172"/>
      <c r="HG364" s="172"/>
      <c r="HH364" s="172"/>
      <c r="HI364" s="172"/>
      <c r="HJ364" s="172"/>
      <c r="HK364" s="172"/>
      <c r="HL364" s="172"/>
      <c r="HM364" s="172"/>
      <c r="HN364" s="172"/>
      <c r="HO364" s="172"/>
      <c r="HP364" s="172"/>
      <c r="HQ364" s="172"/>
      <c r="HR364" s="172"/>
      <c r="HS364" s="172"/>
      <c r="HT364" s="172"/>
      <c r="HU364" s="172"/>
      <c r="HV364" s="172"/>
      <c r="HW364" s="172"/>
      <c r="HX364" s="172"/>
      <c r="HY364" s="172"/>
      <c r="HZ364" s="172"/>
      <c r="IA364" s="172"/>
      <c r="IB364" s="172"/>
      <c r="IC364" s="172"/>
      <c r="ID364" s="172"/>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c r="PU364" s="1"/>
      <c r="PV364" s="1"/>
      <c r="PW364" s="1"/>
      <c r="PX364" s="1"/>
      <c r="PY364" s="1"/>
      <c r="PZ364" s="1"/>
      <c r="QA364" s="1"/>
      <c r="QB364" s="1"/>
      <c r="QC364" s="1"/>
      <c r="QD364" s="1"/>
      <c r="QE364" s="1"/>
      <c r="QF364" s="1"/>
      <c r="QG364" s="1"/>
      <c r="QH364" s="1"/>
      <c r="QI364" s="1"/>
      <c r="QJ364" s="1"/>
      <c r="QK364" s="1"/>
      <c r="QL364" s="1"/>
      <c r="QM364" s="1"/>
      <c r="QN364" s="1"/>
      <c r="QO364" s="1"/>
      <c r="QP364" s="1"/>
      <c r="QQ364" s="1"/>
      <c r="QR364" s="1"/>
      <c r="QS364" s="1"/>
      <c r="QT364" s="1"/>
      <c r="QU364" s="1"/>
      <c r="QV364" s="1"/>
      <c r="QW364" s="1"/>
      <c r="QX364" s="1"/>
      <c r="QY364" s="1"/>
      <c r="QZ364" s="1"/>
      <c r="RA364" s="1"/>
      <c r="RB364" s="1"/>
      <c r="RC364" s="1"/>
      <c r="RD364" s="1"/>
      <c r="RE364" s="1"/>
      <c r="RF364" s="1"/>
      <c r="RG364" s="1"/>
      <c r="RH364" s="1"/>
      <c r="RI364" s="1"/>
      <c r="RJ364" s="1"/>
      <c r="RK364" s="1"/>
      <c r="RL364" s="1"/>
      <c r="RM364" s="1"/>
      <c r="RN364" s="1"/>
      <c r="RO364" s="1"/>
      <c r="RP364" s="1"/>
      <c r="RQ364" s="1"/>
      <c r="RR364" s="1"/>
      <c r="RS364" s="1"/>
      <c r="RT364" s="1"/>
      <c r="RU364" s="1"/>
      <c r="RV364" s="1"/>
      <c r="RW364" s="1"/>
      <c r="RX364" s="1"/>
      <c r="RY364" s="1"/>
      <c r="RZ364" s="1"/>
      <c r="SA364" s="1"/>
      <c r="SB364" s="1"/>
      <c r="SC364" s="1"/>
      <c r="SD364" s="1"/>
      <c r="SE364" s="1"/>
      <c r="SF364" s="1"/>
      <c r="SG364" s="1"/>
      <c r="SH364" s="1"/>
      <c r="SI364" s="1"/>
      <c r="SJ364" s="1"/>
      <c r="SK364" s="1"/>
      <c r="SL364" s="1"/>
      <c r="SM364" s="1"/>
      <c r="SN364" s="1"/>
      <c r="SO364" s="1"/>
      <c r="SP364" s="1"/>
      <c r="SQ364" s="1"/>
      <c r="SR364" s="1"/>
      <c r="SS364" s="1"/>
      <c r="ST364" s="1"/>
      <c r="SU364" s="1"/>
      <c r="SV364" s="1"/>
      <c r="SW364" s="1"/>
      <c r="SX364" s="1"/>
      <c r="SY364" s="1"/>
      <c r="SZ364" s="1"/>
      <c r="TA364" s="1"/>
      <c r="TB364" s="1"/>
      <c r="TC364" s="1"/>
      <c r="TD364" s="1"/>
      <c r="TE364" s="1"/>
      <c r="TF364" s="1"/>
      <c r="TG364" s="1"/>
      <c r="TH364" s="1"/>
      <c r="TI364" s="1"/>
      <c r="TJ364" s="1"/>
      <c r="TK364" s="1"/>
      <c r="TL364" s="1"/>
      <c r="TM364" s="1"/>
      <c r="TN364" s="1"/>
      <c r="TO364" s="1"/>
      <c r="TP364" s="1"/>
      <c r="TQ364" s="1"/>
      <c r="TR364" s="1"/>
      <c r="TS364" s="1"/>
      <c r="TT364" s="1"/>
      <c r="TU364" s="1"/>
      <c r="TV364" s="1"/>
      <c r="TW364" s="1"/>
      <c r="TX364" s="1"/>
      <c r="TY364" s="1"/>
      <c r="TZ364" s="1"/>
      <c r="UA364" s="1"/>
      <c r="UB364" s="1"/>
      <c r="UC364" s="1"/>
      <c r="UD364" s="1"/>
      <c r="UE364" s="1"/>
      <c r="UF364" s="1"/>
      <c r="UG364" s="1"/>
      <c r="UH364" s="1"/>
      <c r="UI364" s="1"/>
      <c r="UJ364" s="1"/>
      <c r="UK364" s="1"/>
      <c r="UL364" s="1"/>
      <c r="UM364" s="1"/>
      <c r="UN364" s="1"/>
      <c r="UO364" s="1"/>
      <c r="UP364" s="1"/>
      <c r="UQ364" s="1"/>
      <c r="UR364" s="1"/>
      <c r="US364" s="1"/>
      <c r="UT364" s="1"/>
      <c r="UU364" s="1"/>
      <c r="UV364" s="1"/>
      <c r="UW364" s="1"/>
      <c r="UX364" s="1"/>
      <c r="UY364" s="1"/>
      <c r="UZ364" s="1"/>
      <c r="VA364" s="1"/>
      <c r="VB364" s="1"/>
      <c r="VC364" s="1"/>
      <c r="VD364" s="1"/>
      <c r="VE364" s="1"/>
      <c r="VF364" s="1"/>
      <c r="VG364" s="1"/>
      <c r="VH364" s="1"/>
      <c r="VI364" s="1"/>
      <c r="VJ364" s="1"/>
      <c r="VK364" s="1"/>
      <c r="VL364" s="1"/>
      <c r="VM364" s="1"/>
      <c r="VN364" s="1"/>
      <c r="VO364" s="1"/>
      <c r="VP364" s="1"/>
      <c r="VQ364" s="1"/>
      <c r="VR364" s="1"/>
      <c r="VS364" s="1"/>
      <c r="VT364" s="1"/>
      <c r="VU364" s="1"/>
      <c r="VV364" s="1"/>
      <c r="VW364" s="1"/>
      <c r="VX364" s="1"/>
      <c r="VY364" s="1"/>
      <c r="VZ364" s="1"/>
      <c r="WA364" s="1"/>
      <c r="WB364" s="1"/>
      <c r="WC364" s="1"/>
      <c r="WD364" s="1"/>
      <c r="WE364" s="1"/>
      <c r="WF364" s="1"/>
      <c r="WG364" s="1"/>
      <c r="WH364" s="1"/>
      <c r="WI364" s="1"/>
      <c r="WJ364" s="1"/>
      <c r="WK364" s="1"/>
      <c r="WL364" s="1"/>
      <c r="WM364" s="1"/>
      <c r="WN364" s="1"/>
      <c r="WO364" s="1"/>
      <c r="WP364" s="1"/>
      <c r="WQ364" s="1"/>
      <c r="WR364" s="1"/>
      <c r="WS364" s="1"/>
      <c r="WT364" s="1"/>
      <c r="WU364" s="1"/>
      <c r="WV364" s="1"/>
      <c r="WW364" s="1"/>
      <c r="WX364" s="1"/>
      <c r="WY364" s="1"/>
      <c r="WZ364" s="1"/>
      <c r="XA364" s="1"/>
      <c r="XB364" s="1"/>
      <c r="XC364" s="1"/>
      <c r="XD364" s="1"/>
      <c r="XE364" s="1"/>
      <c r="XF364" s="1"/>
      <c r="XG364" s="1"/>
      <c r="XH364" s="1"/>
      <c r="XI364" s="1"/>
      <c r="XJ364" s="1"/>
      <c r="XK364" s="1"/>
      <c r="XL364" s="1"/>
      <c r="XM364" s="1"/>
      <c r="XN364" s="1"/>
      <c r="XO364" s="1"/>
      <c r="XP364" s="1"/>
      <c r="XQ364" s="1"/>
      <c r="XR364" s="1"/>
      <c r="XS364" s="1"/>
      <c r="XT364" s="1"/>
      <c r="XU364" s="1"/>
      <c r="XV364" s="1"/>
      <c r="XW364" s="1"/>
      <c r="XX364" s="1"/>
      <c r="XY364" s="1"/>
      <c r="XZ364" s="1"/>
      <c r="YA364" s="1"/>
      <c r="YB364" s="1"/>
      <c r="YC364" s="1"/>
      <c r="YD364" s="1"/>
      <c r="YE364" s="1"/>
      <c r="YF364" s="1"/>
      <c r="YG364" s="1"/>
      <c r="YH364" s="1"/>
      <c r="YI364" s="1"/>
      <c r="YJ364" s="1"/>
      <c r="YK364" s="1"/>
      <c r="YL364" s="1"/>
      <c r="YM364" s="1"/>
      <c r="YN364" s="1"/>
      <c r="YO364" s="1"/>
      <c r="YP364" s="1"/>
      <c r="YQ364" s="1"/>
      <c r="YR364" s="1"/>
      <c r="YS364" s="1"/>
      <c r="YT364" s="1"/>
      <c r="YU364" s="1"/>
      <c r="YV364" s="1"/>
      <c r="YW364" s="1"/>
      <c r="YX364" s="1"/>
      <c r="YY364" s="1"/>
      <c r="YZ364" s="1"/>
      <c r="ZA364" s="1"/>
      <c r="ZB364" s="1"/>
      <c r="ZC364" s="1"/>
      <c r="ZD364" s="1"/>
      <c r="ZE364" s="1"/>
      <c r="ZF364" s="1"/>
      <c r="ZG364" s="1"/>
      <c r="ZH364" s="1"/>
      <c r="ZI364" s="1"/>
      <c r="ZJ364" s="1"/>
      <c r="ZK364" s="1"/>
      <c r="ZL364" s="1"/>
      <c r="ZM364" s="1"/>
      <c r="ZN364" s="1"/>
      <c r="ZO364" s="1"/>
      <c r="ZP364" s="1"/>
      <c r="ZQ364" s="1"/>
      <c r="ZR364" s="1"/>
      <c r="ZS364" s="1"/>
      <c r="ZT364" s="1"/>
      <c r="ZU364" s="1"/>
      <c r="ZV364" s="1"/>
      <c r="ZW364" s="1"/>
      <c r="ZX364" s="1"/>
      <c r="ZY364" s="1"/>
      <c r="ZZ364" s="1"/>
      <c r="AAA364" s="1"/>
      <c r="AAB364" s="1"/>
      <c r="AAC364" s="1"/>
      <c r="AAD364" s="1"/>
      <c r="AAE364" s="1"/>
      <c r="AAF364" s="1"/>
      <c r="AAG364" s="1"/>
      <c r="AAH364" s="1"/>
      <c r="AAI364" s="1"/>
      <c r="AAJ364" s="1"/>
      <c r="AAK364" s="1"/>
      <c r="AAL364" s="1"/>
      <c r="AAM364" s="1"/>
      <c r="AAN364" s="1"/>
      <c r="AAO364" s="1"/>
      <c r="AAP364" s="1"/>
      <c r="AAQ364" s="1"/>
      <c r="AAR364" s="1"/>
      <c r="AAS364" s="1"/>
      <c r="AAT364" s="1"/>
      <c r="AAU364" s="1"/>
      <c r="AAV364" s="1"/>
      <c r="AAW364" s="1"/>
      <c r="AAX364" s="1"/>
      <c r="AAY364" s="1"/>
      <c r="AAZ364" s="1"/>
      <c r="ABA364" s="1"/>
      <c r="ABB364" s="1"/>
      <c r="ABC364" s="1"/>
      <c r="ABD364" s="1"/>
      <c r="ABE364" s="1"/>
      <c r="ABF364" s="1"/>
      <c r="ABG364" s="1"/>
      <c r="ABH364" s="1"/>
      <c r="ABI364" s="1"/>
      <c r="ABJ364" s="1"/>
      <c r="ABK364" s="1"/>
      <c r="ABL364" s="1"/>
      <c r="ABM364" s="1"/>
      <c r="ABN364" s="1"/>
      <c r="ABO364" s="1"/>
      <c r="ABP364" s="1"/>
      <c r="ABQ364" s="1"/>
      <c r="ABR364" s="1"/>
      <c r="ABS364" s="1"/>
      <c r="ABT364" s="1"/>
      <c r="ABU364" s="1"/>
      <c r="ABV364" s="1"/>
      <c r="ABW364" s="1"/>
      <c r="ABX364" s="1"/>
      <c r="ABY364" s="1"/>
      <c r="ABZ364" s="1"/>
      <c r="ACA364" s="1"/>
      <c r="ACB364" s="1"/>
      <c r="ACC364" s="1"/>
      <c r="ACD364" s="1"/>
      <c r="ACE364" s="1"/>
      <c r="ACF364" s="1"/>
      <c r="ACG364" s="1"/>
      <c r="ACH364" s="1"/>
      <c r="ACI364" s="1"/>
      <c r="ACJ364" s="1"/>
      <c r="ACK364" s="1"/>
      <c r="ACL364" s="1"/>
      <c r="ACM364" s="1"/>
      <c r="ACN364" s="1"/>
      <c r="ACO364" s="1"/>
      <c r="ACP364" s="1"/>
      <c r="ACQ364" s="1"/>
      <c r="ACR364" s="1"/>
      <c r="ACS364" s="1"/>
      <c r="ACT364" s="1"/>
      <c r="ACU364" s="1"/>
      <c r="ACV364" s="1"/>
      <c r="ACW364" s="1"/>
      <c r="ACX364" s="1"/>
      <c r="ACY364" s="1"/>
      <c r="ACZ364" s="1"/>
      <c r="ADA364" s="1"/>
      <c r="ADB364" s="1"/>
      <c r="ADC364" s="1"/>
      <c r="ADD364" s="1"/>
      <c r="ADE364" s="1"/>
      <c r="ADF364" s="1"/>
      <c r="ADG364" s="1"/>
      <c r="ADH364" s="1"/>
      <c r="ADI364" s="1"/>
      <c r="ADJ364" s="1"/>
      <c r="ADK364" s="1"/>
      <c r="ADL364" s="1"/>
      <c r="ADM364" s="1"/>
      <c r="ADN364" s="1"/>
      <c r="ADO364" s="1"/>
      <c r="ADP364" s="1"/>
      <c r="ADQ364" s="1"/>
      <c r="ADR364" s="1"/>
      <c r="ADS364" s="1"/>
      <c r="ADT364" s="1"/>
      <c r="ADU364" s="1"/>
      <c r="ADV364" s="1"/>
      <c r="ADW364" s="1"/>
      <c r="ADX364" s="1"/>
      <c r="ADY364" s="1"/>
      <c r="ADZ364" s="1"/>
      <c r="AEA364" s="1"/>
      <c r="AEB364" s="1"/>
      <c r="AEC364" s="1"/>
      <c r="AED364" s="1"/>
      <c r="AEE364" s="1"/>
      <c r="AEF364" s="1"/>
      <c r="AEG364" s="1"/>
      <c r="AEH364" s="1"/>
      <c r="AEI364" s="1"/>
      <c r="AEJ364" s="1"/>
      <c r="AEK364" s="1"/>
      <c r="AEL364" s="1"/>
      <c r="AEM364" s="1"/>
      <c r="AEN364" s="1"/>
      <c r="AEO364" s="1"/>
      <c r="AEP364" s="1"/>
      <c r="AEQ364" s="1"/>
      <c r="AER364" s="1"/>
      <c r="AES364" s="1"/>
      <c r="AET364" s="1"/>
      <c r="AEU364" s="1"/>
      <c r="AEV364" s="1"/>
      <c r="AEW364" s="1"/>
      <c r="AEX364" s="1"/>
      <c r="AEY364" s="1"/>
      <c r="AEZ364" s="1"/>
      <c r="AFA364" s="1"/>
      <c r="AFB364" s="1"/>
      <c r="AFC364" s="1"/>
      <c r="AFD364" s="1"/>
      <c r="AFE364" s="1"/>
      <c r="AFF364" s="1"/>
      <c r="AFG364" s="1"/>
      <c r="AFH364" s="1"/>
      <c r="AFI364" s="1"/>
      <c r="AFJ364" s="1"/>
      <c r="AFK364" s="1"/>
      <c r="AFL364" s="1"/>
      <c r="AFM364" s="1"/>
      <c r="AFN364" s="1"/>
      <c r="AFO364" s="1"/>
      <c r="AFP364" s="1"/>
      <c r="AFQ364" s="1"/>
      <c r="AFR364" s="1"/>
      <c r="AFS364" s="1"/>
      <c r="AFT364" s="1"/>
      <c r="AFU364" s="1"/>
      <c r="AFV364" s="1"/>
      <c r="AFW364" s="1"/>
      <c r="AFX364" s="1"/>
      <c r="AFY364" s="1"/>
      <c r="AFZ364" s="1"/>
      <c r="AGA364" s="1"/>
      <c r="AGB364" s="1"/>
      <c r="AGC364" s="1"/>
      <c r="AGD364" s="1"/>
      <c r="AGE364" s="1"/>
      <c r="AGF364" s="1"/>
      <c r="AGG364" s="1"/>
      <c r="AGH364" s="1"/>
      <c r="AGI364" s="1"/>
      <c r="AGJ364" s="1"/>
      <c r="AGK364" s="1"/>
      <c r="AGL364" s="1"/>
      <c r="AGM364" s="1"/>
      <c r="AGN364" s="1"/>
      <c r="AGO364" s="1"/>
      <c r="AGP364" s="1"/>
      <c r="AGQ364" s="1"/>
      <c r="AGR364" s="1"/>
      <c r="AGS364" s="1"/>
      <c r="AGT364" s="1"/>
      <c r="AGU364" s="1"/>
      <c r="AGV364" s="1"/>
      <c r="AGW364" s="1"/>
      <c r="AGX364" s="1"/>
      <c r="AGY364" s="1"/>
      <c r="AGZ364" s="1"/>
      <c r="AHA364" s="1"/>
      <c r="AHB364" s="1"/>
      <c r="AHC364" s="1"/>
      <c r="AHD364" s="1"/>
      <c r="AHE364" s="1"/>
      <c r="AHF364" s="1"/>
      <c r="AHG364" s="1"/>
      <c r="AHH364" s="1"/>
      <c r="AHI364" s="1"/>
      <c r="AHJ364" s="1"/>
      <c r="AHK364" s="1"/>
      <c r="AHL364" s="1"/>
      <c r="AHM364" s="1"/>
      <c r="AHN364" s="1"/>
      <c r="AHO364" s="1"/>
      <c r="AHP364" s="1"/>
      <c r="AHQ364" s="1"/>
      <c r="AHR364" s="1"/>
      <c r="AHS364" s="1"/>
      <c r="AHT364" s="1"/>
      <c r="AHU364" s="1"/>
      <c r="AHV364" s="1"/>
      <c r="AHW364" s="1"/>
      <c r="AHX364" s="1"/>
      <c r="AHY364" s="1"/>
      <c r="AHZ364" s="1"/>
      <c r="AIA364" s="1"/>
      <c r="AIB364" s="1"/>
      <c r="AIC364" s="1"/>
      <c r="AID364" s="1"/>
      <c r="AIE364" s="1"/>
      <c r="AIF364" s="1"/>
      <c r="AIG364" s="1"/>
      <c r="AIH364" s="1"/>
      <c r="AII364" s="1"/>
      <c r="AIJ364" s="1"/>
      <c r="AIK364" s="1"/>
      <c r="AIL364" s="1"/>
      <c r="AIM364" s="1"/>
      <c r="AIN364" s="1"/>
      <c r="AIO364" s="1"/>
      <c r="AIP364" s="1"/>
      <c r="AIQ364" s="1"/>
      <c r="AIR364" s="1"/>
      <c r="AIS364" s="1"/>
      <c r="AIT364" s="1"/>
      <c r="AIU364" s="1"/>
      <c r="AIV364" s="1"/>
      <c r="AIW364" s="1"/>
      <c r="AIX364" s="1"/>
      <c r="AIY364" s="1"/>
      <c r="AIZ364" s="1"/>
      <c r="AJA364" s="1"/>
      <c r="AJB364" s="1"/>
      <c r="AJC364" s="1"/>
      <c r="AJD364" s="1"/>
      <c r="AJE364" s="1"/>
      <c r="AJF364" s="1"/>
      <c r="AJG364" s="1"/>
      <c r="AJH364" s="1"/>
      <c r="AJI364" s="1"/>
      <c r="AJJ364" s="1"/>
      <c r="AJK364" s="1"/>
      <c r="AJL364" s="1"/>
      <c r="AJM364" s="1"/>
      <c r="AJN364" s="1"/>
      <c r="AJO364" s="1"/>
      <c r="AJP364" s="1"/>
      <c r="AJQ364" s="1"/>
      <c r="AJR364" s="1"/>
      <c r="AJS364" s="1"/>
      <c r="AJT364" s="1"/>
      <c r="AJU364" s="1"/>
      <c r="AJV364" s="1"/>
      <c r="AJW364" s="1"/>
      <c r="AJX364" s="1"/>
      <c r="AJY364" s="1"/>
      <c r="AJZ364" s="1"/>
      <c r="AKA364" s="1"/>
      <c r="AKB364" s="1"/>
      <c r="AKC364" s="1"/>
      <c r="AKD364" s="1"/>
      <c r="AKE364" s="1"/>
      <c r="AKF364" s="1"/>
      <c r="AKG364" s="1"/>
      <c r="AKH364" s="1"/>
      <c r="AKI364" s="1"/>
      <c r="AKJ364" s="1"/>
      <c r="AKK364" s="1"/>
      <c r="AKL364" s="1"/>
      <c r="AKM364" s="1"/>
      <c r="AKN364" s="1"/>
      <c r="AKO364" s="1"/>
      <c r="AKP364" s="1"/>
      <c r="AKQ364" s="1"/>
      <c r="AKR364" s="1"/>
      <c r="AKS364" s="1"/>
      <c r="AKT364" s="1"/>
      <c r="AKU364" s="1"/>
      <c r="AKV364" s="1"/>
      <c r="AKW364" s="1"/>
      <c r="AKX364" s="1"/>
      <c r="AKY364" s="1"/>
      <c r="AKZ364" s="1"/>
      <c r="ALA364" s="1"/>
      <c r="ALB364" s="1"/>
      <c r="ALC364" s="1"/>
      <c r="ALD364" s="1"/>
      <c r="ALE364" s="1"/>
      <c r="ALF364" s="1"/>
      <c r="ALG364" s="1"/>
      <c r="ALH364" s="1"/>
      <c r="ALI364" s="1"/>
      <c r="ALJ364" s="1"/>
      <c r="ALK364" s="1"/>
      <c r="ALL364" s="1"/>
      <c r="ALM364" s="1"/>
      <c r="ALN364" s="1"/>
      <c r="ALO364" s="1"/>
      <c r="ALP364" s="1"/>
    </row>
    <row r="365" s="2" customFormat="true" ht="32.8" hidden="true" customHeight="false" outlineLevel="0" collapsed="false">
      <c r="A365" s="163"/>
      <c r="B365" s="164"/>
      <c r="C365" s="29" t="s">
        <v>318</v>
      </c>
      <c r="D365" s="29" t="n">
        <v>921</v>
      </c>
      <c r="E365" s="166" t="s">
        <v>23</v>
      </c>
      <c r="F365" s="166" t="s">
        <v>49</v>
      </c>
      <c r="G365" s="167" t="n">
        <v>7210000000</v>
      </c>
      <c r="H365" s="168"/>
      <c r="I365" s="169" t="n">
        <f aca="false">SUM(J365:Q365)</f>
        <v>0</v>
      </c>
      <c r="J365" s="169" t="n">
        <f aca="false">J366</f>
        <v>5355700</v>
      </c>
      <c r="K365" s="170" t="n">
        <f aca="false">K366</f>
        <v>-5355700</v>
      </c>
      <c r="L365" s="170" t="n">
        <f aca="false">L366</f>
        <v>0</v>
      </c>
      <c r="M365" s="170" t="n">
        <f aca="false">M366</f>
        <v>0</v>
      </c>
      <c r="N365" s="170" t="n">
        <f aca="false">N366</f>
        <v>0</v>
      </c>
      <c r="O365" s="170"/>
      <c r="P365" s="170"/>
      <c r="Q365" s="171" t="n">
        <f aca="false">Q366</f>
        <v>0</v>
      </c>
      <c r="R365" s="172"/>
      <c r="S365" s="172"/>
      <c r="T365" s="172"/>
      <c r="U365" s="172"/>
      <c r="V365" s="172"/>
      <c r="W365" s="172"/>
      <c r="X365" s="172"/>
      <c r="Y365" s="172"/>
      <c r="Z365" s="172"/>
      <c r="AA365" s="172"/>
      <c r="AB365" s="172"/>
      <c r="AC365" s="172"/>
      <c r="AD365" s="172"/>
      <c r="AE365" s="172"/>
      <c r="AF365" s="172"/>
      <c r="AG365" s="172"/>
      <c r="AH365" s="172"/>
      <c r="AI365" s="172"/>
      <c r="AJ365" s="172"/>
      <c r="AK365" s="172"/>
      <c r="AL365" s="172"/>
      <c r="AM365" s="172"/>
      <c r="AN365" s="172"/>
      <c r="AO365" s="172"/>
      <c r="AP365" s="172"/>
      <c r="AQ365" s="172"/>
      <c r="AR365" s="172"/>
      <c r="AS365" s="172"/>
      <c r="AT365" s="172"/>
      <c r="AU365" s="172"/>
      <c r="AV365" s="172"/>
      <c r="AW365" s="172"/>
      <c r="AX365" s="172"/>
      <c r="AY365" s="172"/>
      <c r="AZ365" s="172"/>
      <c r="BA365" s="172"/>
      <c r="BB365" s="172"/>
      <c r="BC365" s="172"/>
      <c r="BD365" s="172"/>
      <c r="BE365" s="172"/>
      <c r="BF365" s="172"/>
      <c r="BG365" s="172"/>
      <c r="BH365" s="172"/>
      <c r="BI365" s="172"/>
      <c r="BJ365" s="172"/>
      <c r="BK365" s="172"/>
      <c r="BL365" s="172"/>
      <c r="BM365" s="172"/>
      <c r="BN365" s="172"/>
      <c r="BO365" s="172"/>
      <c r="BP365" s="172"/>
      <c r="BQ365" s="172"/>
      <c r="BR365" s="172"/>
      <c r="BS365" s="172"/>
      <c r="BT365" s="172"/>
      <c r="BU365" s="172"/>
      <c r="BV365" s="172"/>
      <c r="BW365" s="172"/>
      <c r="BX365" s="172"/>
      <c r="BY365" s="172"/>
      <c r="BZ365" s="172"/>
      <c r="CA365" s="172"/>
      <c r="CB365" s="172"/>
      <c r="CC365" s="172"/>
      <c r="CD365" s="172"/>
      <c r="CE365" s="172"/>
      <c r="CF365" s="172"/>
      <c r="CG365" s="172"/>
      <c r="CH365" s="172"/>
      <c r="CI365" s="172"/>
      <c r="CJ365" s="172"/>
      <c r="CK365" s="172"/>
      <c r="CL365" s="172"/>
      <c r="CM365" s="172"/>
      <c r="CN365" s="172"/>
      <c r="CO365" s="172"/>
      <c r="CP365" s="172"/>
      <c r="CQ365" s="172"/>
      <c r="CR365" s="172"/>
      <c r="CS365" s="172"/>
      <c r="CT365" s="172"/>
      <c r="CU365" s="172"/>
      <c r="CV365" s="172"/>
      <c r="CW365" s="172"/>
      <c r="CX365" s="172"/>
      <c r="CY365" s="172"/>
      <c r="CZ365" s="172"/>
      <c r="DA365" s="172"/>
      <c r="DB365" s="172"/>
      <c r="DC365" s="172"/>
      <c r="DD365" s="172"/>
      <c r="DE365" s="172"/>
      <c r="DF365" s="172"/>
      <c r="DG365" s="172"/>
      <c r="DH365" s="172"/>
      <c r="DI365" s="172"/>
      <c r="DJ365" s="172"/>
      <c r="DK365" s="172"/>
      <c r="DL365" s="172"/>
      <c r="DM365" s="172"/>
      <c r="DN365" s="172"/>
      <c r="DO365" s="172"/>
      <c r="DP365" s="172"/>
      <c r="DQ365" s="172"/>
      <c r="DR365" s="172"/>
      <c r="DS365" s="172"/>
      <c r="DT365" s="172"/>
      <c r="DU365" s="172"/>
      <c r="DV365" s="172"/>
      <c r="DW365" s="172"/>
      <c r="DX365" s="172"/>
      <c r="DY365" s="172"/>
      <c r="DZ365" s="172"/>
      <c r="EA365" s="172"/>
      <c r="EB365" s="172"/>
      <c r="EC365" s="172"/>
      <c r="ED365" s="172"/>
      <c r="EE365" s="172"/>
      <c r="EF365" s="172"/>
      <c r="EG365" s="172"/>
      <c r="EH365" s="172"/>
      <c r="EI365" s="172"/>
      <c r="EJ365" s="172"/>
      <c r="EK365" s="172"/>
      <c r="EL365" s="172"/>
      <c r="EM365" s="172"/>
      <c r="EN365" s="172"/>
      <c r="EO365" s="172"/>
      <c r="EP365" s="172"/>
      <c r="EQ365" s="172"/>
      <c r="ER365" s="172"/>
      <c r="ES365" s="172"/>
      <c r="ET365" s="172"/>
      <c r="EU365" s="172"/>
      <c r="EV365" s="172"/>
      <c r="EW365" s="172"/>
      <c r="EX365" s="172"/>
      <c r="EY365" s="172"/>
      <c r="EZ365" s="172"/>
      <c r="FA365" s="172"/>
      <c r="FB365" s="172"/>
      <c r="FC365" s="172"/>
      <c r="FD365" s="172"/>
      <c r="FE365" s="172"/>
      <c r="FF365" s="172"/>
      <c r="FG365" s="172"/>
      <c r="FH365" s="172"/>
      <c r="FI365" s="172"/>
      <c r="FJ365" s="172"/>
      <c r="FK365" s="172"/>
      <c r="FL365" s="172"/>
      <c r="FM365" s="172"/>
      <c r="FN365" s="172"/>
      <c r="FO365" s="172"/>
      <c r="FP365" s="172"/>
      <c r="FQ365" s="172"/>
      <c r="FR365" s="172"/>
      <c r="FS365" s="172"/>
      <c r="FT365" s="172"/>
      <c r="FU365" s="172"/>
      <c r="FV365" s="172"/>
      <c r="FW365" s="172"/>
      <c r="FX365" s="172"/>
      <c r="FY365" s="172"/>
      <c r="FZ365" s="172"/>
      <c r="GA365" s="172"/>
      <c r="GB365" s="172"/>
      <c r="GC365" s="172"/>
      <c r="GD365" s="172"/>
      <c r="GE365" s="172"/>
      <c r="GF365" s="172"/>
      <c r="GG365" s="172"/>
      <c r="GH365" s="172"/>
      <c r="GI365" s="172"/>
      <c r="GJ365" s="172"/>
      <c r="GK365" s="172"/>
      <c r="GL365" s="172"/>
      <c r="GM365" s="172"/>
      <c r="GN365" s="172"/>
      <c r="GO365" s="172"/>
      <c r="GP365" s="172"/>
      <c r="GQ365" s="172"/>
      <c r="GR365" s="172"/>
      <c r="GS365" s="172"/>
      <c r="GT365" s="172"/>
      <c r="GU365" s="172"/>
      <c r="GV365" s="172"/>
      <c r="GW365" s="172"/>
      <c r="GX365" s="172"/>
      <c r="GY365" s="172"/>
      <c r="GZ365" s="172"/>
      <c r="HA365" s="172"/>
      <c r="HB365" s="172"/>
      <c r="HC365" s="172"/>
      <c r="HD365" s="172"/>
      <c r="HE365" s="172"/>
      <c r="HF365" s="172"/>
      <c r="HG365" s="172"/>
      <c r="HH365" s="172"/>
      <c r="HI365" s="172"/>
      <c r="HJ365" s="172"/>
      <c r="HK365" s="172"/>
      <c r="HL365" s="172"/>
      <c r="HM365" s="172"/>
      <c r="HN365" s="172"/>
      <c r="HO365" s="172"/>
      <c r="HP365" s="172"/>
      <c r="HQ365" s="172"/>
      <c r="HR365" s="172"/>
      <c r="HS365" s="172"/>
      <c r="HT365" s="172"/>
      <c r="HU365" s="172"/>
      <c r="HV365" s="172"/>
      <c r="HW365" s="172"/>
      <c r="HX365" s="172"/>
      <c r="HY365" s="172"/>
      <c r="HZ365" s="172"/>
      <c r="IA365" s="172"/>
      <c r="IB365" s="172"/>
      <c r="IC365" s="172"/>
      <c r="ID365" s="172"/>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c r="PU365" s="1"/>
      <c r="PV365" s="1"/>
      <c r="PW365" s="1"/>
      <c r="PX365" s="1"/>
      <c r="PY365" s="1"/>
      <c r="PZ365" s="1"/>
      <c r="QA365" s="1"/>
      <c r="QB365" s="1"/>
      <c r="QC365" s="1"/>
      <c r="QD365" s="1"/>
      <c r="QE365" s="1"/>
      <c r="QF365" s="1"/>
      <c r="QG365" s="1"/>
      <c r="QH365" s="1"/>
      <c r="QI365" s="1"/>
      <c r="QJ365" s="1"/>
      <c r="QK365" s="1"/>
      <c r="QL365" s="1"/>
      <c r="QM365" s="1"/>
      <c r="QN365" s="1"/>
      <c r="QO365" s="1"/>
      <c r="QP365" s="1"/>
      <c r="QQ365" s="1"/>
      <c r="QR365" s="1"/>
      <c r="QS365" s="1"/>
      <c r="QT365" s="1"/>
      <c r="QU365" s="1"/>
      <c r="QV365" s="1"/>
      <c r="QW365" s="1"/>
      <c r="QX365" s="1"/>
      <c r="QY365" s="1"/>
      <c r="QZ365" s="1"/>
      <c r="RA365" s="1"/>
      <c r="RB365" s="1"/>
      <c r="RC365" s="1"/>
      <c r="RD365" s="1"/>
      <c r="RE365" s="1"/>
      <c r="RF365" s="1"/>
      <c r="RG365" s="1"/>
      <c r="RH365" s="1"/>
      <c r="RI365" s="1"/>
      <c r="RJ365" s="1"/>
      <c r="RK365" s="1"/>
      <c r="RL365" s="1"/>
      <c r="RM365" s="1"/>
      <c r="RN365" s="1"/>
      <c r="RO365" s="1"/>
      <c r="RP365" s="1"/>
      <c r="RQ365" s="1"/>
      <c r="RR365" s="1"/>
      <c r="RS365" s="1"/>
      <c r="RT365" s="1"/>
      <c r="RU365" s="1"/>
      <c r="RV365" s="1"/>
      <c r="RW365" s="1"/>
      <c r="RX365" s="1"/>
      <c r="RY365" s="1"/>
      <c r="RZ365" s="1"/>
      <c r="SA365" s="1"/>
      <c r="SB365" s="1"/>
      <c r="SC365" s="1"/>
      <c r="SD365" s="1"/>
      <c r="SE365" s="1"/>
      <c r="SF365" s="1"/>
      <c r="SG365" s="1"/>
      <c r="SH365" s="1"/>
      <c r="SI365" s="1"/>
      <c r="SJ365" s="1"/>
      <c r="SK365" s="1"/>
      <c r="SL365" s="1"/>
      <c r="SM365" s="1"/>
      <c r="SN365" s="1"/>
      <c r="SO365" s="1"/>
      <c r="SP365" s="1"/>
      <c r="SQ365" s="1"/>
      <c r="SR365" s="1"/>
      <c r="SS365" s="1"/>
      <c r="ST365" s="1"/>
      <c r="SU365" s="1"/>
      <c r="SV365" s="1"/>
      <c r="SW365" s="1"/>
      <c r="SX365" s="1"/>
      <c r="SY365" s="1"/>
      <c r="SZ365" s="1"/>
      <c r="TA365" s="1"/>
      <c r="TB365" s="1"/>
      <c r="TC365" s="1"/>
      <c r="TD365" s="1"/>
      <c r="TE365" s="1"/>
      <c r="TF365" s="1"/>
      <c r="TG365" s="1"/>
      <c r="TH365" s="1"/>
      <c r="TI365" s="1"/>
      <c r="TJ365" s="1"/>
      <c r="TK365" s="1"/>
      <c r="TL365" s="1"/>
      <c r="TM365" s="1"/>
      <c r="TN365" s="1"/>
      <c r="TO365" s="1"/>
      <c r="TP365" s="1"/>
      <c r="TQ365" s="1"/>
      <c r="TR365" s="1"/>
      <c r="TS365" s="1"/>
      <c r="TT365" s="1"/>
      <c r="TU365" s="1"/>
      <c r="TV365" s="1"/>
      <c r="TW365" s="1"/>
      <c r="TX365" s="1"/>
      <c r="TY365" s="1"/>
      <c r="TZ365" s="1"/>
      <c r="UA365" s="1"/>
      <c r="UB365" s="1"/>
      <c r="UC365" s="1"/>
      <c r="UD365" s="1"/>
      <c r="UE365" s="1"/>
      <c r="UF365" s="1"/>
      <c r="UG365" s="1"/>
      <c r="UH365" s="1"/>
      <c r="UI365" s="1"/>
      <c r="UJ365" s="1"/>
      <c r="UK365" s="1"/>
      <c r="UL365" s="1"/>
      <c r="UM365" s="1"/>
      <c r="UN365" s="1"/>
      <c r="UO365" s="1"/>
      <c r="UP365" s="1"/>
      <c r="UQ365" s="1"/>
      <c r="UR365" s="1"/>
      <c r="US365" s="1"/>
      <c r="UT365" s="1"/>
      <c r="UU365" s="1"/>
      <c r="UV365" s="1"/>
      <c r="UW365" s="1"/>
      <c r="UX365" s="1"/>
      <c r="UY365" s="1"/>
      <c r="UZ365" s="1"/>
      <c r="VA365" s="1"/>
      <c r="VB365" s="1"/>
      <c r="VC365" s="1"/>
      <c r="VD365" s="1"/>
      <c r="VE365" s="1"/>
      <c r="VF365" s="1"/>
      <c r="VG365" s="1"/>
      <c r="VH365" s="1"/>
      <c r="VI365" s="1"/>
      <c r="VJ365" s="1"/>
      <c r="VK365" s="1"/>
      <c r="VL365" s="1"/>
      <c r="VM365" s="1"/>
      <c r="VN365" s="1"/>
      <c r="VO365" s="1"/>
      <c r="VP365" s="1"/>
      <c r="VQ365" s="1"/>
      <c r="VR365" s="1"/>
      <c r="VS365" s="1"/>
      <c r="VT365" s="1"/>
      <c r="VU365" s="1"/>
      <c r="VV365" s="1"/>
      <c r="VW365" s="1"/>
      <c r="VX365" s="1"/>
      <c r="VY365" s="1"/>
      <c r="VZ365" s="1"/>
      <c r="WA365" s="1"/>
      <c r="WB365" s="1"/>
      <c r="WC365" s="1"/>
      <c r="WD365" s="1"/>
      <c r="WE365" s="1"/>
      <c r="WF365" s="1"/>
      <c r="WG365" s="1"/>
      <c r="WH365" s="1"/>
      <c r="WI365" s="1"/>
      <c r="WJ365" s="1"/>
      <c r="WK365" s="1"/>
      <c r="WL365" s="1"/>
      <c r="WM365" s="1"/>
      <c r="WN365" s="1"/>
      <c r="WO365" s="1"/>
      <c r="WP365" s="1"/>
      <c r="WQ365" s="1"/>
      <c r="WR365" s="1"/>
      <c r="WS365" s="1"/>
      <c r="WT365" s="1"/>
      <c r="WU365" s="1"/>
      <c r="WV365" s="1"/>
      <c r="WW365" s="1"/>
      <c r="WX365" s="1"/>
      <c r="WY365" s="1"/>
      <c r="WZ365" s="1"/>
      <c r="XA365" s="1"/>
      <c r="XB365" s="1"/>
      <c r="XC365" s="1"/>
      <c r="XD365" s="1"/>
      <c r="XE365" s="1"/>
      <c r="XF365" s="1"/>
      <c r="XG365" s="1"/>
      <c r="XH365" s="1"/>
      <c r="XI365" s="1"/>
      <c r="XJ365" s="1"/>
      <c r="XK365" s="1"/>
      <c r="XL365" s="1"/>
      <c r="XM365" s="1"/>
      <c r="XN365" s="1"/>
      <c r="XO365" s="1"/>
      <c r="XP365" s="1"/>
      <c r="XQ365" s="1"/>
      <c r="XR365" s="1"/>
      <c r="XS365" s="1"/>
      <c r="XT365" s="1"/>
      <c r="XU365" s="1"/>
      <c r="XV365" s="1"/>
      <c r="XW365" s="1"/>
      <c r="XX365" s="1"/>
      <c r="XY365" s="1"/>
      <c r="XZ365" s="1"/>
      <c r="YA365" s="1"/>
      <c r="YB365" s="1"/>
      <c r="YC365" s="1"/>
      <c r="YD365" s="1"/>
      <c r="YE365" s="1"/>
      <c r="YF365" s="1"/>
      <c r="YG365" s="1"/>
      <c r="YH365" s="1"/>
      <c r="YI365" s="1"/>
      <c r="YJ365" s="1"/>
      <c r="YK365" s="1"/>
      <c r="YL365" s="1"/>
      <c r="YM365" s="1"/>
      <c r="YN365" s="1"/>
      <c r="YO365" s="1"/>
      <c r="YP365" s="1"/>
      <c r="YQ365" s="1"/>
      <c r="YR365" s="1"/>
      <c r="YS365" s="1"/>
      <c r="YT365" s="1"/>
      <c r="YU365" s="1"/>
      <c r="YV365" s="1"/>
      <c r="YW365" s="1"/>
      <c r="YX365" s="1"/>
      <c r="YY365" s="1"/>
      <c r="YZ365" s="1"/>
      <c r="ZA365" s="1"/>
      <c r="ZB365" s="1"/>
      <c r="ZC365" s="1"/>
      <c r="ZD365" s="1"/>
      <c r="ZE365" s="1"/>
      <c r="ZF365" s="1"/>
      <c r="ZG365" s="1"/>
      <c r="ZH365" s="1"/>
      <c r="ZI365" s="1"/>
      <c r="ZJ365" s="1"/>
      <c r="ZK365" s="1"/>
      <c r="ZL365" s="1"/>
      <c r="ZM365" s="1"/>
      <c r="ZN365" s="1"/>
      <c r="ZO365" s="1"/>
      <c r="ZP365" s="1"/>
      <c r="ZQ365" s="1"/>
      <c r="ZR365" s="1"/>
      <c r="ZS365" s="1"/>
      <c r="ZT365" s="1"/>
      <c r="ZU365" s="1"/>
      <c r="ZV365" s="1"/>
      <c r="ZW365" s="1"/>
      <c r="ZX365" s="1"/>
      <c r="ZY365" s="1"/>
      <c r="ZZ365" s="1"/>
      <c r="AAA365" s="1"/>
      <c r="AAB365" s="1"/>
      <c r="AAC365" s="1"/>
      <c r="AAD365" s="1"/>
      <c r="AAE365" s="1"/>
      <c r="AAF365" s="1"/>
      <c r="AAG365" s="1"/>
      <c r="AAH365" s="1"/>
      <c r="AAI365" s="1"/>
      <c r="AAJ365" s="1"/>
      <c r="AAK365" s="1"/>
      <c r="AAL365" s="1"/>
      <c r="AAM365" s="1"/>
      <c r="AAN365" s="1"/>
      <c r="AAO365" s="1"/>
      <c r="AAP365" s="1"/>
      <c r="AAQ365" s="1"/>
      <c r="AAR365" s="1"/>
      <c r="AAS365" s="1"/>
      <c r="AAT365" s="1"/>
      <c r="AAU365" s="1"/>
      <c r="AAV365" s="1"/>
      <c r="AAW365" s="1"/>
      <c r="AAX365" s="1"/>
      <c r="AAY365" s="1"/>
      <c r="AAZ365" s="1"/>
      <c r="ABA365" s="1"/>
      <c r="ABB365" s="1"/>
      <c r="ABC365" s="1"/>
      <c r="ABD365" s="1"/>
      <c r="ABE365" s="1"/>
      <c r="ABF365" s="1"/>
      <c r="ABG365" s="1"/>
      <c r="ABH365" s="1"/>
      <c r="ABI365" s="1"/>
      <c r="ABJ365" s="1"/>
      <c r="ABK365" s="1"/>
      <c r="ABL365" s="1"/>
      <c r="ABM365" s="1"/>
      <c r="ABN365" s="1"/>
      <c r="ABO365" s="1"/>
      <c r="ABP365" s="1"/>
      <c r="ABQ365" s="1"/>
      <c r="ABR365" s="1"/>
      <c r="ABS365" s="1"/>
      <c r="ABT365" s="1"/>
      <c r="ABU365" s="1"/>
      <c r="ABV365" s="1"/>
      <c r="ABW365" s="1"/>
      <c r="ABX365" s="1"/>
      <c r="ABY365" s="1"/>
      <c r="ABZ365" s="1"/>
      <c r="ACA365" s="1"/>
      <c r="ACB365" s="1"/>
      <c r="ACC365" s="1"/>
      <c r="ACD365" s="1"/>
      <c r="ACE365" s="1"/>
      <c r="ACF365" s="1"/>
      <c r="ACG365" s="1"/>
      <c r="ACH365" s="1"/>
      <c r="ACI365" s="1"/>
      <c r="ACJ365" s="1"/>
      <c r="ACK365" s="1"/>
      <c r="ACL365" s="1"/>
      <c r="ACM365" s="1"/>
      <c r="ACN365" s="1"/>
      <c r="ACO365" s="1"/>
      <c r="ACP365" s="1"/>
      <c r="ACQ365" s="1"/>
      <c r="ACR365" s="1"/>
      <c r="ACS365" s="1"/>
      <c r="ACT365" s="1"/>
      <c r="ACU365" s="1"/>
      <c r="ACV365" s="1"/>
      <c r="ACW365" s="1"/>
      <c r="ACX365" s="1"/>
      <c r="ACY365" s="1"/>
      <c r="ACZ365" s="1"/>
      <c r="ADA365" s="1"/>
      <c r="ADB365" s="1"/>
      <c r="ADC365" s="1"/>
      <c r="ADD365" s="1"/>
      <c r="ADE365" s="1"/>
      <c r="ADF365" s="1"/>
      <c r="ADG365" s="1"/>
      <c r="ADH365" s="1"/>
      <c r="ADI365" s="1"/>
      <c r="ADJ365" s="1"/>
      <c r="ADK365" s="1"/>
      <c r="ADL365" s="1"/>
      <c r="ADM365" s="1"/>
      <c r="ADN365" s="1"/>
      <c r="ADO365" s="1"/>
      <c r="ADP365" s="1"/>
      <c r="ADQ365" s="1"/>
      <c r="ADR365" s="1"/>
      <c r="ADS365" s="1"/>
      <c r="ADT365" s="1"/>
      <c r="ADU365" s="1"/>
      <c r="ADV365" s="1"/>
      <c r="ADW365" s="1"/>
      <c r="ADX365" s="1"/>
      <c r="ADY365" s="1"/>
      <c r="ADZ365" s="1"/>
      <c r="AEA365" s="1"/>
      <c r="AEB365" s="1"/>
      <c r="AEC365" s="1"/>
      <c r="AED365" s="1"/>
      <c r="AEE365" s="1"/>
      <c r="AEF365" s="1"/>
      <c r="AEG365" s="1"/>
      <c r="AEH365" s="1"/>
      <c r="AEI365" s="1"/>
      <c r="AEJ365" s="1"/>
      <c r="AEK365" s="1"/>
      <c r="AEL365" s="1"/>
      <c r="AEM365" s="1"/>
      <c r="AEN365" s="1"/>
      <c r="AEO365" s="1"/>
      <c r="AEP365" s="1"/>
      <c r="AEQ365" s="1"/>
      <c r="AER365" s="1"/>
      <c r="AES365" s="1"/>
      <c r="AET365" s="1"/>
      <c r="AEU365" s="1"/>
      <c r="AEV365" s="1"/>
      <c r="AEW365" s="1"/>
      <c r="AEX365" s="1"/>
      <c r="AEY365" s="1"/>
      <c r="AEZ365" s="1"/>
      <c r="AFA365" s="1"/>
      <c r="AFB365" s="1"/>
      <c r="AFC365" s="1"/>
      <c r="AFD365" s="1"/>
      <c r="AFE365" s="1"/>
      <c r="AFF365" s="1"/>
      <c r="AFG365" s="1"/>
      <c r="AFH365" s="1"/>
      <c r="AFI365" s="1"/>
      <c r="AFJ365" s="1"/>
      <c r="AFK365" s="1"/>
      <c r="AFL365" s="1"/>
      <c r="AFM365" s="1"/>
      <c r="AFN365" s="1"/>
      <c r="AFO365" s="1"/>
      <c r="AFP365" s="1"/>
      <c r="AFQ365" s="1"/>
      <c r="AFR365" s="1"/>
      <c r="AFS365" s="1"/>
      <c r="AFT365" s="1"/>
      <c r="AFU365" s="1"/>
      <c r="AFV365" s="1"/>
      <c r="AFW365" s="1"/>
      <c r="AFX365" s="1"/>
      <c r="AFY365" s="1"/>
      <c r="AFZ365" s="1"/>
      <c r="AGA365" s="1"/>
      <c r="AGB365" s="1"/>
      <c r="AGC365" s="1"/>
      <c r="AGD365" s="1"/>
      <c r="AGE365" s="1"/>
      <c r="AGF365" s="1"/>
      <c r="AGG365" s="1"/>
      <c r="AGH365" s="1"/>
      <c r="AGI365" s="1"/>
      <c r="AGJ365" s="1"/>
      <c r="AGK365" s="1"/>
      <c r="AGL365" s="1"/>
      <c r="AGM365" s="1"/>
      <c r="AGN365" s="1"/>
      <c r="AGO365" s="1"/>
      <c r="AGP365" s="1"/>
      <c r="AGQ365" s="1"/>
      <c r="AGR365" s="1"/>
      <c r="AGS365" s="1"/>
      <c r="AGT365" s="1"/>
      <c r="AGU365" s="1"/>
      <c r="AGV365" s="1"/>
      <c r="AGW365" s="1"/>
      <c r="AGX365" s="1"/>
      <c r="AGY365" s="1"/>
      <c r="AGZ365" s="1"/>
      <c r="AHA365" s="1"/>
      <c r="AHB365" s="1"/>
      <c r="AHC365" s="1"/>
      <c r="AHD365" s="1"/>
      <c r="AHE365" s="1"/>
      <c r="AHF365" s="1"/>
      <c r="AHG365" s="1"/>
      <c r="AHH365" s="1"/>
      <c r="AHI365" s="1"/>
      <c r="AHJ365" s="1"/>
      <c r="AHK365" s="1"/>
      <c r="AHL365" s="1"/>
      <c r="AHM365" s="1"/>
      <c r="AHN365" s="1"/>
      <c r="AHO365" s="1"/>
      <c r="AHP365" s="1"/>
      <c r="AHQ365" s="1"/>
      <c r="AHR365" s="1"/>
      <c r="AHS365" s="1"/>
      <c r="AHT365" s="1"/>
      <c r="AHU365" s="1"/>
      <c r="AHV365" s="1"/>
      <c r="AHW365" s="1"/>
      <c r="AHX365" s="1"/>
      <c r="AHY365" s="1"/>
      <c r="AHZ365" s="1"/>
      <c r="AIA365" s="1"/>
      <c r="AIB365" s="1"/>
      <c r="AIC365" s="1"/>
      <c r="AID365" s="1"/>
      <c r="AIE365" s="1"/>
      <c r="AIF365" s="1"/>
      <c r="AIG365" s="1"/>
      <c r="AIH365" s="1"/>
      <c r="AII365" s="1"/>
      <c r="AIJ365" s="1"/>
      <c r="AIK365" s="1"/>
      <c r="AIL365" s="1"/>
      <c r="AIM365" s="1"/>
      <c r="AIN365" s="1"/>
      <c r="AIO365" s="1"/>
      <c r="AIP365" s="1"/>
      <c r="AIQ365" s="1"/>
      <c r="AIR365" s="1"/>
      <c r="AIS365" s="1"/>
      <c r="AIT365" s="1"/>
      <c r="AIU365" s="1"/>
      <c r="AIV365" s="1"/>
      <c r="AIW365" s="1"/>
      <c r="AIX365" s="1"/>
      <c r="AIY365" s="1"/>
      <c r="AIZ365" s="1"/>
      <c r="AJA365" s="1"/>
      <c r="AJB365" s="1"/>
      <c r="AJC365" s="1"/>
      <c r="AJD365" s="1"/>
      <c r="AJE365" s="1"/>
      <c r="AJF365" s="1"/>
      <c r="AJG365" s="1"/>
      <c r="AJH365" s="1"/>
      <c r="AJI365" s="1"/>
      <c r="AJJ365" s="1"/>
      <c r="AJK365" s="1"/>
      <c r="AJL365" s="1"/>
      <c r="AJM365" s="1"/>
      <c r="AJN365" s="1"/>
      <c r="AJO365" s="1"/>
      <c r="AJP365" s="1"/>
      <c r="AJQ365" s="1"/>
      <c r="AJR365" s="1"/>
      <c r="AJS365" s="1"/>
      <c r="AJT365" s="1"/>
      <c r="AJU365" s="1"/>
      <c r="AJV365" s="1"/>
      <c r="AJW365" s="1"/>
      <c r="AJX365" s="1"/>
      <c r="AJY365" s="1"/>
      <c r="AJZ365" s="1"/>
      <c r="AKA365" s="1"/>
      <c r="AKB365" s="1"/>
      <c r="AKC365" s="1"/>
      <c r="AKD365" s="1"/>
      <c r="AKE365" s="1"/>
      <c r="AKF365" s="1"/>
      <c r="AKG365" s="1"/>
      <c r="AKH365" s="1"/>
      <c r="AKI365" s="1"/>
      <c r="AKJ365" s="1"/>
      <c r="AKK365" s="1"/>
      <c r="AKL365" s="1"/>
      <c r="AKM365" s="1"/>
      <c r="AKN365" s="1"/>
      <c r="AKO365" s="1"/>
      <c r="AKP365" s="1"/>
      <c r="AKQ365" s="1"/>
      <c r="AKR365" s="1"/>
      <c r="AKS365" s="1"/>
      <c r="AKT365" s="1"/>
      <c r="AKU365" s="1"/>
      <c r="AKV365" s="1"/>
      <c r="AKW365" s="1"/>
      <c r="AKX365" s="1"/>
      <c r="AKY365" s="1"/>
      <c r="AKZ365" s="1"/>
      <c r="ALA365" s="1"/>
      <c r="ALB365" s="1"/>
      <c r="ALC365" s="1"/>
      <c r="ALD365" s="1"/>
      <c r="ALE365" s="1"/>
      <c r="ALF365" s="1"/>
      <c r="ALG365" s="1"/>
      <c r="ALH365" s="1"/>
      <c r="ALI365" s="1"/>
      <c r="ALJ365" s="1"/>
      <c r="ALK365" s="1"/>
      <c r="ALL365" s="1"/>
      <c r="ALM365" s="1"/>
      <c r="ALN365" s="1"/>
      <c r="ALO365" s="1"/>
      <c r="ALP365" s="1"/>
    </row>
    <row r="366" s="2" customFormat="true" ht="17.6" hidden="true" customHeight="false" outlineLevel="0" collapsed="false">
      <c r="A366" s="163"/>
      <c r="B366" s="164"/>
      <c r="C366" s="29" t="s">
        <v>322</v>
      </c>
      <c r="D366" s="29" t="n">
        <v>921</v>
      </c>
      <c r="E366" s="166" t="s">
        <v>23</v>
      </c>
      <c r="F366" s="166" t="s">
        <v>49</v>
      </c>
      <c r="G366" s="167" t="s">
        <v>323</v>
      </c>
      <c r="H366" s="168"/>
      <c r="I366" s="169" t="n">
        <f aca="false">SUM(J366:Q366)</f>
        <v>0</v>
      </c>
      <c r="J366" s="169" t="n">
        <f aca="false">J367</f>
        <v>5355700</v>
      </c>
      <c r="K366" s="170" t="n">
        <f aca="false">K367</f>
        <v>-5355700</v>
      </c>
      <c r="L366" s="170" t="n">
        <f aca="false">L367</f>
        <v>0</v>
      </c>
      <c r="M366" s="170" t="n">
        <f aca="false">M367</f>
        <v>0</v>
      </c>
      <c r="N366" s="170" t="n">
        <f aca="false">N367</f>
        <v>0</v>
      </c>
      <c r="O366" s="170"/>
      <c r="P366" s="170"/>
      <c r="Q366" s="171" t="n">
        <f aca="false">Q367</f>
        <v>0</v>
      </c>
      <c r="R366" s="172"/>
      <c r="S366" s="172"/>
      <c r="T366" s="172"/>
      <c r="U366" s="172"/>
      <c r="V366" s="172"/>
      <c r="W366" s="172"/>
      <c r="X366" s="172"/>
      <c r="Y366" s="172"/>
      <c r="Z366" s="172"/>
      <c r="AA366" s="172"/>
      <c r="AB366" s="172"/>
      <c r="AC366" s="172"/>
      <c r="AD366" s="172"/>
      <c r="AE366" s="172"/>
      <c r="AF366" s="172"/>
      <c r="AG366" s="172"/>
      <c r="AH366" s="172"/>
      <c r="AI366" s="172"/>
      <c r="AJ366" s="172"/>
      <c r="AK366" s="172"/>
      <c r="AL366" s="172"/>
      <c r="AM366" s="172"/>
      <c r="AN366" s="172"/>
      <c r="AO366" s="172"/>
      <c r="AP366" s="172"/>
      <c r="AQ366" s="172"/>
      <c r="AR366" s="172"/>
      <c r="AS366" s="172"/>
      <c r="AT366" s="172"/>
      <c r="AU366" s="172"/>
      <c r="AV366" s="172"/>
      <c r="AW366" s="172"/>
      <c r="AX366" s="172"/>
      <c r="AY366" s="172"/>
      <c r="AZ366" s="172"/>
      <c r="BA366" s="172"/>
      <c r="BB366" s="172"/>
      <c r="BC366" s="172"/>
      <c r="BD366" s="172"/>
      <c r="BE366" s="172"/>
      <c r="BF366" s="172"/>
      <c r="BG366" s="172"/>
      <c r="BH366" s="172"/>
      <c r="BI366" s="172"/>
      <c r="BJ366" s="172"/>
      <c r="BK366" s="172"/>
      <c r="BL366" s="172"/>
      <c r="BM366" s="172"/>
      <c r="BN366" s="172"/>
      <c r="BO366" s="172"/>
      <c r="BP366" s="172"/>
      <c r="BQ366" s="172"/>
      <c r="BR366" s="172"/>
      <c r="BS366" s="172"/>
      <c r="BT366" s="172"/>
      <c r="BU366" s="172"/>
      <c r="BV366" s="172"/>
      <c r="BW366" s="172"/>
      <c r="BX366" s="172"/>
      <c r="BY366" s="172"/>
      <c r="BZ366" s="172"/>
      <c r="CA366" s="172"/>
      <c r="CB366" s="172"/>
      <c r="CC366" s="172"/>
      <c r="CD366" s="172"/>
      <c r="CE366" s="172"/>
      <c r="CF366" s="172"/>
      <c r="CG366" s="172"/>
      <c r="CH366" s="172"/>
      <c r="CI366" s="172"/>
      <c r="CJ366" s="172"/>
      <c r="CK366" s="172"/>
      <c r="CL366" s="172"/>
      <c r="CM366" s="172"/>
      <c r="CN366" s="172"/>
      <c r="CO366" s="172"/>
      <c r="CP366" s="172"/>
      <c r="CQ366" s="172"/>
      <c r="CR366" s="172"/>
      <c r="CS366" s="172"/>
      <c r="CT366" s="172"/>
      <c r="CU366" s="172"/>
      <c r="CV366" s="172"/>
      <c r="CW366" s="172"/>
      <c r="CX366" s="172"/>
      <c r="CY366" s="172"/>
      <c r="CZ366" s="172"/>
      <c r="DA366" s="172"/>
      <c r="DB366" s="172"/>
      <c r="DC366" s="172"/>
      <c r="DD366" s="172"/>
      <c r="DE366" s="172"/>
      <c r="DF366" s="172"/>
      <c r="DG366" s="172"/>
      <c r="DH366" s="172"/>
      <c r="DI366" s="172"/>
      <c r="DJ366" s="172"/>
      <c r="DK366" s="172"/>
      <c r="DL366" s="172"/>
      <c r="DM366" s="172"/>
      <c r="DN366" s="172"/>
      <c r="DO366" s="172"/>
      <c r="DP366" s="172"/>
      <c r="DQ366" s="172"/>
      <c r="DR366" s="172"/>
      <c r="DS366" s="172"/>
      <c r="DT366" s="172"/>
      <c r="DU366" s="172"/>
      <c r="DV366" s="172"/>
      <c r="DW366" s="172"/>
      <c r="DX366" s="172"/>
      <c r="DY366" s="172"/>
      <c r="DZ366" s="172"/>
      <c r="EA366" s="172"/>
      <c r="EB366" s="172"/>
      <c r="EC366" s="172"/>
      <c r="ED366" s="172"/>
      <c r="EE366" s="172"/>
      <c r="EF366" s="172"/>
      <c r="EG366" s="172"/>
      <c r="EH366" s="172"/>
      <c r="EI366" s="172"/>
      <c r="EJ366" s="172"/>
      <c r="EK366" s="172"/>
      <c r="EL366" s="172"/>
      <c r="EM366" s="172"/>
      <c r="EN366" s="172"/>
      <c r="EO366" s="172"/>
      <c r="EP366" s="172"/>
      <c r="EQ366" s="172"/>
      <c r="ER366" s="172"/>
      <c r="ES366" s="172"/>
      <c r="ET366" s="172"/>
      <c r="EU366" s="172"/>
      <c r="EV366" s="172"/>
      <c r="EW366" s="172"/>
      <c r="EX366" s="172"/>
      <c r="EY366" s="172"/>
      <c r="EZ366" s="172"/>
      <c r="FA366" s="172"/>
      <c r="FB366" s="172"/>
      <c r="FC366" s="172"/>
      <c r="FD366" s="172"/>
      <c r="FE366" s="172"/>
      <c r="FF366" s="172"/>
      <c r="FG366" s="172"/>
      <c r="FH366" s="172"/>
      <c r="FI366" s="172"/>
      <c r="FJ366" s="172"/>
      <c r="FK366" s="172"/>
      <c r="FL366" s="172"/>
      <c r="FM366" s="172"/>
      <c r="FN366" s="172"/>
      <c r="FO366" s="172"/>
      <c r="FP366" s="172"/>
      <c r="FQ366" s="172"/>
      <c r="FR366" s="172"/>
      <c r="FS366" s="172"/>
      <c r="FT366" s="172"/>
      <c r="FU366" s="172"/>
      <c r="FV366" s="172"/>
      <c r="FW366" s="172"/>
      <c r="FX366" s="172"/>
      <c r="FY366" s="172"/>
      <c r="FZ366" s="172"/>
      <c r="GA366" s="172"/>
      <c r="GB366" s="172"/>
      <c r="GC366" s="172"/>
      <c r="GD366" s="172"/>
      <c r="GE366" s="172"/>
      <c r="GF366" s="172"/>
      <c r="GG366" s="172"/>
      <c r="GH366" s="172"/>
      <c r="GI366" s="172"/>
      <c r="GJ366" s="172"/>
      <c r="GK366" s="172"/>
      <c r="GL366" s="172"/>
      <c r="GM366" s="172"/>
      <c r="GN366" s="172"/>
      <c r="GO366" s="172"/>
      <c r="GP366" s="172"/>
      <c r="GQ366" s="172"/>
      <c r="GR366" s="172"/>
      <c r="GS366" s="172"/>
      <c r="GT366" s="172"/>
      <c r="GU366" s="172"/>
      <c r="GV366" s="172"/>
      <c r="GW366" s="172"/>
      <c r="GX366" s="172"/>
      <c r="GY366" s="172"/>
      <c r="GZ366" s="172"/>
      <c r="HA366" s="172"/>
      <c r="HB366" s="172"/>
      <c r="HC366" s="172"/>
      <c r="HD366" s="172"/>
      <c r="HE366" s="172"/>
      <c r="HF366" s="172"/>
      <c r="HG366" s="172"/>
      <c r="HH366" s="172"/>
      <c r="HI366" s="172"/>
      <c r="HJ366" s="172"/>
      <c r="HK366" s="172"/>
      <c r="HL366" s="172"/>
      <c r="HM366" s="172"/>
      <c r="HN366" s="172"/>
      <c r="HO366" s="172"/>
      <c r="HP366" s="172"/>
      <c r="HQ366" s="172"/>
      <c r="HR366" s="172"/>
      <c r="HS366" s="172"/>
      <c r="HT366" s="172"/>
      <c r="HU366" s="172"/>
      <c r="HV366" s="172"/>
      <c r="HW366" s="172"/>
      <c r="HX366" s="172"/>
      <c r="HY366" s="172"/>
      <c r="HZ366" s="172"/>
      <c r="IA366" s="172"/>
      <c r="IB366" s="172"/>
      <c r="IC366" s="172"/>
      <c r="ID366" s="172"/>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c r="PU366" s="1"/>
      <c r="PV366" s="1"/>
      <c r="PW366" s="1"/>
      <c r="PX366" s="1"/>
      <c r="PY366" s="1"/>
      <c r="PZ366" s="1"/>
      <c r="QA366" s="1"/>
      <c r="QB366" s="1"/>
      <c r="QC366" s="1"/>
      <c r="QD366" s="1"/>
      <c r="QE366" s="1"/>
      <c r="QF366" s="1"/>
      <c r="QG366" s="1"/>
      <c r="QH366" s="1"/>
      <c r="QI366" s="1"/>
      <c r="QJ366" s="1"/>
      <c r="QK366" s="1"/>
      <c r="QL366" s="1"/>
      <c r="QM366" s="1"/>
      <c r="QN366" s="1"/>
      <c r="QO366" s="1"/>
      <c r="QP366" s="1"/>
      <c r="QQ366" s="1"/>
      <c r="QR366" s="1"/>
      <c r="QS366" s="1"/>
      <c r="QT366" s="1"/>
      <c r="QU366" s="1"/>
      <c r="QV366" s="1"/>
      <c r="QW366" s="1"/>
      <c r="QX366" s="1"/>
      <c r="QY366" s="1"/>
      <c r="QZ366" s="1"/>
      <c r="RA366" s="1"/>
      <c r="RB366" s="1"/>
      <c r="RC366" s="1"/>
      <c r="RD366" s="1"/>
      <c r="RE366" s="1"/>
      <c r="RF366" s="1"/>
      <c r="RG366" s="1"/>
      <c r="RH366" s="1"/>
      <c r="RI366" s="1"/>
      <c r="RJ366" s="1"/>
      <c r="RK366" s="1"/>
      <c r="RL366" s="1"/>
      <c r="RM366" s="1"/>
      <c r="RN366" s="1"/>
      <c r="RO366" s="1"/>
      <c r="RP366" s="1"/>
      <c r="RQ366" s="1"/>
      <c r="RR366" s="1"/>
      <c r="RS366" s="1"/>
      <c r="RT366" s="1"/>
      <c r="RU366" s="1"/>
      <c r="RV366" s="1"/>
      <c r="RW366" s="1"/>
      <c r="RX366" s="1"/>
      <c r="RY366" s="1"/>
      <c r="RZ366" s="1"/>
      <c r="SA366" s="1"/>
      <c r="SB366" s="1"/>
      <c r="SC366" s="1"/>
      <c r="SD366" s="1"/>
      <c r="SE366" s="1"/>
      <c r="SF366" s="1"/>
      <c r="SG366" s="1"/>
      <c r="SH366" s="1"/>
      <c r="SI366" s="1"/>
      <c r="SJ366" s="1"/>
      <c r="SK366" s="1"/>
      <c r="SL366" s="1"/>
      <c r="SM366" s="1"/>
      <c r="SN366" s="1"/>
      <c r="SO366" s="1"/>
      <c r="SP366" s="1"/>
      <c r="SQ366" s="1"/>
      <c r="SR366" s="1"/>
      <c r="SS366" s="1"/>
      <c r="ST366" s="1"/>
      <c r="SU366" s="1"/>
      <c r="SV366" s="1"/>
      <c r="SW366" s="1"/>
      <c r="SX366" s="1"/>
      <c r="SY366" s="1"/>
      <c r="SZ366" s="1"/>
      <c r="TA366" s="1"/>
      <c r="TB366" s="1"/>
      <c r="TC366" s="1"/>
      <c r="TD366" s="1"/>
      <c r="TE366" s="1"/>
      <c r="TF366" s="1"/>
      <c r="TG366" s="1"/>
      <c r="TH366" s="1"/>
      <c r="TI366" s="1"/>
      <c r="TJ366" s="1"/>
      <c r="TK366" s="1"/>
      <c r="TL366" s="1"/>
      <c r="TM366" s="1"/>
      <c r="TN366" s="1"/>
      <c r="TO366" s="1"/>
      <c r="TP366" s="1"/>
      <c r="TQ366" s="1"/>
      <c r="TR366" s="1"/>
      <c r="TS366" s="1"/>
      <c r="TT366" s="1"/>
      <c r="TU366" s="1"/>
      <c r="TV366" s="1"/>
      <c r="TW366" s="1"/>
      <c r="TX366" s="1"/>
      <c r="TY366" s="1"/>
      <c r="TZ366" s="1"/>
      <c r="UA366" s="1"/>
      <c r="UB366" s="1"/>
      <c r="UC366" s="1"/>
      <c r="UD366" s="1"/>
      <c r="UE366" s="1"/>
      <c r="UF366" s="1"/>
      <c r="UG366" s="1"/>
      <c r="UH366" s="1"/>
      <c r="UI366" s="1"/>
      <c r="UJ366" s="1"/>
      <c r="UK366" s="1"/>
      <c r="UL366" s="1"/>
      <c r="UM366" s="1"/>
      <c r="UN366" s="1"/>
      <c r="UO366" s="1"/>
      <c r="UP366" s="1"/>
      <c r="UQ366" s="1"/>
      <c r="UR366" s="1"/>
      <c r="US366" s="1"/>
      <c r="UT366" s="1"/>
      <c r="UU366" s="1"/>
      <c r="UV366" s="1"/>
      <c r="UW366" s="1"/>
      <c r="UX366" s="1"/>
      <c r="UY366" s="1"/>
      <c r="UZ366" s="1"/>
      <c r="VA366" s="1"/>
      <c r="VB366" s="1"/>
      <c r="VC366" s="1"/>
      <c r="VD366" s="1"/>
      <c r="VE366" s="1"/>
      <c r="VF366" s="1"/>
      <c r="VG366" s="1"/>
      <c r="VH366" s="1"/>
      <c r="VI366" s="1"/>
      <c r="VJ366" s="1"/>
      <c r="VK366" s="1"/>
      <c r="VL366" s="1"/>
      <c r="VM366" s="1"/>
      <c r="VN366" s="1"/>
      <c r="VO366" s="1"/>
      <c r="VP366" s="1"/>
      <c r="VQ366" s="1"/>
      <c r="VR366" s="1"/>
      <c r="VS366" s="1"/>
      <c r="VT366" s="1"/>
      <c r="VU366" s="1"/>
      <c r="VV366" s="1"/>
      <c r="VW366" s="1"/>
      <c r="VX366" s="1"/>
      <c r="VY366" s="1"/>
      <c r="VZ366" s="1"/>
      <c r="WA366" s="1"/>
      <c r="WB366" s="1"/>
      <c r="WC366" s="1"/>
      <c r="WD366" s="1"/>
      <c r="WE366" s="1"/>
      <c r="WF366" s="1"/>
      <c r="WG366" s="1"/>
      <c r="WH366" s="1"/>
      <c r="WI366" s="1"/>
      <c r="WJ366" s="1"/>
      <c r="WK366" s="1"/>
      <c r="WL366" s="1"/>
      <c r="WM366" s="1"/>
      <c r="WN366" s="1"/>
      <c r="WO366" s="1"/>
      <c r="WP366" s="1"/>
      <c r="WQ366" s="1"/>
      <c r="WR366" s="1"/>
      <c r="WS366" s="1"/>
      <c r="WT366" s="1"/>
      <c r="WU366" s="1"/>
      <c r="WV366" s="1"/>
      <c r="WW366" s="1"/>
      <c r="WX366" s="1"/>
      <c r="WY366" s="1"/>
      <c r="WZ366" s="1"/>
      <c r="XA366" s="1"/>
      <c r="XB366" s="1"/>
      <c r="XC366" s="1"/>
      <c r="XD366" s="1"/>
      <c r="XE366" s="1"/>
      <c r="XF366" s="1"/>
      <c r="XG366" s="1"/>
      <c r="XH366" s="1"/>
      <c r="XI366" s="1"/>
      <c r="XJ366" s="1"/>
      <c r="XK366" s="1"/>
      <c r="XL366" s="1"/>
      <c r="XM366" s="1"/>
      <c r="XN366" s="1"/>
      <c r="XO366" s="1"/>
      <c r="XP366" s="1"/>
      <c r="XQ366" s="1"/>
      <c r="XR366" s="1"/>
      <c r="XS366" s="1"/>
      <c r="XT366" s="1"/>
      <c r="XU366" s="1"/>
      <c r="XV366" s="1"/>
      <c r="XW366" s="1"/>
      <c r="XX366" s="1"/>
      <c r="XY366" s="1"/>
      <c r="XZ366" s="1"/>
      <c r="YA366" s="1"/>
      <c r="YB366" s="1"/>
      <c r="YC366" s="1"/>
      <c r="YD366" s="1"/>
      <c r="YE366" s="1"/>
      <c r="YF366" s="1"/>
      <c r="YG366" s="1"/>
      <c r="YH366" s="1"/>
      <c r="YI366" s="1"/>
      <c r="YJ366" s="1"/>
      <c r="YK366" s="1"/>
      <c r="YL366" s="1"/>
      <c r="YM366" s="1"/>
      <c r="YN366" s="1"/>
      <c r="YO366" s="1"/>
      <c r="YP366" s="1"/>
      <c r="YQ366" s="1"/>
      <c r="YR366" s="1"/>
      <c r="YS366" s="1"/>
      <c r="YT366" s="1"/>
      <c r="YU366" s="1"/>
      <c r="YV366" s="1"/>
      <c r="YW366" s="1"/>
      <c r="YX366" s="1"/>
      <c r="YY366" s="1"/>
      <c r="YZ366" s="1"/>
      <c r="ZA366" s="1"/>
      <c r="ZB366" s="1"/>
      <c r="ZC366" s="1"/>
      <c r="ZD366" s="1"/>
      <c r="ZE366" s="1"/>
      <c r="ZF366" s="1"/>
      <c r="ZG366" s="1"/>
      <c r="ZH366" s="1"/>
      <c r="ZI366" s="1"/>
      <c r="ZJ366" s="1"/>
      <c r="ZK366" s="1"/>
      <c r="ZL366" s="1"/>
      <c r="ZM366" s="1"/>
      <c r="ZN366" s="1"/>
      <c r="ZO366" s="1"/>
      <c r="ZP366" s="1"/>
      <c r="ZQ366" s="1"/>
      <c r="ZR366" s="1"/>
      <c r="ZS366" s="1"/>
      <c r="ZT366" s="1"/>
      <c r="ZU366" s="1"/>
      <c r="ZV366" s="1"/>
      <c r="ZW366" s="1"/>
      <c r="ZX366" s="1"/>
      <c r="ZY366" s="1"/>
      <c r="ZZ366" s="1"/>
      <c r="AAA366" s="1"/>
      <c r="AAB366" s="1"/>
      <c r="AAC366" s="1"/>
      <c r="AAD366" s="1"/>
      <c r="AAE366" s="1"/>
      <c r="AAF366" s="1"/>
      <c r="AAG366" s="1"/>
      <c r="AAH366" s="1"/>
      <c r="AAI366" s="1"/>
      <c r="AAJ366" s="1"/>
      <c r="AAK366" s="1"/>
      <c r="AAL366" s="1"/>
      <c r="AAM366" s="1"/>
      <c r="AAN366" s="1"/>
      <c r="AAO366" s="1"/>
      <c r="AAP366" s="1"/>
      <c r="AAQ366" s="1"/>
      <c r="AAR366" s="1"/>
      <c r="AAS366" s="1"/>
      <c r="AAT366" s="1"/>
      <c r="AAU366" s="1"/>
      <c r="AAV366" s="1"/>
      <c r="AAW366" s="1"/>
      <c r="AAX366" s="1"/>
      <c r="AAY366" s="1"/>
      <c r="AAZ366" s="1"/>
      <c r="ABA366" s="1"/>
      <c r="ABB366" s="1"/>
      <c r="ABC366" s="1"/>
      <c r="ABD366" s="1"/>
      <c r="ABE366" s="1"/>
      <c r="ABF366" s="1"/>
      <c r="ABG366" s="1"/>
      <c r="ABH366" s="1"/>
      <c r="ABI366" s="1"/>
      <c r="ABJ366" s="1"/>
      <c r="ABK366" s="1"/>
      <c r="ABL366" s="1"/>
      <c r="ABM366" s="1"/>
      <c r="ABN366" s="1"/>
      <c r="ABO366" s="1"/>
      <c r="ABP366" s="1"/>
      <c r="ABQ366" s="1"/>
      <c r="ABR366" s="1"/>
      <c r="ABS366" s="1"/>
      <c r="ABT366" s="1"/>
      <c r="ABU366" s="1"/>
      <c r="ABV366" s="1"/>
      <c r="ABW366" s="1"/>
      <c r="ABX366" s="1"/>
      <c r="ABY366" s="1"/>
      <c r="ABZ366" s="1"/>
      <c r="ACA366" s="1"/>
      <c r="ACB366" s="1"/>
      <c r="ACC366" s="1"/>
      <c r="ACD366" s="1"/>
      <c r="ACE366" s="1"/>
      <c r="ACF366" s="1"/>
      <c r="ACG366" s="1"/>
      <c r="ACH366" s="1"/>
      <c r="ACI366" s="1"/>
      <c r="ACJ366" s="1"/>
      <c r="ACK366" s="1"/>
      <c r="ACL366" s="1"/>
      <c r="ACM366" s="1"/>
      <c r="ACN366" s="1"/>
      <c r="ACO366" s="1"/>
      <c r="ACP366" s="1"/>
      <c r="ACQ366" s="1"/>
      <c r="ACR366" s="1"/>
      <c r="ACS366" s="1"/>
      <c r="ACT366" s="1"/>
      <c r="ACU366" s="1"/>
      <c r="ACV366" s="1"/>
      <c r="ACW366" s="1"/>
      <c r="ACX366" s="1"/>
      <c r="ACY366" s="1"/>
      <c r="ACZ366" s="1"/>
      <c r="ADA366" s="1"/>
      <c r="ADB366" s="1"/>
      <c r="ADC366" s="1"/>
      <c r="ADD366" s="1"/>
      <c r="ADE366" s="1"/>
      <c r="ADF366" s="1"/>
      <c r="ADG366" s="1"/>
      <c r="ADH366" s="1"/>
      <c r="ADI366" s="1"/>
      <c r="ADJ366" s="1"/>
      <c r="ADK366" s="1"/>
      <c r="ADL366" s="1"/>
      <c r="ADM366" s="1"/>
      <c r="ADN366" s="1"/>
      <c r="ADO366" s="1"/>
      <c r="ADP366" s="1"/>
      <c r="ADQ366" s="1"/>
      <c r="ADR366" s="1"/>
      <c r="ADS366" s="1"/>
      <c r="ADT366" s="1"/>
      <c r="ADU366" s="1"/>
      <c r="ADV366" s="1"/>
      <c r="ADW366" s="1"/>
      <c r="ADX366" s="1"/>
      <c r="ADY366" s="1"/>
      <c r="ADZ366" s="1"/>
      <c r="AEA366" s="1"/>
      <c r="AEB366" s="1"/>
      <c r="AEC366" s="1"/>
      <c r="AED366" s="1"/>
      <c r="AEE366" s="1"/>
      <c r="AEF366" s="1"/>
      <c r="AEG366" s="1"/>
      <c r="AEH366" s="1"/>
      <c r="AEI366" s="1"/>
      <c r="AEJ366" s="1"/>
      <c r="AEK366" s="1"/>
      <c r="AEL366" s="1"/>
      <c r="AEM366" s="1"/>
      <c r="AEN366" s="1"/>
      <c r="AEO366" s="1"/>
      <c r="AEP366" s="1"/>
      <c r="AEQ366" s="1"/>
      <c r="AER366" s="1"/>
      <c r="AES366" s="1"/>
      <c r="AET366" s="1"/>
      <c r="AEU366" s="1"/>
      <c r="AEV366" s="1"/>
      <c r="AEW366" s="1"/>
      <c r="AEX366" s="1"/>
      <c r="AEY366" s="1"/>
      <c r="AEZ366" s="1"/>
      <c r="AFA366" s="1"/>
      <c r="AFB366" s="1"/>
      <c r="AFC366" s="1"/>
      <c r="AFD366" s="1"/>
      <c r="AFE366" s="1"/>
      <c r="AFF366" s="1"/>
      <c r="AFG366" s="1"/>
      <c r="AFH366" s="1"/>
      <c r="AFI366" s="1"/>
      <c r="AFJ366" s="1"/>
      <c r="AFK366" s="1"/>
      <c r="AFL366" s="1"/>
      <c r="AFM366" s="1"/>
      <c r="AFN366" s="1"/>
      <c r="AFO366" s="1"/>
      <c r="AFP366" s="1"/>
      <c r="AFQ366" s="1"/>
      <c r="AFR366" s="1"/>
      <c r="AFS366" s="1"/>
      <c r="AFT366" s="1"/>
      <c r="AFU366" s="1"/>
      <c r="AFV366" s="1"/>
      <c r="AFW366" s="1"/>
      <c r="AFX366" s="1"/>
      <c r="AFY366" s="1"/>
      <c r="AFZ366" s="1"/>
      <c r="AGA366" s="1"/>
      <c r="AGB366" s="1"/>
      <c r="AGC366" s="1"/>
      <c r="AGD366" s="1"/>
      <c r="AGE366" s="1"/>
      <c r="AGF366" s="1"/>
      <c r="AGG366" s="1"/>
      <c r="AGH366" s="1"/>
      <c r="AGI366" s="1"/>
      <c r="AGJ366" s="1"/>
      <c r="AGK366" s="1"/>
      <c r="AGL366" s="1"/>
      <c r="AGM366" s="1"/>
      <c r="AGN366" s="1"/>
      <c r="AGO366" s="1"/>
      <c r="AGP366" s="1"/>
      <c r="AGQ366" s="1"/>
      <c r="AGR366" s="1"/>
      <c r="AGS366" s="1"/>
      <c r="AGT366" s="1"/>
      <c r="AGU366" s="1"/>
      <c r="AGV366" s="1"/>
      <c r="AGW366" s="1"/>
      <c r="AGX366" s="1"/>
      <c r="AGY366" s="1"/>
      <c r="AGZ366" s="1"/>
      <c r="AHA366" s="1"/>
      <c r="AHB366" s="1"/>
      <c r="AHC366" s="1"/>
      <c r="AHD366" s="1"/>
      <c r="AHE366" s="1"/>
      <c r="AHF366" s="1"/>
      <c r="AHG366" s="1"/>
      <c r="AHH366" s="1"/>
      <c r="AHI366" s="1"/>
      <c r="AHJ366" s="1"/>
      <c r="AHK366" s="1"/>
      <c r="AHL366" s="1"/>
      <c r="AHM366" s="1"/>
      <c r="AHN366" s="1"/>
      <c r="AHO366" s="1"/>
      <c r="AHP366" s="1"/>
      <c r="AHQ366" s="1"/>
      <c r="AHR366" s="1"/>
      <c r="AHS366" s="1"/>
      <c r="AHT366" s="1"/>
      <c r="AHU366" s="1"/>
      <c r="AHV366" s="1"/>
      <c r="AHW366" s="1"/>
      <c r="AHX366" s="1"/>
      <c r="AHY366" s="1"/>
      <c r="AHZ366" s="1"/>
      <c r="AIA366" s="1"/>
      <c r="AIB366" s="1"/>
      <c r="AIC366" s="1"/>
      <c r="AID366" s="1"/>
      <c r="AIE366" s="1"/>
      <c r="AIF366" s="1"/>
      <c r="AIG366" s="1"/>
      <c r="AIH366" s="1"/>
      <c r="AII366" s="1"/>
      <c r="AIJ366" s="1"/>
      <c r="AIK366" s="1"/>
      <c r="AIL366" s="1"/>
      <c r="AIM366" s="1"/>
      <c r="AIN366" s="1"/>
      <c r="AIO366" s="1"/>
      <c r="AIP366" s="1"/>
      <c r="AIQ366" s="1"/>
      <c r="AIR366" s="1"/>
      <c r="AIS366" s="1"/>
      <c r="AIT366" s="1"/>
      <c r="AIU366" s="1"/>
      <c r="AIV366" s="1"/>
      <c r="AIW366" s="1"/>
      <c r="AIX366" s="1"/>
      <c r="AIY366" s="1"/>
      <c r="AIZ366" s="1"/>
      <c r="AJA366" s="1"/>
      <c r="AJB366" s="1"/>
      <c r="AJC366" s="1"/>
      <c r="AJD366" s="1"/>
      <c r="AJE366" s="1"/>
      <c r="AJF366" s="1"/>
      <c r="AJG366" s="1"/>
      <c r="AJH366" s="1"/>
      <c r="AJI366" s="1"/>
      <c r="AJJ366" s="1"/>
      <c r="AJK366" s="1"/>
      <c r="AJL366" s="1"/>
      <c r="AJM366" s="1"/>
      <c r="AJN366" s="1"/>
      <c r="AJO366" s="1"/>
      <c r="AJP366" s="1"/>
      <c r="AJQ366" s="1"/>
      <c r="AJR366" s="1"/>
      <c r="AJS366" s="1"/>
      <c r="AJT366" s="1"/>
      <c r="AJU366" s="1"/>
      <c r="AJV366" s="1"/>
      <c r="AJW366" s="1"/>
      <c r="AJX366" s="1"/>
      <c r="AJY366" s="1"/>
      <c r="AJZ366" s="1"/>
      <c r="AKA366" s="1"/>
      <c r="AKB366" s="1"/>
      <c r="AKC366" s="1"/>
      <c r="AKD366" s="1"/>
      <c r="AKE366" s="1"/>
      <c r="AKF366" s="1"/>
      <c r="AKG366" s="1"/>
      <c r="AKH366" s="1"/>
      <c r="AKI366" s="1"/>
      <c r="AKJ366" s="1"/>
      <c r="AKK366" s="1"/>
      <c r="AKL366" s="1"/>
      <c r="AKM366" s="1"/>
      <c r="AKN366" s="1"/>
      <c r="AKO366" s="1"/>
      <c r="AKP366" s="1"/>
      <c r="AKQ366" s="1"/>
      <c r="AKR366" s="1"/>
      <c r="AKS366" s="1"/>
      <c r="AKT366" s="1"/>
      <c r="AKU366" s="1"/>
      <c r="AKV366" s="1"/>
      <c r="AKW366" s="1"/>
      <c r="AKX366" s="1"/>
      <c r="AKY366" s="1"/>
      <c r="AKZ366" s="1"/>
      <c r="ALA366" s="1"/>
      <c r="ALB366" s="1"/>
      <c r="ALC366" s="1"/>
      <c r="ALD366" s="1"/>
      <c r="ALE366" s="1"/>
      <c r="ALF366" s="1"/>
      <c r="ALG366" s="1"/>
      <c r="ALH366" s="1"/>
      <c r="ALI366" s="1"/>
      <c r="ALJ366" s="1"/>
      <c r="ALK366" s="1"/>
      <c r="ALL366" s="1"/>
      <c r="ALM366" s="1"/>
      <c r="ALN366" s="1"/>
      <c r="ALO366" s="1"/>
      <c r="ALP366" s="1"/>
    </row>
    <row r="367" s="179" customFormat="true" ht="32.8" hidden="true" customHeight="false" outlineLevel="0" collapsed="false">
      <c r="A367" s="163"/>
      <c r="B367" s="164"/>
      <c r="C367" s="29" t="s">
        <v>103</v>
      </c>
      <c r="D367" s="29" t="n">
        <v>921</v>
      </c>
      <c r="E367" s="166" t="s">
        <v>23</v>
      </c>
      <c r="F367" s="166" t="s">
        <v>49</v>
      </c>
      <c r="G367" s="167" t="s">
        <v>323</v>
      </c>
      <c r="H367" s="168" t="s">
        <v>104</v>
      </c>
      <c r="I367" s="169" t="n">
        <f aca="false">SUM(J367:Q367)</f>
        <v>0</v>
      </c>
      <c r="J367" s="169" t="n">
        <v>5355700</v>
      </c>
      <c r="K367" s="170" t="n">
        <v>-5355700</v>
      </c>
      <c r="L367" s="170"/>
      <c r="M367" s="170"/>
      <c r="N367" s="170"/>
      <c r="O367" s="170"/>
      <c r="P367" s="170"/>
      <c r="Q367" s="171"/>
      <c r="R367" s="172"/>
      <c r="S367" s="172"/>
      <c r="T367" s="172"/>
      <c r="U367" s="172"/>
      <c r="V367" s="172"/>
      <c r="W367" s="172"/>
      <c r="X367" s="172"/>
      <c r="Y367" s="172"/>
      <c r="Z367" s="172"/>
      <c r="AA367" s="172"/>
      <c r="AB367" s="172"/>
      <c r="AC367" s="172"/>
      <c r="AD367" s="172"/>
      <c r="AE367" s="172"/>
      <c r="AF367" s="172"/>
      <c r="AG367" s="172"/>
      <c r="AH367" s="172"/>
      <c r="AI367" s="172"/>
      <c r="AJ367" s="172"/>
      <c r="AK367" s="172"/>
      <c r="AL367" s="172"/>
      <c r="AM367" s="172"/>
      <c r="AN367" s="172"/>
      <c r="AO367" s="172"/>
      <c r="AP367" s="172"/>
      <c r="AQ367" s="172"/>
      <c r="AR367" s="172"/>
      <c r="AS367" s="172"/>
      <c r="AT367" s="172"/>
      <c r="AU367" s="172"/>
      <c r="AV367" s="172"/>
      <c r="AW367" s="172"/>
      <c r="AX367" s="172"/>
      <c r="AY367" s="172"/>
      <c r="AZ367" s="172"/>
      <c r="BA367" s="172"/>
      <c r="BB367" s="172"/>
      <c r="BC367" s="172"/>
      <c r="BD367" s="172"/>
      <c r="BE367" s="172"/>
      <c r="BF367" s="172"/>
      <c r="BG367" s="172"/>
      <c r="BH367" s="172"/>
      <c r="BI367" s="172"/>
      <c r="BJ367" s="172"/>
      <c r="BK367" s="172"/>
      <c r="BL367" s="172"/>
      <c r="BM367" s="172"/>
      <c r="BN367" s="172"/>
      <c r="BO367" s="172"/>
      <c r="BP367" s="172"/>
      <c r="BQ367" s="172"/>
      <c r="BR367" s="172"/>
      <c r="BS367" s="172"/>
      <c r="BT367" s="172"/>
      <c r="BU367" s="172"/>
      <c r="BV367" s="172"/>
      <c r="BW367" s="172"/>
      <c r="BX367" s="172"/>
      <c r="BY367" s="172"/>
      <c r="BZ367" s="172"/>
      <c r="CA367" s="172"/>
      <c r="CB367" s="172"/>
      <c r="CC367" s="172"/>
      <c r="CD367" s="172"/>
      <c r="CE367" s="172"/>
      <c r="CF367" s="172"/>
      <c r="CG367" s="172"/>
      <c r="CH367" s="172"/>
      <c r="CI367" s="172"/>
      <c r="CJ367" s="172"/>
      <c r="CK367" s="172"/>
      <c r="CL367" s="172"/>
      <c r="CM367" s="172"/>
      <c r="CN367" s="172"/>
      <c r="CO367" s="172"/>
      <c r="CP367" s="172"/>
      <c r="CQ367" s="172"/>
      <c r="CR367" s="172"/>
      <c r="CS367" s="172"/>
      <c r="CT367" s="172"/>
      <c r="CU367" s="172"/>
      <c r="CV367" s="172"/>
      <c r="CW367" s="172"/>
      <c r="CX367" s="172"/>
      <c r="CY367" s="172"/>
      <c r="CZ367" s="172"/>
      <c r="DA367" s="172"/>
      <c r="DB367" s="172"/>
      <c r="DC367" s="172"/>
      <c r="DD367" s="172"/>
      <c r="DE367" s="172"/>
      <c r="DF367" s="172"/>
      <c r="DG367" s="172"/>
      <c r="DH367" s="172"/>
      <c r="DI367" s="172"/>
      <c r="DJ367" s="172"/>
      <c r="DK367" s="172"/>
      <c r="DL367" s="172"/>
      <c r="DM367" s="172"/>
      <c r="DN367" s="172"/>
      <c r="DO367" s="172"/>
      <c r="DP367" s="172"/>
      <c r="DQ367" s="172"/>
      <c r="DR367" s="172"/>
      <c r="DS367" s="172"/>
      <c r="DT367" s="172"/>
      <c r="DU367" s="172"/>
      <c r="DV367" s="172"/>
      <c r="DW367" s="172"/>
      <c r="DX367" s="172"/>
      <c r="DY367" s="172"/>
      <c r="DZ367" s="172"/>
      <c r="EA367" s="172"/>
      <c r="EB367" s="172"/>
      <c r="EC367" s="172"/>
      <c r="ED367" s="172"/>
      <c r="EE367" s="172"/>
      <c r="EF367" s="172"/>
      <c r="EG367" s="172"/>
      <c r="EH367" s="172"/>
      <c r="EI367" s="172"/>
      <c r="EJ367" s="172"/>
      <c r="EK367" s="172"/>
      <c r="EL367" s="172"/>
      <c r="EM367" s="172"/>
      <c r="EN367" s="172"/>
      <c r="EO367" s="172"/>
      <c r="EP367" s="172"/>
      <c r="EQ367" s="172"/>
      <c r="ER367" s="172"/>
      <c r="ES367" s="172"/>
      <c r="ET367" s="172"/>
      <c r="EU367" s="172"/>
      <c r="EV367" s="172"/>
      <c r="EW367" s="172"/>
      <c r="EX367" s="172"/>
      <c r="EY367" s="172"/>
      <c r="EZ367" s="172"/>
      <c r="FA367" s="172"/>
      <c r="FB367" s="172"/>
      <c r="FC367" s="172"/>
      <c r="FD367" s="172"/>
      <c r="FE367" s="172"/>
      <c r="FF367" s="172"/>
      <c r="FG367" s="172"/>
      <c r="FH367" s="172"/>
      <c r="FI367" s="172"/>
      <c r="FJ367" s="172"/>
      <c r="FK367" s="172"/>
      <c r="FL367" s="172"/>
      <c r="FM367" s="172"/>
      <c r="FN367" s="172"/>
      <c r="FO367" s="172"/>
      <c r="FP367" s="172"/>
      <c r="FQ367" s="172"/>
      <c r="FR367" s="172"/>
      <c r="FS367" s="172"/>
      <c r="FT367" s="172"/>
      <c r="FU367" s="172"/>
      <c r="FV367" s="172"/>
      <c r="FW367" s="172"/>
      <c r="FX367" s="172"/>
      <c r="FY367" s="172"/>
      <c r="FZ367" s="172"/>
      <c r="GA367" s="172"/>
      <c r="GB367" s="172"/>
      <c r="GC367" s="172"/>
      <c r="GD367" s="172"/>
      <c r="GE367" s="172"/>
      <c r="GF367" s="172"/>
      <c r="GG367" s="172"/>
      <c r="GH367" s="172"/>
      <c r="GI367" s="172"/>
      <c r="GJ367" s="172"/>
      <c r="GK367" s="172"/>
      <c r="GL367" s="172"/>
      <c r="GM367" s="172"/>
      <c r="GN367" s="172"/>
      <c r="GO367" s="172"/>
      <c r="GP367" s="172"/>
      <c r="GQ367" s="172"/>
      <c r="GR367" s="172"/>
      <c r="GS367" s="172"/>
      <c r="GT367" s="172"/>
      <c r="GU367" s="172"/>
      <c r="GV367" s="172"/>
      <c r="GW367" s="172"/>
      <c r="GX367" s="172"/>
      <c r="GY367" s="172"/>
      <c r="GZ367" s="172"/>
      <c r="HA367" s="172"/>
      <c r="HB367" s="172"/>
      <c r="HC367" s="172"/>
      <c r="HD367" s="172"/>
      <c r="HE367" s="172"/>
      <c r="HF367" s="172"/>
      <c r="HG367" s="172"/>
      <c r="HH367" s="172"/>
      <c r="HI367" s="172"/>
      <c r="HJ367" s="172"/>
      <c r="HK367" s="172"/>
      <c r="HL367" s="172"/>
      <c r="HM367" s="172"/>
      <c r="HN367" s="172"/>
      <c r="HO367" s="172"/>
      <c r="HP367" s="172"/>
      <c r="HQ367" s="172"/>
      <c r="HR367" s="172"/>
      <c r="HS367" s="172"/>
      <c r="HT367" s="172"/>
      <c r="HU367" s="172"/>
      <c r="HV367" s="172"/>
      <c r="HW367" s="172"/>
      <c r="HX367" s="172"/>
      <c r="HY367" s="172"/>
      <c r="HZ367" s="172"/>
      <c r="IA367" s="172"/>
      <c r="IB367" s="172"/>
      <c r="IC367" s="172"/>
      <c r="ID367" s="172"/>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c r="PU367" s="1"/>
      <c r="PV367" s="1"/>
      <c r="PW367" s="1"/>
      <c r="PX367" s="1"/>
      <c r="PY367" s="1"/>
      <c r="PZ367" s="1"/>
      <c r="QA367" s="1"/>
      <c r="QB367" s="1"/>
      <c r="QC367" s="1"/>
      <c r="QD367" s="1"/>
      <c r="QE367" s="1"/>
      <c r="QF367" s="1"/>
      <c r="QG367" s="1"/>
      <c r="QH367" s="1"/>
      <c r="QI367" s="1"/>
      <c r="QJ367" s="1"/>
      <c r="QK367" s="1"/>
      <c r="QL367" s="1"/>
      <c r="QM367" s="1"/>
      <c r="QN367" s="1"/>
      <c r="QO367" s="1"/>
      <c r="QP367" s="1"/>
      <c r="QQ367" s="1"/>
      <c r="QR367" s="1"/>
      <c r="QS367" s="1"/>
      <c r="QT367" s="1"/>
      <c r="QU367" s="1"/>
      <c r="QV367" s="1"/>
      <c r="QW367" s="1"/>
      <c r="QX367" s="1"/>
      <c r="QY367" s="1"/>
      <c r="QZ367" s="1"/>
      <c r="RA367" s="1"/>
      <c r="RB367" s="1"/>
      <c r="RC367" s="1"/>
      <c r="RD367" s="1"/>
      <c r="RE367" s="1"/>
      <c r="RF367" s="1"/>
      <c r="RG367" s="1"/>
      <c r="RH367" s="1"/>
      <c r="RI367" s="1"/>
      <c r="RJ367" s="1"/>
      <c r="RK367" s="1"/>
      <c r="RL367" s="1"/>
      <c r="RM367" s="1"/>
      <c r="RN367" s="1"/>
      <c r="RO367" s="1"/>
      <c r="RP367" s="1"/>
      <c r="RQ367" s="1"/>
      <c r="RR367" s="1"/>
      <c r="RS367" s="1"/>
      <c r="RT367" s="1"/>
      <c r="RU367" s="1"/>
      <c r="RV367" s="1"/>
      <c r="RW367" s="1"/>
      <c r="RX367" s="1"/>
      <c r="RY367" s="1"/>
      <c r="RZ367" s="1"/>
      <c r="SA367" s="1"/>
      <c r="SB367" s="1"/>
      <c r="SC367" s="1"/>
      <c r="SD367" s="1"/>
      <c r="SE367" s="1"/>
      <c r="SF367" s="1"/>
      <c r="SG367" s="1"/>
      <c r="SH367" s="1"/>
      <c r="SI367" s="1"/>
      <c r="SJ367" s="1"/>
      <c r="SK367" s="1"/>
      <c r="SL367" s="1"/>
      <c r="SM367" s="1"/>
      <c r="SN367" s="1"/>
      <c r="SO367" s="1"/>
      <c r="SP367" s="1"/>
      <c r="SQ367" s="1"/>
      <c r="SR367" s="1"/>
      <c r="SS367" s="1"/>
      <c r="ST367" s="1"/>
      <c r="SU367" s="1"/>
      <c r="SV367" s="1"/>
      <c r="SW367" s="1"/>
      <c r="SX367" s="1"/>
      <c r="SY367" s="1"/>
      <c r="SZ367" s="1"/>
      <c r="TA367" s="1"/>
      <c r="TB367" s="1"/>
      <c r="TC367" s="1"/>
      <c r="TD367" s="1"/>
      <c r="TE367" s="1"/>
      <c r="TF367" s="1"/>
      <c r="TG367" s="1"/>
      <c r="TH367" s="1"/>
      <c r="TI367" s="1"/>
      <c r="TJ367" s="1"/>
      <c r="TK367" s="1"/>
      <c r="TL367" s="1"/>
      <c r="TM367" s="1"/>
      <c r="TN367" s="1"/>
      <c r="TO367" s="1"/>
      <c r="TP367" s="1"/>
      <c r="TQ367" s="1"/>
      <c r="TR367" s="1"/>
      <c r="TS367" s="1"/>
      <c r="TT367" s="1"/>
      <c r="TU367" s="1"/>
      <c r="TV367" s="1"/>
      <c r="TW367" s="1"/>
      <c r="TX367" s="1"/>
      <c r="TY367" s="1"/>
      <c r="TZ367" s="1"/>
      <c r="UA367" s="1"/>
      <c r="UB367" s="1"/>
      <c r="UC367" s="1"/>
      <c r="UD367" s="1"/>
      <c r="UE367" s="1"/>
      <c r="UF367" s="1"/>
      <c r="UG367" s="1"/>
      <c r="UH367" s="1"/>
      <c r="UI367" s="1"/>
      <c r="UJ367" s="1"/>
      <c r="UK367" s="1"/>
      <c r="UL367" s="1"/>
      <c r="UM367" s="1"/>
      <c r="UN367" s="1"/>
      <c r="UO367" s="1"/>
      <c r="UP367" s="1"/>
      <c r="UQ367" s="1"/>
      <c r="UR367" s="1"/>
      <c r="US367" s="1"/>
      <c r="UT367" s="1"/>
      <c r="UU367" s="1"/>
      <c r="UV367" s="1"/>
      <c r="UW367" s="1"/>
      <c r="UX367" s="1"/>
      <c r="UY367" s="1"/>
      <c r="UZ367" s="1"/>
      <c r="VA367" s="1"/>
      <c r="VB367" s="1"/>
      <c r="VC367" s="1"/>
      <c r="VD367" s="1"/>
      <c r="VE367" s="1"/>
      <c r="VF367" s="1"/>
      <c r="VG367" s="1"/>
      <c r="VH367" s="1"/>
      <c r="VI367" s="1"/>
      <c r="VJ367" s="1"/>
      <c r="VK367" s="1"/>
      <c r="VL367" s="1"/>
      <c r="VM367" s="1"/>
      <c r="VN367" s="1"/>
      <c r="VO367" s="1"/>
      <c r="VP367" s="1"/>
      <c r="VQ367" s="1"/>
      <c r="VR367" s="1"/>
      <c r="VS367" s="1"/>
      <c r="VT367" s="1"/>
      <c r="VU367" s="1"/>
      <c r="VV367" s="1"/>
      <c r="VW367" s="1"/>
      <c r="VX367" s="1"/>
      <c r="VY367" s="1"/>
      <c r="VZ367" s="1"/>
      <c r="WA367" s="1"/>
      <c r="WB367" s="1"/>
      <c r="WC367" s="1"/>
      <c r="WD367" s="1"/>
      <c r="WE367" s="1"/>
      <c r="WF367" s="1"/>
      <c r="WG367" s="1"/>
      <c r="WH367" s="1"/>
      <c r="WI367" s="1"/>
      <c r="WJ367" s="1"/>
      <c r="WK367" s="1"/>
      <c r="WL367" s="1"/>
      <c r="WM367" s="1"/>
      <c r="WN367" s="1"/>
      <c r="WO367" s="1"/>
      <c r="WP367" s="1"/>
      <c r="WQ367" s="1"/>
      <c r="WR367" s="1"/>
      <c r="WS367" s="1"/>
      <c r="WT367" s="1"/>
      <c r="WU367" s="1"/>
      <c r="WV367" s="1"/>
      <c r="WW367" s="1"/>
      <c r="WX367" s="1"/>
      <c r="WY367" s="1"/>
      <c r="WZ367" s="1"/>
      <c r="XA367" s="1"/>
      <c r="XB367" s="1"/>
      <c r="XC367" s="1"/>
      <c r="XD367" s="1"/>
      <c r="XE367" s="1"/>
      <c r="XF367" s="1"/>
      <c r="XG367" s="1"/>
      <c r="XH367" s="1"/>
      <c r="XI367" s="1"/>
      <c r="XJ367" s="1"/>
      <c r="XK367" s="1"/>
      <c r="XL367" s="1"/>
      <c r="XM367" s="1"/>
      <c r="XN367" s="1"/>
      <c r="XO367" s="1"/>
      <c r="XP367" s="1"/>
      <c r="XQ367" s="1"/>
      <c r="XR367" s="1"/>
      <c r="XS367" s="1"/>
      <c r="XT367" s="1"/>
      <c r="XU367" s="1"/>
      <c r="XV367" s="1"/>
      <c r="XW367" s="1"/>
      <c r="XX367" s="1"/>
      <c r="XY367" s="1"/>
      <c r="XZ367" s="1"/>
      <c r="YA367" s="1"/>
      <c r="YB367" s="1"/>
      <c r="YC367" s="1"/>
      <c r="YD367" s="1"/>
      <c r="YE367" s="1"/>
      <c r="YF367" s="1"/>
      <c r="YG367" s="1"/>
      <c r="YH367" s="1"/>
      <c r="YI367" s="1"/>
      <c r="YJ367" s="1"/>
      <c r="YK367" s="1"/>
      <c r="YL367" s="1"/>
      <c r="YM367" s="1"/>
      <c r="YN367" s="1"/>
      <c r="YO367" s="1"/>
      <c r="YP367" s="1"/>
      <c r="YQ367" s="1"/>
      <c r="YR367" s="1"/>
      <c r="YS367" s="1"/>
      <c r="YT367" s="1"/>
      <c r="YU367" s="1"/>
      <c r="YV367" s="1"/>
      <c r="YW367" s="1"/>
      <c r="YX367" s="1"/>
      <c r="YY367" s="1"/>
      <c r="YZ367" s="1"/>
      <c r="ZA367" s="1"/>
      <c r="ZB367" s="1"/>
      <c r="ZC367" s="1"/>
      <c r="ZD367" s="1"/>
      <c r="ZE367" s="1"/>
      <c r="ZF367" s="1"/>
      <c r="ZG367" s="1"/>
      <c r="ZH367" s="1"/>
      <c r="ZI367" s="1"/>
      <c r="ZJ367" s="1"/>
      <c r="ZK367" s="1"/>
      <c r="ZL367" s="1"/>
      <c r="ZM367" s="1"/>
      <c r="ZN367" s="1"/>
      <c r="ZO367" s="1"/>
      <c r="ZP367" s="1"/>
      <c r="ZQ367" s="1"/>
      <c r="ZR367" s="1"/>
      <c r="ZS367" s="1"/>
      <c r="ZT367" s="1"/>
      <c r="ZU367" s="1"/>
      <c r="ZV367" s="1"/>
      <c r="ZW367" s="1"/>
      <c r="ZX367" s="1"/>
      <c r="ZY367" s="1"/>
      <c r="ZZ367" s="1"/>
      <c r="AAA367" s="1"/>
      <c r="AAB367" s="1"/>
      <c r="AAC367" s="1"/>
      <c r="AAD367" s="1"/>
      <c r="AAE367" s="1"/>
      <c r="AAF367" s="1"/>
      <c r="AAG367" s="1"/>
      <c r="AAH367" s="1"/>
      <c r="AAI367" s="1"/>
      <c r="AAJ367" s="1"/>
      <c r="AAK367" s="1"/>
      <c r="AAL367" s="1"/>
      <c r="AAM367" s="1"/>
      <c r="AAN367" s="1"/>
      <c r="AAO367" s="1"/>
      <c r="AAP367" s="1"/>
      <c r="AAQ367" s="1"/>
      <c r="AAR367" s="1"/>
      <c r="AAS367" s="1"/>
      <c r="AAT367" s="1"/>
      <c r="AAU367" s="1"/>
      <c r="AAV367" s="1"/>
      <c r="AAW367" s="1"/>
      <c r="AAX367" s="1"/>
      <c r="AAY367" s="1"/>
      <c r="AAZ367" s="1"/>
      <c r="ABA367" s="1"/>
      <c r="ABB367" s="1"/>
      <c r="ABC367" s="1"/>
      <c r="ABD367" s="1"/>
      <c r="ABE367" s="1"/>
      <c r="ABF367" s="1"/>
      <c r="ABG367" s="1"/>
      <c r="ABH367" s="1"/>
      <c r="ABI367" s="1"/>
      <c r="ABJ367" s="1"/>
      <c r="ABK367" s="1"/>
      <c r="ABL367" s="1"/>
      <c r="ABM367" s="1"/>
      <c r="ABN367" s="1"/>
      <c r="ABO367" s="1"/>
      <c r="ABP367" s="1"/>
      <c r="ABQ367" s="1"/>
      <c r="ABR367" s="1"/>
      <c r="ABS367" s="1"/>
      <c r="ABT367" s="1"/>
      <c r="ABU367" s="1"/>
      <c r="ABV367" s="1"/>
      <c r="ABW367" s="1"/>
      <c r="ABX367" s="1"/>
      <c r="ABY367" s="1"/>
      <c r="ABZ367" s="1"/>
      <c r="ACA367" s="1"/>
      <c r="ACB367" s="1"/>
      <c r="ACC367" s="1"/>
      <c r="ACD367" s="1"/>
      <c r="ACE367" s="1"/>
      <c r="ACF367" s="1"/>
      <c r="ACG367" s="1"/>
      <c r="ACH367" s="1"/>
      <c r="ACI367" s="1"/>
      <c r="ACJ367" s="1"/>
      <c r="ACK367" s="1"/>
      <c r="ACL367" s="1"/>
      <c r="ACM367" s="1"/>
      <c r="ACN367" s="1"/>
      <c r="ACO367" s="1"/>
      <c r="ACP367" s="1"/>
      <c r="ACQ367" s="1"/>
      <c r="ACR367" s="1"/>
      <c r="ACS367" s="1"/>
      <c r="ACT367" s="1"/>
      <c r="ACU367" s="1"/>
      <c r="ACV367" s="1"/>
      <c r="ACW367" s="1"/>
      <c r="ACX367" s="1"/>
      <c r="ACY367" s="1"/>
      <c r="ACZ367" s="1"/>
      <c r="ADA367" s="1"/>
      <c r="ADB367" s="1"/>
      <c r="ADC367" s="1"/>
      <c r="ADD367" s="1"/>
      <c r="ADE367" s="1"/>
      <c r="ADF367" s="1"/>
      <c r="ADG367" s="1"/>
      <c r="ADH367" s="1"/>
      <c r="ADI367" s="1"/>
      <c r="ADJ367" s="1"/>
      <c r="ADK367" s="1"/>
      <c r="ADL367" s="1"/>
      <c r="ADM367" s="1"/>
      <c r="ADN367" s="1"/>
      <c r="ADO367" s="1"/>
      <c r="ADP367" s="1"/>
      <c r="ADQ367" s="1"/>
      <c r="ADR367" s="1"/>
      <c r="ADS367" s="1"/>
      <c r="ADT367" s="1"/>
      <c r="ADU367" s="1"/>
      <c r="ADV367" s="1"/>
      <c r="ADW367" s="1"/>
      <c r="ADX367" s="1"/>
      <c r="ADY367" s="1"/>
      <c r="ADZ367" s="1"/>
      <c r="AEA367" s="1"/>
      <c r="AEB367" s="1"/>
      <c r="AEC367" s="1"/>
      <c r="AED367" s="1"/>
      <c r="AEE367" s="1"/>
      <c r="AEF367" s="1"/>
      <c r="AEG367" s="1"/>
      <c r="AEH367" s="1"/>
      <c r="AEI367" s="1"/>
      <c r="AEJ367" s="1"/>
      <c r="AEK367" s="1"/>
      <c r="AEL367" s="1"/>
      <c r="AEM367" s="1"/>
      <c r="AEN367" s="1"/>
      <c r="AEO367" s="1"/>
      <c r="AEP367" s="1"/>
      <c r="AEQ367" s="1"/>
      <c r="AER367" s="1"/>
      <c r="AES367" s="1"/>
      <c r="AET367" s="1"/>
      <c r="AEU367" s="1"/>
      <c r="AEV367" s="1"/>
      <c r="AEW367" s="1"/>
      <c r="AEX367" s="1"/>
      <c r="AEY367" s="1"/>
      <c r="AEZ367" s="1"/>
      <c r="AFA367" s="1"/>
      <c r="AFB367" s="1"/>
      <c r="AFC367" s="1"/>
      <c r="AFD367" s="1"/>
      <c r="AFE367" s="1"/>
      <c r="AFF367" s="1"/>
      <c r="AFG367" s="1"/>
      <c r="AFH367" s="1"/>
      <c r="AFI367" s="1"/>
      <c r="AFJ367" s="1"/>
      <c r="AFK367" s="1"/>
      <c r="AFL367" s="1"/>
      <c r="AFM367" s="1"/>
      <c r="AFN367" s="1"/>
      <c r="AFO367" s="1"/>
      <c r="AFP367" s="1"/>
      <c r="AFQ367" s="1"/>
      <c r="AFR367" s="1"/>
      <c r="AFS367" s="1"/>
      <c r="AFT367" s="1"/>
      <c r="AFU367" s="1"/>
      <c r="AFV367" s="1"/>
      <c r="AFW367" s="1"/>
      <c r="AFX367" s="1"/>
      <c r="AFY367" s="1"/>
      <c r="AFZ367" s="1"/>
      <c r="AGA367" s="1"/>
      <c r="AGB367" s="1"/>
      <c r="AGC367" s="1"/>
      <c r="AGD367" s="1"/>
      <c r="AGE367" s="1"/>
      <c r="AGF367" s="1"/>
      <c r="AGG367" s="1"/>
      <c r="AGH367" s="1"/>
      <c r="AGI367" s="1"/>
      <c r="AGJ367" s="1"/>
      <c r="AGK367" s="1"/>
      <c r="AGL367" s="1"/>
      <c r="AGM367" s="1"/>
      <c r="AGN367" s="1"/>
      <c r="AGO367" s="1"/>
      <c r="AGP367" s="1"/>
      <c r="AGQ367" s="1"/>
      <c r="AGR367" s="1"/>
      <c r="AGS367" s="1"/>
      <c r="AGT367" s="1"/>
      <c r="AGU367" s="1"/>
      <c r="AGV367" s="1"/>
      <c r="AGW367" s="1"/>
      <c r="AGX367" s="1"/>
      <c r="AGY367" s="1"/>
      <c r="AGZ367" s="1"/>
      <c r="AHA367" s="1"/>
      <c r="AHB367" s="1"/>
      <c r="AHC367" s="1"/>
      <c r="AHD367" s="1"/>
      <c r="AHE367" s="1"/>
      <c r="AHF367" s="1"/>
      <c r="AHG367" s="1"/>
      <c r="AHH367" s="1"/>
      <c r="AHI367" s="1"/>
      <c r="AHJ367" s="1"/>
      <c r="AHK367" s="1"/>
      <c r="AHL367" s="1"/>
      <c r="AHM367" s="1"/>
      <c r="AHN367" s="1"/>
      <c r="AHO367" s="1"/>
      <c r="AHP367" s="1"/>
      <c r="AHQ367" s="1"/>
      <c r="AHR367" s="1"/>
      <c r="AHS367" s="1"/>
      <c r="AHT367" s="1"/>
      <c r="AHU367" s="1"/>
      <c r="AHV367" s="1"/>
      <c r="AHW367" s="1"/>
      <c r="AHX367" s="1"/>
      <c r="AHY367" s="1"/>
      <c r="AHZ367" s="1"/>
      <c r="AIA367" s="1"/>
      <c r="AIB367" s="1"/>
      <c r="AIC367" s="1"/>
      <c r="AID367" s="1"/>
      <c r="AIE367" s="1"/>
      <c r="AIF367" s="1"/>
      <c r="AIG367" s="1"/>
      <c r="AIH367" s="1"/>
      <c r="AII367" s="1"/>
      <c r="AIJ367" s="1"/>
      <c r="AIK367" s="1"/>
      <c r="AIL367" s="1"/>
      <c r="AIM367" s="1"/>
      <c r="AIN367" s="1"/>
      <c r="AIO367" s="1"/>
      <c r="AIP367" s="1"/>
      <c r="AIQ367" s="1"/>
      <c r="AIR367" s="1"/>
      <c r="AIS367" s="1"/>
      <c r="AIT367" s="1"/>
      <c r="AIU367" s="1"/>
      <c r="AIV367" s="1"/>
      <c r="AIW367" s="1"/>
      <c r="AIX367" s="1"/>
      <c r="AIY367" s="1"/>
      <c r="AIZ367" s="1"/>
      <c r="AJA367" s="1"/>
      <c r="AJB367" s="1"/>
      <c r="AJC367" s="1"/>
      <c r="AJD367" s="1"/>
      <c r="AJE367" s="1"/>
      <c r="AJF367" s="1"/>
      <c r="AJG367" s="1"/>
      <c r="AJH367" s="1"/>
      <c r="AJI367" s="1"/>
      <c r="AJJ367" s="1"/>
      <c r="AJK367" s="1"/>
      <c r="AJL367" s="1"/>
      <c r="AJM367" s="1"/>
      <c r="AJN367" s="1"/>
      <c r="AJO367" s="1"/>
      <c r="AJP367" s="1"/>
      <c r="AJQ367" s="1"/>
      <c r="AJR367" s="1"/>
      <c r="AJS367" s="1"/>
      <c r="AJT367" s="1"/>
      <c r="AJU367" s="1"/>
      <c r="AJV367" s="1"/>
      <c r="AJW367" s="1"/>
      <c r="AJX367" s="1"/>
      <c r="AJY367" s="1"/>
      <c r="AJZ367" s="1"/>
      <c r="AKA367" s="1"/>
      <c r="AKB367" s="1"/>
      <c r="AKC367" s="1"/>
      <c r="AKD367" s="1"/>
      <c r="AKE367" s="1"/>
      <c r="AKF367" s="1"/>
      <c r="AKG367" s="1"/>
      <c r="AKH367" s="1"/>
      <c r="AKI367" s="1"/>
      <c r="AKJ367" s="1"/>
      <c r="AKK367" s="1"/>
      <c r="AKL367" s="1"/>
      <c r="AKM367" s="1"/>
      <c r="AKN367" s="1"/>
      <c r="AKO367" s="1"/>
      <c r="AKP367" s="1"/>
      <c r="AKQ367" s="1"/>
      <c r="AKR367" s="1"/>
      <c r="AKS367" s="1"/>
      <c r="AKT367" s="1"/>
      <c r="AKU367" s="1"/>
      <c r="AKV367" s="1"/>
      <c r="AKW367" s="1"/>
      <c r="AKX367" s="1"/>
      <c r="AKY367" s="1"/>
      <c r="AKZ367" s="1"/>
      <c r="ALA367" s="1"/>
      <c r="ALB367" s="1"/>
      <c r="ALC367" s="1"/>
      <c r="ALD367" s="1"/>
      <c r="ALE367" s="1"/>
      <c r="ALF367" s="1"/>
      <c r="ALG367" s="1"/>
      <c r="ALH367" s="1"/>
      <c r="ALI367" s="1"/>
      <c r="ALJ367" s="1"/>
      <c r="ALK367" s="1"/>
      <c r="ALL367" s="1"/>
      <c r="ALM367" s="1"/>
      <c r="ALN367" s="1"/>
      <c r="ALO367" s="1"/>
      <c r="ALP367" s="1"/>
      <c r="ALQ367" s="2"/>
      <c r="ALR367" s="2"/>
      <c r="ALS367" s="2"/>
      <c r="ALT367" s="2"/>
      <c r="ALU367" s="2"/>
      <c r="ALV367" s="2"/>
      <c r="ALW367" s="2"/>
      <c r="ALX367" s="2"/>
      <c r="ALY367" s="2"/>
      <c r="ALZ367" s="2"/>
      <c r="AMA367" s="2"/>
      <c r="AMB367" s="2"/>
      <c r="AMC367" s="2"/>
      <c r="AMD367" s="2"/>
      <c r="AME367" s="2"/>
      <c r="AMF367" s="2"/>
      <c r="AMG367" s="2"/>
      <c r="AMH367" s="2"/>
      <c r="AMI367" s="2"/>
      <c r="AMJ367" s="2"/>
      <c r="AMK367" s="2"/>
      <c r="AML367" s="2"/>
      <c r="AMM367" s="2"/>
    </row>
    <row r="368" s="126" customFormat="true" ht="48.5" hidden="false" customHeight="false" outlineLevel="0" collapsed="false">
      <c r="A368" s="122"/>
      <c r="B368" s="160" t="s">
        <v>66</v>
      </c>
      <c r="C368" s="88" t="s">
        <v>390</v>
      </c>
      <c r="D368" s="88" t="n">
        <v>925</v>
      </c>
      <c r="E368" s="162"/>
      <c r="F368" s="162"/>
      <c r="G368" s="89"/>
      <c r="H368" s="90"/>
      <c r="I368" s="151" t="n">
        <f aca="false">SUM(J368:Q368)</f>
        <v>3288920200</v>
      </c>
      <c r="J368" s="151" t="n">
        <f aca="false">J376+J527+J369</f>
        <v>3180292700</v>
      </c>
      <c r="K368" s="73" t="n">
        <f aca="false">K376+K527+K369+K533</f>
        <v>16288700</v>
      </c>
      <c r="L368" s="73" t="n">
        <f aca="false">L376+L527+L369</f>
        <v>0</v>
      </c>
      <c r="M368" s="73" t="n">
        <f aca="false">M376+M527+M369+M533</f>
        <v>-7418300</v>
      </c>
      <c r="N368" s="73" t="n">
        <f aca="false">N376+N527+N369</f>
        <v>1191300</v>
      </c>
      <c r="O368" s="151" t="n">
        <f aca="false">O376+O527+O369+O533</f>
        <v>98565800</v>
      </c>
      <c r="P368" s="73" t="n">
        <f aca="false">P376+P527+P369</f>
        <v>0</v>
      </c>
      <c r="Q368" s="152" t="n">
        <f aca="false">Q376+Q527+Q369</f>
        <v>0</v>
      </c>
      <c r="ALP368" s="95"/>
      <c r="ALQ368" s="95"/>
      <c r="ALR368" s="95"/>
      <c r="ALS368" s="95"/>
      <c r="ALT368" s="95"/>
      <c r="ALU368" s="95"/>
      <c r="ALV368" s="95"/>
      <c r="ALW368" s="95"/>
      <c r="ALX368" s="95"/>
      <c r="ALY368" s="95"/>
      <c r="ALZ368" s="95"/>
      <c r="AMA368" s="95"/>
      <c r="AMB368" s="95"/>
      <c r="AMC368" s="95"/>
      <c r="AMD368" s="95"/>
      <c r="AME368" s="95"/>
      <c r="AMF368" s="95"/>
      <c r="AMG368" s="95"/>
      <c r="AMH368" s="95"/>
      <c r="AMI368" s="95"/>
      <c r="AMJ368" s="95"/>
      <c r="AMK368" s="95"/>
      <c r="AML368" s="95"/>
    </row>
    <row r="369" s="126" customFormat="true" ht="17.6" hidden="false" customHeight="false" outlineLevel="0" collapsed="false">
      <c r="A369" s="122"/>
      <c r="B369" s="90"/>
      <c r="C369" s="81" t="s">
        <v>15</v>
      </c>
      <c r="D369" s="81" t="n">
        <v>925</v>
      </c>
      <c r="E369" s="154" t="s">
        <v>16</v>
      </c>
      <c r="F369" s="154" t="s">
        <v>83</v>
      </c>
      <c r="G369" s="82"/>
      <c r="H369" s="83"/>
      <c r="I369" s="157" t="n">
        <f aca="false">SUM(J369:Q369)</f>
        <v>1430000</v>
      </c>
      <c r="J369" s="157" t="n">
        <f aca="false">J370</f>
        <v>2500000</v>
      </c>
      <c r="K369" s="76" t="n">
        <f aca="false">K370</f>
        <v>-1070000</v>
      </c>
      <c r="L369" s="76" t="n">
        <f aca="false">L370</f>
        <v>0</v>
      </c>
      <c r="M369" s="76" t="n">
        <f aca="false">M370</f>
        <v>0</v>
      </c>
      <c r="N369" s="76" t="n">
        <f aca="false">N370</f>
        <v>0</v>
      </c>
      <c r="O369" s="157" t="n">
        <f aca="false">O370</f>
        <v>0</v>
      </c>
      <c r="P369" s="76" t="n">
        <f aca="false">P370</f>
        <v>0</v>
      </c>
      <c r="Q369" s="158" t="n">
        <f aca="false">Q370</f>
        <v>0</v>
      </c>
      <c r="ALP369" s="101"/>
      <c r="ALQ369" s="48"/>
      <c r="ALR369" s="48"/>
      <c r="ALS369" s="48"/>
      <c r="ALT369" s="48"/>
      <c r="ALU369" s="48"/>
      <c r="ALV369" s="48"/>
      <c r="ALW369" s="48"/>
      <c r="ALX369" s="48"/>
      <c r="ALY369" s="48"/>
      <c r="ALZ369" s="48"/>
      <c r="AMA369" s="48"/>
      <c r="AMB369" s="48"/>
      <c r="AMC369" s="48"/>
      <c r="AMD369" s="48"/>
      <c r="AME369" s="48"/>
      <c r="AMF369" s="48"/>
      <c r="AMG369" s="48"/>
      <c r="AMH369" s="48"/>
      <c r="AMI369" s="48"/>
      <c r="AMJ369" s="48"/>
      <c r="AMK369" s="48"/>
      <c r="AML369" s="48"/>
    </row>
    <row r="370" s="126" customFormat="true" ht="17.6" hidden="false" customHeight="false" outlineLevel="0" collapsed="false">
      <c r="A370" s="122"/>
      <c r="B370" s="90"/>
      <c r="C370" s="81" t="s">
        <v>31</v>
      </c>
      <c r="D370" s="81" t="n">
        <v>925</v>
      </c>
      <c r="E370" s="154" t="s">
        <v>16</v>
      </c>
      <c r="F370" s="154" t="s">
        <v>32</v>
      </c>
      <c r="G370" s="82"/>
      <c r="H370" s="83"/>
      <c r="I370" s="157" t="n">
        <f aca="false">SUM(J370:Q370)</f>
        <v>1430000</v>
      </c>
      <c r="J370" s="157" t="n">
        <f aca="false">J371</f>
        <v>2500000</v>
      </c>
      <c r="K370" s="76" t="n">
        <f aca="false">K371</f>
        <v>-1070000</v>
      </c>
      <c r="L370" s="76" t="n">
        <f aca="false">L371</f>
        <v>0</v>
      </c>
      <c r="M370" s="76" t="n">
        <f aca="false">M371</f>
        <v>0</v>
      </c>
      <c r="N370" s="76" t="n">
        <f aca="false">N371</f>
        <v>0</v>
      </c>
      <c r="O370" s="157" t="n">
        <f aca="false">O371</f>
        <v>0</v>
      </c>
      <c r="P370" s="76" t="n">
        <f aca="false">P371</f>
        <v>0</v>
      </c>
      <c r="Q370" s="158" t="n">
        <f aca="false">Q371</f>
        <v>0</v>
      </c>
      <c r="ALP370" s="101"/>
      <c r="ALQ370" s="48"/>
      <c r="ALR370" s="48"/>
      <c r="ALS370" s="48"/>
      <c r="ALT370" s="48"/>
      <c r="ALU370" s="48"/>
      <c r="ALV370" s="48"/>
      <c r="ALW370" s="48"/>
      <c r="ALX370" s="48"/>
      <c r="ALY370" s="48"/>
      <c r="ALZ370" s="48"/>
      <c r="AMA370" s="48"/>
      <c r="AMB370" s="48"/>
      <c r="AMC370" s="48"/>
      <c r="AMD370" s="48"/>
      <c r="AME370" s="48"/>
      <c r="AMF370" s="48"/>
      <c r="AMG370" s="48"/>
      <c r="AMH370" s="48"/>
      <c r="AMI370" s="48"/>
      <c r="AMJ370" s="48"/>
      <c r="AMK370" s="48"/>
      <c r="AML370" s="48"/>
    </row>
    <row r="371" s="126" customFormat="true" ht="32.8" hidden="false" customHeight="false" outlineLevel="0" collapsed="false">
      <c r="A371" s="122"/>
      <c r="B371" s="90"/>
      <c r="C371" s="81" t="s">
        <v>97</v>
      </c>
      <c r="D371" s="81" t="n">
        <v>925</v>
      </c>
      <c r="E371" s="154" t="s">
        <v>16</v>
      </c>
      <c r="F371" s="154" t="s">
        <v>32</v>
      </c>
      <c r="G371" s="82" t="n">
        <v>5000000000</v>
      </c>
      <c r="H371" s="83"/>
      <c r="I371" s="157" t="n">
        <f aca="false">SUM(J371:Q371)</f>
        <v>1430000</v>
      </c>
      <c r="J371" s="157" t="n">
        <f aca="false">J372</f>
        <v>2500000</v>
      </c>
      <c r="K371" s="76" t="n">
        <f aca="false">K372</f>
        <v>-1070000</v>
      </c>
      <c r="L371" s="76" t="n">
        <f aca="false">L372</f>
        <v>0</v>
      </c>
      <c r="M371" s="76" t="n">
        <f aca="false">M372</f>
        <v>0</v>
      </c>
      <c r="N371" s="76" t="n">
        <f aca="false">N372</f>
        <v>0</v>
      </c>
      <c r="O371" s="157" t="n">
        <f aca="false">O372</f>
        <v>0</v>
      </c>
      <c r="P371" s="76" t="n">
        <f aca="false">P372</f>
        <v>0</v>
      </c>
      <c r="Q371" s="158" t="n">
        <f aca="false">Q372</f>
        <v>0</v>
      </c>
      <c r="ALP371" s="101"/>
      <c r="ALQ371" s="48"/>
      <c r="ALR371" s="48"/>
      <c r="ALS371" s="48"/>
      <c r="ALT371" s="48"/>
      <c r="ALU371" s="48"/>
      <c r="ALV371" s="48"/>
      <c r="ALW371" s="48"/>
      <c r="ALX371" s="48"/>
      <c r="ALY371" s="48"/>
      <c r="ALZ371" s="48"/>
      <c r="AMA371" s="48"/>
      <c r="AMB371" s="48"/>
      <c r="AMC371" s="48"/>
      <c r="AMD371" s="48"/>
      <c r="AME371" s="48"/>
      <c r="AMF371" s="48"/>
      <c r="AMG371" s="48"/>
      <c r="AMH371" s="48"/>
      <c r="AMI371" s="48"/>
      <c r="AMJ371" s="48"/>
      <c r="AMK371" s="48"/>
      <c r="AML371" s="48"/>
    </row>
    <row r="372" s="126" customFormat="true" ht="32.8" hidden="false" customHeight="false" outlineLevel="0" collapsed="false">
      <c r="A372" s="122"/>
      <c r="B372" s="90"/>
      <c r="C372" s="81" t="s">
        <v>116</v>
      </c>
      <c r="D372" s="81" t="n">
        <v>925</v>
      </c>
      <c r="E372" s="154" t="s">
        <v>16</v>
      </c>
      <c r="F372" s="154" t="s">
        <v>32</v>
      </c>
      <c r="G372" s="82" t="n">
        <v>5030000000</v>
      </c>
      <c r="H372" s="83"/>
      <c r="I372" s="157" t="n">
        <f aca="false">SUM(J372:Q372)</f>
        <v>1430000</v>
      </c>
      <c r="J372" s="157" t="n">
        <f aca="false">J373</f>
        <v>2500000</v>
      </c>
      <c r="K372" s="76" t="n">
        <f aca="false">K373</f>
        <v>-1070000</v>
      </c>
      <c r="L372" s="76" t="n">
        <f aca="false">L373</f>
        <v>0</v>
      </c>
      <c r="M372" s="76" t="n">
        <f aca="false">M373</f>
        <v>0</v>
      </c>
      <c r="N372" s="76" t="n">
        <f aca="false">N373</f>
        <v>0</v>
      </c>
      <c r="O372" s="157" t="n">
        <f aca="false">O373</f>
        <v>0</v>
      </c>
      <c r="P372" s="76" t="n">
        <f aca="false">P373</f>
        <v>0</v>
      </c>
      <c r="Q372" s="158" t="n">
        <f aca="false">Q373</f>
        <v>0</v>
      </c>
      <c r="ALP372" s="101"/>
      <c r="ALQ372" s="48"/>
      <c r="ALR372" s="48"/>
      <c r="ALS372" s="48"/>
      <c r="ALT372" s="48"/>
      <c r="ALU372" s="48"/>
      <c r="ALV372" s="48"/>
      <c r="ALW372" s="48"/>
      <c r="ALX372" s="48"/>
      <c r="ALY372" s="48"/>
      <c r="ALZ372" s="48"/>
      <c r="AMA372" s="48"/>
      <c r="AMB372" s="48"/>
      <c r="AMC372" s="48"/>
      <c r="AMD372" s="48"/>
      <c r="AME372" s="48"/>
      <c r="AMF372" s="48"/>
      <c r="AMG372" s="48"/>
      <c r="AMH372" s="48"/>
      <c r="AMI372" s="48"/>
      <c r="AMJ372" s="48"/>
      <c r="AMK372" s="48"/>
      <c r="AML372" s="48"/>
    </row>
    <row r="373" s="126" customFormat="true" ht="32.8" hidden="false" customHeight="false" outlineLevel="0" collapsed="false">
      <c r="A373" s="122"/>
      <c r="B373" s="90"/>
      <c r="C373" s="81" t="s">
        <v>117</v>
      </c>
      <c r="D373" s="81" t="n">
        <v>925</v>
      </c>
      <c r="E373" s="154" t="s">
        <v>16</v>
      </c>
      <c r="F373" s="154" t="s">
        <v>32</v>
      </c>
      <c r="G373" s="82" t="n">
        <v>5030010030</v>
      </c>
      <c r="H373" s="83"/>
      <c r="I373" s="157" t="n">
        <f aca="false">SUM(J373:Q373)</f>
        <v>1430000</v>
      </c>
      <c r="J373" s="157" t="n">
        <f aca="false">J374+J375</f>
        <v>2500000</v>
      </c>
      <c r="K373" s="76" t="n">
        <f aca="false">K374+K375</f>
        <v>-1070000</v>
      </c>
      <c r="L373" s="76" t="n">
        <f aca="false">L374+L375</f>
        <v>0</v>
      </c>
      <c r="M373" s="76" t="n">
        <f aca="false">M374+M375</f>
        <v>0</v>
      </c>
      <c r="N373" s="76" t="n">
        <f aca="false">N374+N375</f>
        <v>0</v>
      </c>
      <c r="O373" s="157" t="n">
        <f aca="false">O374+O375</f>
        <v>0</v>
      </c>
      <c r="P373" s="76" t="n">
        <f aca="false">P374+P375</f>
        <v>0</v>
      </c>
      <c r="Q373" s="158" t="n">
        <f aca="false">Q374+Q375</f>
        <v>0</v>
      </c>
      <c r="ALP373" s="101"/>
      <c r="ALQ373" s="48"/>
      <c r="ALR373" s="48"/>
      <c r="ALS373" s="48"/>
      <c r="ALT373" s="48"/>
      <c r="ALU373" s="48"/>
      <c r="ALV373" s="48"/>
      <c r="ALW373" s="48"/>
      <c r="ALX373" s="48"/>
      <c r="ALY373" s="48"/>
      <c r="ALZ373" s="48"/>
      <c r="AMA373" s="48"/>
      <c r="AMB373" s="48"/>
      <c r="AMC373" s="48"/>
      <c r="AMD373" s="48"/>
      <c r="AME373" s="48"/>
      <c r="AMF373" s="48"/>
      <c r="AMG373" s="48"/>
      <c r="AMH373" s="48"/>
      <c r="AMI373" s="48"/>
      <c r="AMJ373" s="48"/>
      <c r="AMK373" s="48"/>
      <c r="AML373" s="48"/>
    </row>
    <row r="374" s="126" customFormat="true" ht="32.8" hidden="false" customHeight="false" outlineLevel="0" collapsed="false">
      <c r="A374" s="122"/>
      <c r="B374" s="90"/>
      <c r="C374" s="81" t="s">
        <v>103</v>
      </c>
      <c r="D374" s="81" t="n">
        <v>925</v>
      </c>
      <c r="E374" s="154" t="s">
        <v>16</v>
      </c>
      <c r="F374" s="154" t="s">
        <v>32</v>
      </c>
      <c r="G374" s="82" t="n">
        <v>5030010030</v>
      </c>
      <c r="H374" s="83" t="s">
        <v>104</v>
      </c>
      <c r="I374" s="157" t="n">
        <f aca="false">SUM(J374:Q374)</f>
        <v>1418000</v>
      </c>
      <c r="J374" s="157" t="n">
        <v>2485000</v>
      </c>
      <c r="K374" s="76" t="n">
        <v>-1067000</v>
      </c>
      <c r="L374" s="76"/>
      <c r="M374" s="76"/>
      <c r="N374" s="76"/>
      <c r="O374" s="157"/>
      <c r="P374" s="76"/>
      <c r="Q374" s="158"/>
      <c r="ALP374" s="101"/>
      <c r="ALQ374" s="48"/>
      <c r="ALR374" s="48"/>
      <c r="ALS374" s="48"/>
      <c r="ALT374" s="48"/>
      <c r="ALU374" s="48"/>
      <c r="ALV374" s="48"/>
      <c r="ALW374" s="48"/>
      <c r="ALX374" s="48"/>
      <c r="ALY374" s="48"/>
      <c r="ALZ374" s="48"/>
      <c r="AMA374" s="48"/>
      <c r="AMB374" s="48"/>
      <c r="AMC374" s="48"/>
      <c r="AMD374" s="48"/>
      <c r="AME374" s="48"/>
      <c r="AMF374" s="48"/>
      <c r="AMG374" s="48"/>
      <c r="AMH374" s="48"/>
      <c r="AMI374" s="48"/>
      <c r="AMJ374" s="48"/>
      <c r="AMK374" s="48"/>
      <c r="AML374" s="48"/>
    </row>
    <row r="375" customFormat="false" ht="17.6" hidden="false" customHeight="false" outlineLevel="0" collapsed="false">
      <c r="A375" s="122"/>
      <c r="B375" s="90"/>
      <c r="C375" s="81" t="s">
        <v>106</v>
      </c>
      <c r="D375" s="81" t="n">
        <v>925</v>
      </c>
      <c r="E375" s="154" t="s">
        <v>16</v>
      </c>
      <c r="F375" s="154" t="s">
        <v>32</v>
      </c>
      <c r="G375" s="82" t="n">
        <v>5030010030</v>
      </c>
      <c r="H375" s="83" t="s">
        <v>107</v>
      </c>
      <c r="I375" s="157" t="n">
        <f aca="false">SUM(J375:Q375)</f>
        <v>12000</v>
      </c>
      <c r="J375" s="157" t="n">
        <v>15000</v>
      </c>
      <c r="K375" s="76" t="n">
        <v>-3000</v>
      </c>
      <c r="L375" s="76"/>
      <c r="M375" s="76"/>
      <c r="N375" s="76"/>
      <c r="O375" s="157"/>
      <c r="P375" s="76"/>
      <c r="Q375" s="158"/>
      <c r="R375" s="126"/>
      <c r="S375" s="126"/>
      <c r="T375" s="126"/>
      <c r="U375" s="126"/>
      <c r="V375" s="126"/>
      <c r="W375" s="126"/>
      <c r="X375" s="126"/>
      <c r="Y375" s="126"/>
      <c r="Z375" s="126"/>
      <c r="AA375" s="126"/>
      <c r="AB375" s="126"/>
      <c r="AC375" s="126"/>
      <c r="AD375" s="126"/>
      <c r="AE375" s="126"/>
      <c r="AF375" s="126"/>
      <c r="AG375" s="126"/>
      <c r="AH375" s="126"/>
      <c r="AI375" s="126"/>
      <c r="AJ375" s="126"/>
      <c r="AK375" s="126"/>
      <c r="AL375" s="126"/>
      <c r="AM375" s="126"/>
      <c r="AN375" s="126"/>
      <c r="AO375" s="126"/>
      <c r="AP375" s="126"/>
      <c r="AQ375" s="126"/>
      <c r="AR375" s="126"/>
      <c r="AS375" s="126"/>
      <c r="AT375" s="126"/>
      <c r="AU375" s="126"/>
      <c r="AV375" s="126"/>
      <c r="AW375" s="126"/>
      <c r="AX375" s="126"/>
      <c r="AY375" s="126"/>
      <c r="AZ375" s="126"/>
      <c r="BA375" s="126"/>
      <c r="BB375" s="126"/>
      <c r="BC375" s="126"/>
      <c r="BD375" s="126"/>
      <c r="BE375" s="126"/>
      <c r="BF375" s="126"/>
      <c r="BG375" s="126"/>
      <c r="BH375" s="126"/>
      <c r="BI375" s="126"/>
      <c r="BJ375" s="126"/>
      <c r="BK375" s="126"/>
      <c r="BL375" s="126"/>
      <c r="BM375" s="126"/>
      <c r="BN375" s="126"/>
      <c r="BO375" s="126"/>
      <c r="BP375" s="126"/>
      <c r="BQ375" s="126"/>
      <c r="BR375" s="126"/>
      <c r="BS375" s="126"/>
      <c r="BT375" s="126"/>
      <c r="BU375" s="126"/>
      <c r="BV375" s="126"/>
      <c r="BW375" s="126"/>
      <c r="BX375" s="126"/>
      <c r="BY375" s="126"/>
      <c r="BZ375" s="126"/>
      <c r="CA375" s="126"/>
      <c r="CB375" s="126"/>
      <c r="CC375" s="126"/>
      <c r="CD375" s="126"/>
      <c r="CE375" s="126"/>
      <c r="CF375" s="126"/>
      <c r="CG375" s="126"/>
      <c r="CH375" s="126"/>
      <c r="CI375" s="126"/>
      <c r="CJ375" s="126"/>
      <c r="CK375" s="126"/>
      <c r="CL375" s="126"/>
      <c r="CM375" s="126"/>
      <c r="CN375" s="126"/>
      <c r="CO375" s="126"/>
      <c r="CP375" s="126"/>
      <c r="CQ375" s="126"/>
      <c r="CR375" s="126"/>
      <c r="CS375" s="126"/>
      <c r="CT375" s="126"/>
      <c r="CU375" s="126"/>
      <c r="CV375" s="126"/>
      <c r="CW375" s="126"/>
      <c r="CX375" s="126"/>
      <c r="CY375" s="126"/>
      <c r="CZ375" s="126"/>
      <c r="DA375" s="126"/>
      <c r="DB375" s="126"/>
      <c r="DC375" s="126"/>
      <c r="DD375" s="126"/>
      <c r="DE375" s="126"/>
      <c r="DF375" s="126"/>
      <c r="DG375" s="126"/>
      <c r="DH375" s="126"/>
      <c r="DI375" s="126"/>
      <c r="DJ375" s="126"/>
      <c r="DK375" s="126"/>
      <c r="DL375" s="126"/>
      <c r="DM375" s="126"/>
      <c r="DN375" s="126"/>
      <c r="DO375" s="126"/>
      <c r="DP375" s="126"/>
      <c r="DQ375" s="126"/>
      <c r="DR375" s="126"/>
      <c r="DS375" s="126"/>
      <c r="DT375" s="126"/>
      <c r="DU375" s="126"/>
      <c r="DV375" s="126"/>
      <c r="DW375" s="126"/>
      <c r="DX375" s="126"/>
      <c r="DY375" s="126"/>
      <c r="DZ375" s="126"/>
      <c r="EA375" s="126"/>
      <c r="EB375" s="126"/>
      <c r="EC375" s="126"/>
      <c r="ED375" s="126"/>
      <c r="EE375" s="126"/>
      <c r="EF375" s="126"/>
      <c r="EG375" s="126"/>
      <c r="EH375" s="126"/>
      <c r="EI375" s="126"/>
      <c r="EJ375" s="126"/>
      <c r="EK375" s="126"/>
      <c r="EL375" s="126"/>
      <c r="EM375" s="126"/>
      <c r="EN375" s="126"/>
      <c r="EO375" s="126"/>
      <c r="EP375" s="126"/>
      <c r="EQ375" s="126"/>
      <c r="ER375" s="126"/>
      <c r="ES375" s="126"/>
      <c r="ET375" s="126"/>
      <c r="EU375" s="126"/>
      <c r="EV375" s="126"/>
      <c r="EW375" s="126"/>
      <c r="EX375" s="126"/>
      <c r="EY375" s="126"/>
      <c r="EZ375" s="126"/>
      <c r="FA375" s="126"/>
      <c r="FB375" s="126"/>
      <c r="FC375" s="126"/>
      <c r="FD375" s="126"/>
      <c r="FE375" s="126"/>
      <c r="FF375" s="126"/>
      <c r="FG375" s="126"/>
      <c r="FH375" s="126"/>
      <c r="FI375" s="126"/>
      <c r="FJ375" s="126"/>
      <c r="FK375" s="126"/>
      <c r="FL375" s="126"/>
      <c r="FM375" s="126"/>
      <c r="FN375" s="126"/>
      <c r="FO375" s="126"/>
      <c r="FP375" s="126"/>
      <c r="FQ375" s="126"/>
      <c r="FR375" s="126"/>
      <c r="FS375" s="126"/>
      <c r="FT375" s="126"/>
      <c r="FU375" s="126"/>
      <c r="FV375" s="126"/>
      <c r="FW375" s="126"/>
      <c r="FX375" s="126"/>
      <c r="FY375" s="126"/>
      <c r="FZ375" s="126"/>
      <c r="GA375" s="126"/>
      <c r="GB375" s="126"/>
      <c r="GC375" s="126"/>
      <c r="GD375" s="126"/>
      <c r="GE375" s="126"/>
      <c r="GF375" s="126"/>
      <c r="GG375" s="126"/>
      <c r="GH375" s="126"/>
      <c r="GI375" s="126"/>
      <c r="GJ375" s="126"/>
      <c r="GK375" s="126"/>
      <c r="GL375" s="126"/>
      <c r="GM375" s="126"/>
      <c r="GN375" s="126"/>
      <c r="GO375" s="126"/>
      <c r="GP375" s="126"/>
      <c r="GQ375" s="126"/>
      <c r="GR375" s="126"/>
      <c r="GS375" s="126"/>
      <c r="GT375" s="126"/>
      <c r="GU375" s="126"/>
      <c r="GV375" s="126"/>
      <c r="GW375" s="126"/>
      <c r="GX375" s="126"/>
      <c r="GY375" s="126"/>
      <c r="GZ375" s="126"/>
      <c r="HA375" s="126"/>
      <c r="HB375" s="126"/>
      <c r="HC375" s="126"/>
      <c r="HD375" s="126"/>
      <c r="HE375" s="126"/>
      <c r="HF375" s="126"/>
      <c r="HG375" s="126"/>
      <c r="HH375" s="126"/>
      <c r="HI375" s="126"/>
      <c r="HJ375" s="126"/>
      <c r="HK375" s="126"/>
      <c r="HL375" s="126"/>
      <c r="HM375" s="126"/>
      <c r="HN375" s="126"/>
      <c r="HO375" s="126"/>
      <c r="HP375" s="126"/>
      <c r="HQ375" s="126"/>
      <c r="HR375" s="126"/>
      <c r="HS375" s="126"/>
      <c r="HT375" s="126"/>
      <c r="HU375" s="126"/>
      <c r="HV375" s="126"/>
      <c r="HW375" s="126"/>
      <c r="HX375" s="126"/>
      <c r="HY375" s="126"/>
      <c r="HZ375" s="126"/>
      <c r="IA375" s="126"/>
      <c r="IB375" s="126"/>
      <c r="IC375" s="126"/>
      <c r="ID375" s="126"/>
      <c r="IE375" s="126"/>
      <c r="IF375" s="126"/>
      <c r="IG375" s="126"/>
      <c r="IH375" s="126"/>
      <c r="II375" s="126"/>
      <c r="IJ375" s="126"/>
      <c r="IK375" s="126"/>
      <c r="IL375" s="126"/>
      <c r="IM375" s="126"/>
      <c r="IN375" s="126"/>
      <c r="IO375" s="126"/>
      <c r="IP375" s="126"/>
      <c r="IQ375" s="126"/>
      <c r="IR375" s="126"/>
      <c r="IS375" s="126"/>
      <c r="IT375" s="126"/>
      <c r="IU375" s="126"/>
      <c r="IV375" s="126"/>
      <c r="IW375" s="126"/>
      <c r="IX375" s="126"/>
      <c r="IY375" s="126"/>
      <c r="IZ375" s="126"/>
      <c r="JA375" s="126"/>
      <c r="JB375" s="126"/>
      <c r="JC375" s="126"/>
      <c r="JD375" s="126"/>
      <c r="JE375" s="126"/>
      <c r="JF375" s="126"/>
      <c r="JG375" s="126"/>
      <c r="JH375" s="126"/>
      <c r="JI375" s="126"/>
      <c r="JJ375" s="126"/>
      <c r="JK375" s="126"/>
      <c r="JL375" s="126"/>
      <c r="JM375" s="126"/>
      <c r="JN375" s="126"/>
      <c r="JO375" s="126"/>
      <c r="JP375" s="126"/>
      <c r="JQ375" s="126"/>
      <c r="JR375" s="126"/>
      <c r="JS375" s="126"/>
      <c r="JT375" s="126"/>
      <c r="JU375" s="126"/>
      <c r="JV375" s="126"/>
      <c r="JW375" s="126"/>
      <c r="JX375" s="126"/>
      <c r="JY375" s="126"/>
      <c r="JZ375" s="126"/>
      <c r="KA375" s="126"/>
      <c r="KB375" s="126"/>
      <c r="KC375" s="126"/>
      <c r="KD375" s="126"/>
      <c r="KE375" s="126"/>
      <c r="KF375" s="126"/>
      <c r="KG375" s="126"/>
      <c r="KH375" s="126"/>
      <c r="KI375" s="126"/>
      <c r="KJ375" s="126"/>
      <c r="KK375" s="126"/>
      <c r="KL375" s="126"/>
      <c r="KM375" s="126"/>
      <c r="KN375" s="126"/>
      <c r="KO375" s="126"/>
      <c r="KP375" s="126"/>
      <c r="KQ375" s="126"/>
      <c r="KR375" s="126"/>
      <c r="KS375" s="126"/>
      <c r="KT375" s="126"/>
      <c r="KU375" s="126"/>
      <c r="KV375" s="126"/>
      <c r="KW375" s="126"/>
      <c r="KX375" s="126"/>
      <c r="KY375" s="126"/>
      <c r="KZ375" s="126"/>
      <c r="LA375" s="126"/>
      <c r="LB375" s="126"/>
      <c r="LC375" s="126"/>
      <c r="LD375" s="126"/>
      <c r="LE375" s="126"/>
      <c r="LF375" s="126"/>
      <c r="LG375" s="126"/>
      <c r="LH375" s="126"/>
      <c r="LI375" s="126"/>
      <c r="LJ375" s="126"/>
      <c r="LK375" s="126"/>
      <c r="LL375" s="126"/>
      <c r="LM375" s="126"/>
      <c r="LN375" s="126"/>
      <c r="LO375" s="126"/>
      <c r="LP375" s="126"/>
      <c r="LQ375" s="126"/>
      <c r="LR375" s="126"/>
      <c r="LS375" s="126"/>
      <c r="LT375" s="126"/>
      <c r="LU375" s="126"/>
      <c r="LV375" s="126"/>
      <c r="LW375" s="126"/>
      <c r="LX375" s="126"/>
      <c r="LY375" s="126"/>
      <c r="LZ375" s="126"/>
      <c r="MA375" s="126"/>
      <c r="MB375" s="126"/>
      <c r="MC375" s="126"/>
      <c r="MD375" s="126"/>
      <c r="ME375" s="126"/>
      <c r="MF375" s="126"/>
      <c r="MG375" s="126"/>
      <c r="MH375" s="126"/>
      <c r="MI375" s="126"/>
      <c r="MJ375" s="126"/>
      <c r="MK375" s="126"/>
      <c r="ML375" s="126"/>
      <c r="MM375" s="126"/>
      <c r="MN375" s="126"/>
      <c r="MO375" s="126"/>
      <c r="MP375" s="126"/>
      <c r="MQ375" s="126"/>
      <c r="MR375" s="126"/>
      <c r="MS375" s="126"/>
      <c r="MT375" s="126"/>
      <c r="MU375" s="126"/>
      <c r="MV375" s="126"/>
      <c r="MW375" s="126"/>
      <c r="MX375" s="126"/>
      <c r="MY375" s="126"/>
      <c r="MZ375" s="126"/>
      <c r="NA375" s="126"/>
      <c r="NB375" s="126"/>
      <c r="NC375" s="126"/>
      <c r="ND375" s="126"/>
      <c r="NE375" s="126"/>
      <c r="NF375" s="126"/>
      <c r="NG375" s="126"/>
      <c r="NH375" s="126"/>
      <c r="NI375" s="126"/>
      <c r="NJ375" s="126"/>
      <c r="NK375" s="126"/>
      <c r="NL375" s="126"/>
      <c r="NM375" s="126"/>
      <c r="NN375" s="126"/>
      <c r="NO375" s="126"/>
      <c r="NP375" s="126"/>
      <c r="NQ375" s="126"/>
      <c r="NR375" s="126"/>
      <c r="NS375" s="126"/>
      <c r="NT375" s="126"/>
      <c r="NU375" s="126"/>
      <c r="NV375" s="126"/>
      <c r="NW375" s="126"/>
      <c r="NX375" s="126"/>
      <c r="NY375" s="126"/>
      <c r="NZ375" s="126"/>
      <c r="OA375" s="126"/>
      <c r="OB375" s="126"/>
      <c r="OC375" s="126"/>
      <c r="OD375" s="126"/>
      <c r="OE375" s="126"/>
      <c r="OF375" s="126"/>
      <c r="OG375" s="126"/>
      <c r="OH375" s="126"/>
      <c r="OI375" s="126"/>
      <c r="OJ375" s="126"/>
      <c r="OK375" s="126"/>
      <c r="OL375" s="126"/>
      <c r="OM375" s="126"/>
      <c r="ON375" s="126"/>
      <c r="OO375" s="126"/>
      <c r="OP375" s="126"/>
      <c r="OQ375" s="126"/>
      <c r="OR375" s="126"/>
      <c r="OS375" s="126"/>
      <c r="OT375" s="126"/>
      <c r="OU375" s="126"/>
      <c r="OV375" s="126"/>
      <c r="OW375" s="126"/>
      <c r="OX375" s="126"/>
      <c r="OY375" s="126"/>
      <c r="OZ375" s="126"/>
      <c r="PA375" s="126"/>
      <c r="PB375" s="126"/>
      <c r="PC375" s="126"/>
      <c r="PD375" s="126"/>
      <c r="PE375" s="126"/>
      <c r="PF375" s="126"/>
      <c r="PG375" s="126"/>
      <c r="PH375" s="126"/>
      <c r="PI375" s="126"/>
      <c r="PJ375" s="126"/>
      <c r="PK375" s="126"/>
      <c r="PL375" s="126"/>
      <c r="PM375" s="126"/>
      <c r="PN375" s="126"/>
      <c r="PO375" s="126"/>
      <c r="PP375" s="126"/>
      <c r="PQ375" s="126"/>
      <c r="PR375" s="126"/>
      <c r="PS375" s="126"/>
      <c r="PT375" s="126"/>
      <c r="PU375" s="126"/>
      <c r="PV375" s="126"/>
      <c r="PW375" s="126"/>
      <c r="PX375" s="126"/>
      <c r="PY375" s="126"/>
      <c r="PZ375" s="126"/>
      <c r="QA375" s="126"/>
      <c r="QB375" s="126"/>
      <c r="QC375" s="126"/>
      <c r="QD375" s="126"/>
      <c r="QE375" s="126"/>
      <c r="QF375" s="126"/>
      <c r="QG375" s="126"/>
      <c r="QH375" s="126"/>
      <c r="QI375" s="126"/>
      <c r="QJ375" s="126"/>
      <c r="QK375" s="126"/>
      <c r="QL375" s="126"/>
      <c r="QM375" s="126"/>
      <c r="QN375" s="126"/>
      <c r="QO375" s="126"/>
      <c r="QP375" s="126"/>
      <c r="QQ375" s="126"/>
      <c r="QR375" s="126"/>
      <c r="QS375" s="126"/>
      <c r="QT375" s="126"/>
      <c r="QU375" s="126"/>
      <c r="QV375" s="126"/>
      <c r="QW375" s="126"/>
      <c r="QX375" s="126"/>
      <c r="QY375" s="126"/>
      <c r="QZ375" s="126"/>
      <c r="RA375" s="126"/>
      <c r="RB375" s="126"/>
      <c r="RC375" s="126"/>
      <c r="RD375" s="126"/>
      <c r="RE375" s="126"/>
      <c r="RF375" s="126"/>
      <c r="RG375" s="126"/>
      <c r="RH375" s="126"/>
      <c r="RI375" s="126"/>
      <c r="RJ375" s="126"/>
      <c r="RK375" s="126"/>
      <c r="RL375" s="126"/>
      <c r="RM375" s="126"/>
      <c r="RN375" s="126"/>
      <c r="RO375" s="126"/>
      <c r="RP375" s="126"/>
      <c r="RQ375" s="126"/>
      <c r="RR375" s="126"/>
      <c r="RS375" s="126"/>
      <c r="RT375" s="126"/>
      <c r="RU375" s="126"/>
      <c r="RV375" s="126"/>
      <c r="RW375" s="126"/>
      <c r="RX375" s="126"/>
      <c r="RY375" s="126"/>
      <c r="RZ375" s="126"/>
      <c r="SA375" s="126"/>
      <c r="SB375" s="126"/>
      <c r="SC375" s="126"/>
      <c r="SD375" s="126"/>
      <c r="SE375" s="126"/>
      <c r="SF375" s="126"/>
      <c r="SG375" s="126"/>
      <c r="SH375" s="126"/>
      <c r="SI375" s="126"/>
      <c r="SJ375" s="126"/>
      <c r="SK375" s="126"/>
      <c r="SL375" s="126"/>
      <c r="SM375" s="126"/>
      <c r="SN375" s="126"/>
      <c r="SO375" s="126"/>
      <c r="SP375" s="126"/>
      <c r="SQ375" s="126"/>
      <c r="SR375" s="126"/>
      <c r="SS375" s="126"/>
      <c r="ST375" s="126"/>
      <c r="SU375" s="126"/>
      <c r="SV375" s="126"/>
      <c r="SW375" s="126"/>
      <c r="SX375" s="126"/>
      <c r="SY375" s="126"/>
      <c r="SZ375" s="126"/>
      <c r="TA375" s="126"/>
      <c r="TB375" s="126"/>
      <c r="TC375" s="126"/>
      <c r="TD375" s="126"/>
      <c r="TE375" s="126"/>
      <c r="TF375" s="126"/>
      <c r="TG375" s="126"/>
      <c r="TH375" s="126"/>
      <c r="TI375" s="126"/>
      <c r="TJ375" s="126"/>
      <c r="TK375" s="126"/>
      <c r="TL375" s="126"/>
      <c r="TM375" s="126"/>
      <c r="TN375" s="126"/>
      <c r="TO375" s="126"/>
      <c r="TP375" s="126"/>
      <c r="TQ375" s="126"/>
      <c r="TR375" s="126"/>
      <c r="TS375" s="126"/>
      <c r="TT375" s="126"/>
      <c r="TU375" s="126"/>
      <c r="TV375" s="126"/>
      <c r="TW375" s="126"/>
      <c r="TX375" s="126"/>
      <c r="TY375" s="126"/>
      <c r="TZ375" s="126"/>
      <c r="UA375" s="126"/>
      <c r="UB375" s="126"/>
      <c r="UC375" s="126"/>
      <c r="UD375" s="126"/>
      <c r="UE375" s="126"/>
      <c r="UF375" s="126"/>
      <c r="UG375" s="126"/>
      <c r="UH375" s="126"/>
      <c r="UI375" s="126"/>
      <c r="UJ375" s="126"/>
      <c r="UK375" s="126"/>
      <c r="UL375" s="126"/>
      <c r="UM375" s="126"/>
      <c r="UN375" s="126"/>
      <c r="UO375" s="126"/>
      <c r="UP375" s="126"/>
      <c r="UQ375" s="126"/>
      <c r="UR375" s="126"/>
      <c r="US375" s="126"/>
      <c r="UT375" s="126"/>
      <c r="UU375" s="126"/>
      <c r="UV375" s="126"/>
      <c r="UW375" s="126"/>
      <c r="UX375" s="126"/>
      <c r="UY375" s="126"/>
      <c r="UZ375" s="126"/>
      <c r="VA375" s="126"/>
      <c r="VB375" s="126"/>
      <c r="VC375" s="126"/>
      <c r="VD375" s="126"/>
      <c r="VE375" s="126"/>
      <c r="VF375" s="126"/>
      <c r="VG375" s="126"/>
      <c r="VH375" s="126"/>
      <c r="VI375" s="126"/>
      <c r="VJ375" s="126"/>
      <c r="VK375" s="126"/>
      <c r="VL375" s="126"/>
      <c r="VM375" s="126"/>
      <c r="VN375" s="126"/>
      <c r="VO375" s="126"/>
      <c r="VP375" s="126"/>
      <c r="VQ375" s="126"/>
      <c r="VR375" s="126"/>
      <c r="VS375" s="126"/>
      <c r="VT375" s="126"/>
      <c r="VU375" s="126"/>
      <c r="VV375" s="126"/>
      <c r="VW375" s="126"/>
      <c r="VX375" s="126"/>
      <c r="VY375" s="126"/>
      <c r="VZ375" s="126"/>
      <c r="WA375" s="126"/>
      <c r="WB375" s="126"/>
      <c r="WC375" s="126"/>
      <c r="WD375" s="126"/>
      <c r="WE375" s="126"/>
      <c r="WF375" s="126"/>
      <c r="WG375" s="126"/>
      <c r="WH375" s="126"/>
      <c r="WI375" s="126"/>
      <c r="WJ375" s="126"/>
      <c r="WK375" s="126"/>
      <c r="WL375" s="126"/>
      <c r="WM375" s="126"/>
      <c r="WN375" s="126"/>
      <c r="WO375" s="126"/>
      <c r="WP375" s="126"/>
      <c r="WQ375" s="126"/>
      <c r="WR375" s="126"/>
      <c r="WS375" s="126"/>
      <c r="WT375" s="126"/>
      <c r="WU375" s="126"/>
      <c r="WV375" s="126"/>
      <c r="WW375" s="126"/>
      <c r="WX375" s="126"/>
      <c r="WY375" s="126"/>
      <c r="WZ375" s="126"/>
      <c r="XA375" s="126"/>
      <c r="XB375" s="126"/>
      <c r="XC375" s="126"/>
      <c r="XD375" s="126"/>
      <c r="XE375" s="126"/>
      <c r="XF375" s="126"/>
      <c r="XG375" s="126"/>
      <c r="XH375" s="126"/>
      <c r="XI375" s="126"/>
      <c r="XJ375" s="126"/>
      <c r="XK375" s="126"/>
      <c r="XL375" s="126"/>
      <c r="XM375" s="126"/>
      <c r="XN375" s="126"/>
      <c r="XO375" s="126"/>
      <c r="XP375" s="126"/>
      <c r="XQ375" s="126"/>
      <c r="XR375" s="126"/>
      <c r="XS375" s="126"/>
      <c r="XT375" s="126"/>
      <c r="XU375" s="126"/>
      <c r="XV375" s="126"/>
      <c r="XW375" s="126"/>
      <c r="XX375" s="126"/>
      <c r="XY375" s="126"/>
      <c r="XZ375" s="126"/>
      <c r="YA375" s="126"/>
      <c r="YB375" s="126"/>
      <c r="YC375" s="126"/>
      <c r="YD375" s="126"/>
      <c r="YE375" s="126"/>
      <c r="YF375" s="126"/>
      <c r="YG375" s="126"/>
      <c r="YH375" s="126"/>
      <c r="YI375" s="126"/>
      <c r="YJ375" s="126"/>
      <c r="YK375" s="126"/>
      <c r="YL375" s="126"/>
      <c r="YM375" s="126"/>
      <c r="YN375" s="126"/>
      <c r="YO375" s="126"/>
      <c r="YP375" s="126"/>
      <c r="YQ375" s="126"/>
      <c r="YR375" s="126"/>
      <c r="YS375" s="126"/>
      <c r="YT375" s="126"/>
      <c r="YU375" s="126"/>
      <c r="YV375" s="126"/>
      <c r="YW375" s="126"/>
      <c r="YX375" s="126"/>
      <c r="YY375" s="126"/>
      <c r="YZ375" s="126"/>
      <c r="ZA375" s="126"/>
      <c r="ZB375" s="126"/>
      <c r="ZC375" s="126"/>
      <c r="ZD375" s="126"/>
      <c r="ZE375" s="126"/>
      <c r="ZF375" s="126"/>
      <c r="ZG375" s="126"/>
      <c r="ZH375" s="126"/>
      <c r="ZI375" s="126"/>
      <c r="ZJ375" s="126"/>
      <c r="ZK375" s="126"/>
      <c r="ZL375" s="126"/>
      <c r="ZM375" s="126"/>
      <c r="ZN375" s="126"/>
      <c r="ZO375" s="126"/>
      <c r="ZP375" s="126"/>
      <c r="ZQ375" s="126"/>
      <c r="ZR375" s="126"/>
      <c r="ZS375" s="126"/>
      <c r="ZT375" s="126"/>
      <c r="ZU375" s="126"/>
      <c r="ZV375" s="126"/>
      <c r="ZW375" s="126"/>
      <c r="ZX375" s="126"/>
      <c r="ZY375" s="126"/>
      <c r="ZZ375" s="126"/>
      <c r="AAA375" s="126"/>
      <c r="AAB375" s="126"/>
      <c r="AAC375" s="126"/>
      <c r="AAD375" s="126"/>
      <c r="AAE375" s="126"/>
      <c r="AAF375" s="126"/>
      <c r="AAG375" s="126"/>
      <c r="AAH375" s="126"/>
      <c r="AAI375" s="126"/>
      <c r="AAJ375" s="126"/>
      <c r="AAK375" s="126"/>
      <c r="AAL375" s="126"/>
      <c r="AAM375" s="126"/>
      <c r="AAN375" s="126"/>
      <c r="AAO375" s="126"/>
      <c r="AAP375" s="126"/>
      <c r="AAQ375" s="126"/>
      <c r="AAR375" s="126"/>
      <c r="AAS375" s="126"/>
      <c r="AAT375" s="126"/>
      <c r="AAU375" s="126"/>
      <c r="AAV375" s="126"/>
      <c r="AAW375" s="126"/>
      <c r="AAX375" s="126"/>
      <c r="AAY375" s="126"/>
      <c r="AAZ375" s="126"/>
      <c r="ABA375" s="126"/>
      <c r="ABB375" s="126"/>
      <c r="ABC375" s="126"/>
      <c r="ABD375" s="126"/>
      <c r="ABE375" s="126"/>
      <c r="ABF375" s="126"/>
      <c r="ABG375" s="126"/>
      <c r="ABH375" s="126"/>
      <c r="ABI375" s="126"/>
      <c r="ABJ375" s="126"/>
      <c r="ABK375" s="126"/>
      <c r="ABL375" s="126"/>
      <c r="ABM375" s="126"/>
      <c r="ABN375" s="126"/>
      <c r="ABO375" s="126"/>
      <c r="ABP375" s="126"/>
      <c r="ABQ375" s="126"/>
      <c r="ABR375" s="126"/>
      <c r="ABS375" s="126"/>
      <c r="ABT375" s="126"/>
      <c r="ABU375" s="126"/>
      <c r="ABV375" s="126"/>
      <c r="ABW375" s="126"/>
      <c r="ABX375" s="126"/>
      <c r="ABY375" s="126"/>
      <c r="ABZ375" s="126"/>
      <c r="ACA375" s="126"/>
      <c r="ACB375" s="126"/>
      <c r="ACC375" s="126"/>
      <c r="ACD375" s="126"/>
      <c r="ACE375" s="126"/>
      <c r="ACF375" s="126"/>
      <c r="ACG375" s="126"/>
      <c r="ACH375" s="126"/>
      <c r="ACI375" s="126"/>
      <c r="ACJ375" s="126"/>
      <c r="ACK375" s="126"/>
      <c r="ACL375" s="126"/>
      <c r="ACM375" s="126"/>
      <c r="ACN375" s="126"/>
      <c r="ACO375" s="126"/>
      <c r="ACP375" s="126"/>
      <c r="ACQ375" s="126"/>
      <c r="ACR375" s="126"/>
      <c r="ACS375" s="126"/>
      <c r="ACT375" s="126"/>
      <c r="ACU375" s="126"/>
      <c r="ACV375" s="126"/>
      <c r="ACW375" s="126"/>
      <c r="ACX375" s="126"/>
      <c r="ACY375" s="126"/>
      <c r="ACZ375" s="126"/>
      <c r="ADA375" s="126"/>
      <c r="ADB375" s="126"/>
      <c r="ADC375" s="126"/>
      <c r="ADD375" s="126"/>
      <c r="ADE375" s="126"/>
      <c r="ADF375" s="126"/>
      <c r="ADG375" s="126"/>
      <c r="ADH375" s="126"/>
      <c r="ADI375" s="126"/>
      <c r="ADJ375" s="126"/>
      <c r="ADK375" s="126"/>
      <c r="ADL375" s="126"/>
      <c r="ADM375" s="126"/>
      <c r="ADN375" s="126"/>
      <c r="ADO375" s="126"/>
      <c r="ADP375" s="126"/>
      <c r="ADQ375" s="126"/>
      <c r="ADR375" s="126"/>
      <c r="ADS375" s="126"/>
      <c r="ADT375" s="126"/>
      <c r="ADU375" s="126"/>
      <c r="ADV375" s="126"/>
      <c r="ADW375" s="126"/>
      <c r="ADX375" s="126"/>
      <c r="ADY375" s="126"/>
      <c r="ADZ375" s="126"/>
      <c r="AEA375" s="126"/>
      <c r="AEB375" s="126"/>
      <c r="AEC375" s="126"/>
      <c r="AED375" s="126"/>
      <c r="AEE375" s="126"/>
      <c r="AEF375" s="126"/>
      <c r="AEG375" s="126"/>
      <c r="AEH375" s="126"/>
      <c r="AEI375" s="126"/>
      <c r="AEJ375" s="126"/>
      <c r="AEK375" s="126"/>
      <c r="AEL375" s="126"/>
      <c r="AEM375" s="126"/>
      <c r="AEN375" s="126"/>
      <c r="AEO375" s="126"/>
      <c r="AEP375" s="126"/>
      <c r="AEQ375" s="126"/>
      <c r="AER375" s="126"/>
      <c r="AES375" s="126"/>
      <c r="AET375" s="126"/>
      <c r="AEU375" s="126"/>
      <c r="AEV375" s="126"/>
      <c r="AEW375" s="126"/>
      <c r="AEX375" s="126"/>
      <c r="AEY375" s="126"/>
      <c r="AEZ375" s="126"/>
      <c r="AFA375" s="126"/>
      <c r="AFB375" s="126"/>
      <c r="AFC375" s="126"/>
      <c r="AFD375" s="126"/>
      <c r="AFE375" s="126"/>
      <c r="AFF375" s="126"/>
      <c r="AFG375" s="126"/>
      <c r="AFH375" s="126"/>
      <c r="AFI375" s="126"/>
      <c r="AFJ375" s="126"/>
      <c r="AFK375" s="126"/>
      <c r="AFL375" s="126"/>
      <c r="AFM375" s="126"/>
      <c r="AFN375" s="126"/>
      <c r="AFO375" s="126"/>
      <c r="AFP375" s="126"/>
      <c r="AFQ375" s="126"/>
      <c r="AFR375" s="126"/>
      <c r="AFS375" s="126"/>
      <c r="AFT375" s="126"/>
      <c r="AFU375" s="126"/>
      <c r="AFV375" s="126"/>
      <c r="AFW375" s="126"/>
      <c r="AFX375" s="126"/>
      <c r="AFY375" s="126"/>
      <c r="AFZ375" s="126"/>
      <c r="AGA375" s="126"/>
      <c r="AGB375" s="126"/>
      <c r="AGC375" s="126"/>
      <c r="AGD375" s="126"/>
      <c r="AGE375" s="126"/>
      <c r="AGF375" s="126"/>
      <c r="AGG375" s="126"/>
      <c r="AGH375" s="126"/>
      <c r="AGI375" s="126"/>
      <c r="AGJ375" s="126"/>
      <c r="AGK375" s="126"/>
      <c r="AGL375" s="126"/>
      <c r="AGM375" s="126"/>
      <c r="AGN375" s="126"/>
      <c r="AGO375" s="126"/>
      <c r="AGP375" s="126"/>
      <c r="AGQ375" s="126"/>
      <c r="AGR375" s="126"/>
      <c r="AGS375" s="126"/>
      <c r="AGT375" s="126"/>
      <c r="AGU375" s="126"/>
      <c r="AGV375" s="126"/>
      <c r="AGW375" s="126"/>
      <c r="AGX375" s="126"/>
      <c r="AGY375" s="126"/>
      <c r="AGZ375" s="126"/>
      <c r="AHA375" s="126"/>
      <c r="AHB375" s="126"/>
      <c r="AHC375" s="126"/>
      <c r="AHD375" s="126"/>
      <c r="AHE375" s="126"/>
      <c r="AHF375" s="126"/>
      <c r="AHG375" s="126"/>
      <c r="AHH375" s="126"/>
      <c r="AHI375" s="126"/>
      <c r="AHJ375" s="126"/>
      <c r="AHK375" s="126"/>
      <c r="AHL375" s="126"/>
      <c r="AHM375" s="126"/>
      <c r="AHN375" s="126"/>
      <c r="AHO375" s="126"/>
      <c r="AHP375" s="126"/>
      <c r="AHQ375" s="126"/>
      <c r="AHR375" s="126"/>
      <c r="AHS375" s="126"/>
      <c r="AHT375" s="126"/>
      <c r="AHU375" s="126"/>
      <c r="AHV375" s="126"/>
      <c r="AHW375" s="126"/>
      <c r="AHX375" s="126"/>
      <c r="AHY375" s="126"/>
      <c r="AHZ375" s="126"/>
      <c r="AIA375" s="126"/>
      <c r="AIB375" s="126"/>
      <c r="AIC375" s="126"/>
      <c r="AID375" s="126"/>
      <c r="AIE375" s="126"/>
      <c r="AIF375" s="126"/>
      <c r="AIG375" s="126"/>
      <c r="AIH375" s="126"/>
      <c r="AII375" s="126"/>
      <c r="AIJ375" s="126"/>
      <c r="AIK375" s="126"/>
      <c r="AIL375" s="126"/>
      <c r="AIM375" s="126"/>
      <c r="AIN375" s="126"/>
      <c r="AIO375" s="126"/>
      <c r="AIP375" s="126"/>
      <c r="AIQ375" s="126"/>
      <c r="AIR375" s="126"/>
      <c r="AIS375" s="126"/>
      <c r="AIT375" s="126"/>
      <c r="AIU375" s="126"/>
      <c r="AIV375" s="126"/>
      <c r="AIW375" s="126"/>
      <c r="AIX375" s="126"/>
      <c r="AIY375" s="126"/>
      <c r="AIZ375" s="126"/>
      <c r="AJA375" s="126"/>
      <c r="AJB375" s="126"/>
      <c r="AJC375" s="126"/>
      <c r="AJD375" s="126"/>
      <c r="AJE375" s="126"/>
      <c r="AJF375" s="126"/>
      <c r="AJG375" s="126"/>
      <c r="AJH375" s="126"/>
      <c r="AJI375" s="126"/>
      <c r="AJJ375" s="126"/>
      <c r="AJK375" s="126"/>
      <c r="AJL375" s="126"/>
      <c r="AJM375" s="126"/>
      <c r="AJN375" s="126"/>
      <c r="AJO375" s="126"/>
      <c r="AJP375" s="126"/>
      <c r="AJQ375" s="126"/>
      <c r="AJR375" s="126"/>
      <c r="AJS375" s="126"/>
      <c r="AJT375" s="126"/>
      <c r="AJU375" s="126"/>
      <c r="AJV375" s="126"/>
      <c r="AJW375" s="126"/>
      <c r="AJX375" s="126"/>
      <c r="AJY375" s="126"/>
      <c r="AJZ375" s="126"/>
      <c r="AKA375" s="126"/>
      <c r="AKB375" s="126"/>
      <c r="AKC375" s="126"/>
      <c r="AKD375" s="126"/>
      <c r="AKE375" s="126"/>
      <c r="AKF375" s="126"/>
      <c r="AKG375" s="126"/>
      <c r="AKH375" s="126"/>
      <c r="AKI375" s="126"/>
      <c r="AKJ375" s="126"/>
      <c r="AKK375" s="126"/>
      <c r="AKL375" s="126"/>
      <c r="AKM375" s="126"/>
      <c r="AKN375" s="126"/>
      <c r="AKO375" s="126"/>
      <c r="AKP375" s="126"/>
      <c r="AKQ375" s="126"/>
      <c r="AKR375" s="126"/>
      <c r="AKS375" s="126"/>
      <c r="AKT375" s="126"/>
      <c r="AKU375" s="126"/>
      <c r="AKV375" s="126"/>
      <c r="AKW375" s="126"/>
      <c r="AKX375" s="126"/>
      <c r="AKY375" s="126"/>
      <c r="AKZ375" s="126"/>
      <c r="ALA375" s="126"/>
      <c r="ALB375" s="126"/>
      <c r="ALC375" s="126"/>
      <c r="ALD375" s="126"/>
      <c r="ALE375" s="126"/>
      <c r="ALF375" s="126"/>
      <c r="ALG375" s="126"/>
      <c r="ALH375" s="126"/>
      <c r="ALI375" s="126"/>
      <c r="ALJ375" s="126"/>
      <c r="ALK375" s="126"/>
      <c r="ALL375" s="126"/>
      <c r="ALM375" s="126"/>
      <c r="ALN375" s="126"/>
      <c r="ALO375" s="126"/>
      <c r="AMM375" s="126"/>
    </row>
    <row r="376" customFormat="false" ht="17.6" hidden="false" customHeight="false" outlineLevel="0" collapsed="false">
      <c r="B376" s="90"/>
      <c r="C376" s="81" t="s">
        <v>55</v>
      </c>
      <c r="D376" s="81" t="n">
        <v>925</v>
      </c>
      <c r="E376" s="154" t="s">
        <v>56</v>
      </c>
      <c r="F376" s="154" t="s">
        <v>83</v>
      </c>
      <c r="G376" s="82"/>
      <c r="H376" s="86"/>
      <c r="I376" s="157" t="n">
        <f aca="false">SUM(J376:Q376)</f>
        <v>3070803200</v>
      </c>
      <c r="J376" s="157" t="n">
        <f aca="false">J377+J400+J460+J484</f>
        <v>3163813600</v>
      </c>
      <c r="K376" s="76" t="n">
        <f aca="false">K377+K400+K460+K484</f>
        <v>-175431900</v>
      </c>
      <c r="L376" s="76" t="n">
        <f aca="false">L377+L400+L460+L484</f>
        <v>0</v>
      </c>
      <c r="M376" s="76" t="n">
        <f aca="false">M377+M400+M460+M484</f>
        <v>-7394900</v>
      </c>
      <c r="N376" s="76" t="n">
        <f aca="false">N377+N400+N460+N484</f>
        <v>1191300</v>
      </c>
      <c r="O376" s="157" t="n">
        <f aca="false">O377+O400+O460+O484+O479</f>
        <v>88625100</v>
      </c>
      <c r="P376" s="76" t="n">
        <f aca="false">P377+P400+P460+P484</f>
        <v>0</v>
      </c>
      <c r="Q376" s="158" t="n">
        <f aca="false">Q377+Q400+Q460+Q484</f>
        <v>0</v>
      </c>
    </row>
    <row r="377" customFormat="false" ht="17.6" hidden="false" customHeight="false" outlineLevel="0" collapsed="false">
      <c r="B377" s="90"/>
      <c r="C377" s="81" t="s">
        <v>57</v>
      </c>
      <c r="D377" s="81" t="n">
        <v>925</v>
      </c>
      <c r="E377" s="154" t="s">
        <v>56</v>
      </c>
      <c r="F377" s="154" t="s">
        <v>16</v>
      </c>
      <c r="G377" s="82"/>
      <c r="H377" s="86"/>
      <c r="I377" s="157" t="n">
        <f aca="false">SUM(J377:Q377)</f>
        <v>1052732622.94</v>
      </c>
      <c r="J377" s="157" t="n">
        <f aca="false">J378+J397+J393</f>
        <v>991524800</v>
      </c>
      <c r="K377" s="76" t="n">
        <f aca="false">K378+K397+K393</f>
        <v>36016500</v>
      </c>
      <c r="L377" s="76" t="n">
        <f aca="false">L378+L397</f>
        <v>0</v>
      </c>
      <c r="M377" s="76" t="n">
        <f aca="false">M378+M397</f>
        <v>-1031200</v>
      </c>
      <c r="N377" s="76" t="n">
        <f aca="false">N378+N397</f>
        <v>0</v>
      </c>
      <c r="O377" s="157" t="n">
        <f aca="false">O378+O397</f>
        <v>26232522.94</v>
      </c>
      <c r="P377" s="76" t="n">
        <f aca="false">P378+P397</f>
        <v>-9999.99999999994</v>
      </c>
      <c r="Q377" s="158" t="n">
        <f aca="false">Q378+Q397</f>
        <v>0</v>
      </c>
    </row>
    <row r="378" customFormat="false" ht="17.6" hidden="false" customHeight="false" outlineLevel="0" collapsed="false">
      <c r="B378" s="90"/>
      <c r="C378" s="81" t="s">
        <v>165</v>
      </c>
      <c r="D378" s="81" t="n">
        <v>925</v>
      </c>
      <c r="E378" s="154" t="s">
        <v>56</v>
      </c>
      <c r="F378" s="154" t="s">
        <v>16</v>
      </c>
      <c r="G378" s="82" t="n">
        <v>5800000000</v>
      </c>
      <c r="H378" s="86"/>
      <c r="I378" s="157" t="n">
        <f aca="false">SUM(J378:Q378)</f>
        <v>1051152742.62</v>
      </c>
      <c r="J378" s="157" t="n">
        <f aca="false">J379</f>
        <v>983272404.72</v>
      </c>
      <c r="K378" s="157" t="n">
        <f aca="false">K379</f>
        <v>42755095.28</v>
      </c>
      <c r="L378" s="76" t="n">
        <f aca="false">L379</f>
        <v>0</v>
      </c>
      <c r="M378" s="76" t="n">
        <f aca="false">M379</f>
        <v>-1031200</v>
      </c>
      <c r="N378" s="76" t="n">
        <f aca="false">N379</f>
        <v>0</v>
      </c>
      <c r="O378" s="157" t="n">
        <f aca="false">O379</f>
        <v>26232522.94</v>
      </c>
      <c r="P378" s="76" t="n">
        <f aca="false">P379</f>
        <v>-76080.32</v>
      </c>
      <c r="Q378" s="158" t="n">
        <f aca="false">Q379</f>
        <v>0</v>
      </c>
    </row>
    <row r="379" customFormat="false" ht="17.6" hidden="false" customHeight="false" outlineLevel="0" collapsed="false">
      <c r="B379" s="90"/>
      <c r="C379" s="81" t="s">
        <v>166</v>
      </c>
      <c r="D379" s="81" t="n">
        <v>925</v>
      </c>
      <c r="E379" s="154" t="s">
        <v>56</v>
      </c>
      <c r="F379" s="154" t="s">
        <v>16</v>
      </c>
      <c r="G379" s="82" t="n">
        <v>5810000000</v>
      </c>
      <c r="H379" s="86"/>
      <c r="I379" s="157" t="n">
        <f aca="false">SUM(J379:Q379)</f>
        <v>1051152742.62</v>
      </c>
      <c r="J379" s="157" t="n">
        <f aca="false">J384+J386+J380+J382+J388</f>
        <v>983272404.72</v>
      </c>
      <c r="K379" s="76" t="n">
        <f aca="false">K384+K386+K380+K382+K388</f>
        <v>42755095.28</v>
      </c>
      <c r="L379" s="76" t="n">
        <f aca="false">L384+L386+L380+L382+L388</f>
        <v>0</v>
      </c>
      <c r="M379" s="76" t="n">
        <f aca="false">M384+M386+M380+M382+M388</f>
        <v>-1031200</v>
      </c>
      <c r="N379" s="76" t="n">
        <f aca="false">N384+N386+N380+N382+N388</f>
        <v>0</v>
      </c>
      <c r="O379" s="157" t="n">
        <f aca="false">O384+O386+O380+O382+O388</f>
        <v>26232522.94</v>
      </c>
      <c r="P379" s="76" t="n">
        <f aca="false">P384+P386+P380+P382+P388</f>
        <v>-76080.32</v>
      </c>
      <c r="Q379" s="158" t="n">
        <f aca="false">Q384+Q386+Q380+Q382+Q388</f>
        <v>0</v>
      </c>
    </row>
    <row r="380" customFormat="false" ht="32.8" hidden="false" customHeight="false" outlineLevel="0" collapsed="false">
      <c r="B380" s="90"/>
      <c r="C380" s="81" t="s">
        <v>130</v>
      </c>
      <c r="D380" s="81" t="n">
        <v>925</v>
      </c>
      <c r="E380" s="154" t="s">
        <v>56</v>
      </c>
      <c r="F380" s="154" t="s">
        <v>16</v>
      </c>
      <c r="G380" s="82" t="n">
        <v>5810000590</v>
      </c>
      <c r="H380" s="86"/>
      <c r="I380" s="157" t="n">
        <f aca="false">SUM(J380:Q380)</f>
        <v>284635416.62</v>
      </c>
      <c r="J380" s="157" t="n">
        <f aca="false">J381</f>
        <v>256946804.72</v>
      </c>
      <c r="K380" s="76" t="n">
        <f aca="false">K381</f>
        <v>2476095.28</v>
      </c>
      <c r="L380" s="76" t="n">
        <f aca="false">L381</f>
        <v>0</v>
      </c>
      <c r="M380" s="76" t="n">
        <f aca="false">M381</f>
        <v>0</v>
      </c>
      <c r="N380" s="76" t="n">
        <f aca="false">N381</f>
        <v>650100</v>
      </c>
      <c r="O380" s="157" t="n">
        <f aca="false">O381</f>
        <v>24005122.94</v>
      </c>
      <c r="P380" s="76" t="n">
        <f aca="false">P381</f>
        <v>557293.68</v>
      </c>
      <c r="Q380" s="158" t="n">
        <f aca="false">Q381</f>
        <v>0</v>
      </c>
    </row>
    <row r="381" customFormat="false" ht="32.8" hidden="false" customHeight="false" outlineLevel="0" collapsed="false">
      <c r="B381" s="90"/>
      <c r="C381" s="81" t="s">
        <v>146</v>
      </c>
      <c r="D381" s="81" t="n">
        <v>925</v>
      </c>
      <c r="E381" s="154" t="s">
        <v>56</v>
      </c>
      <c r="F381" s="154" t="s">
        <v>16</v>
      </c>
      <c r="G381" s="82" t="n">
        <v>5810000590</v>
      </c>
      <c r="H381" s="86" t="n">
        <v>600</v>
      </c>
      <c r="I381" s="157" t="n">
        <f aca="false">SUM(J381:Q381)</f>
        <v>284635416.62</v>
      </c>
      <c r="J381" s="157" t="n">
        <v>256946804.72</v>
      </c>
      <c r="K381" s="76" t="n">
        <v>2476095.28</v>
      </c>
      <c r="L381" s="76"/>
      <c r="M381" s="76"/>
      <c r="N381" s="76" t="n">
        <v>650100</v>
      </c>
      <c r="O381" s="157" t="n">
        <v>24005122.94</v>
      </c>
      <c r="P381" s="76" t="n">
        <v>557293.68</v>
      </c>
      <c r="Q381" s="158"/>
    </row>
    <row r="382" customFormat="false" ht="17.6" hidden="false" customHeight="false" outlineLevel="0" collapsed="false">
      <c r="B382" s="90"/>
      <c r="C382" s="81" t="s">
        <v>169</v>
      </c>
      <c r="D382" s="81" t="n">
        <v>925</v>
      </c>
      <c r="E382" s="154" t="s">
        <v>56</v>
      </c>
      <c r="F382" s="154" t="s">
        <v>16</v>
      </c>
      <c r="G382" s="82" t="n">
        <v>5810009020</v>
      </c>
      <c r="H382" s="86"/>
      <c r="I382" s="157" t="n">
        <f aca="false">SUM(J382:Q382)</f>
        <v>48126</v>
      </c>
      <c r="J382" s="157" t="n">
        <f aca="false">J383</f>
        <v>0</v>
      </c>
      <c r="K382" s="76" t="n">
        <f aca="false">K383</f>
        <v>0</v>
      </c>
      <c r="L382" s="76" t="n">
        <f aca="false">L383</f>
        <v>0</v>
      </c>
      <c r="M382" s="76" t="n">
        <f aca="false">M383</f>
        <v>0</v>
      </c>
      <c r="N382" s="76" t="n">
        <f aca="false">N383</f>
        <v>0</v>
      </c>
      <c r="O382" s="76"/>
      <c r="P382" s="76" t="n">
        <f aca="false">P383</f>
        <v>48126</v>
      </c>
      <c r="Q382" s="158" t="n">
        <f aca="false">Q383</f>
        <v>0</v>
      </c>
    </row>
    <row r="383" customFormat="false" ht="32.8" hidden="false" customHeight="false" outlineLevel="0" collapsed="false">
      <c r="B383" s="90"/>
      <c r="C383" s="81" t="s">
        <v>146</v>
      </c>
      <c r="D383" s="81" t="n">
        <v>925</v>
      </c>
      <c r="E383" s="154" t="s">
        <v>56</v>
      </c>
      <c r="F383" s="154" t="s">
        <v>16</v>
      </c>
      <c r="G383" s="82" t="n">
        <v>5810009020</v>
      </c>
      <c r="H383" s="86" t="n">
        <v>600</v>
      </c>
      <c r="I383" s="157" t="n">
        <f aca="false">SUM(J383:Q383)</f>
        <v>48126</v>
      </c>
      <c r="J383" s="157"/>
      <c r="K383" s="76"/>
      <c r="L383" s="76"/>
      <c r="M383" s="76"/>
      <c r="N383" s="76"/>
      <c r="O383" s="76"/>
      <c r="P383" s="76" t="n">
        <v>48126</v>
      </c>
      <c r="Q383" s="158"/>
    </row>
    <row r="384" customFormat="false" ht="142.4" hidden="false" customHeight="true" outlineLevel="0" collapsed="false">
      <c r="B384" s="90"/>
      <c r="C384" s="81" t="s">
        <v>170</v>
      </c>
      <c r="D384" s="81" t="n">
        <v>925</v>
      </c>
      <c r="E384" s="154" t="s">
        <v>56</v>
      </c>
      <c r="F384" s="154" t="s">
        <v>16</v>
      </c>
      <c r="G384" s="82" t="n">
        <v>5810060820</v>
      </c>
      <c r="H384" s="86"/>
      <c r="I384" s="157" t="n">
        <f aca="false">SUM(J384:Q384)</f>
        <v>561400</v>
      </c>
      <c r="J384" s="157" t="n">
        <f aca="false">J385</f>
        <v>583500</v>
      </c>
      <c r="K384" s="76" t="n">
        <f aca="false">K385</f>
        <v>-22100</v>
      </c>
      <c r="L384" s="76" t="n">
        <f aca="false">L385</f>
        <v>0</v>
      </c>
      <c r="M384" s="76" t="n">
        <f aca="false">M385</f>
        <v>0</v>
      </c>
      <c r="N384" s="76" t="n">
        <f aca="false">N385</f>
        <v>0</v>
      </c>
      <c r="O384" s="157" t="n">
        <f aca="false">O385</f>
        <v>0</v>
      </c>
      <c r="P384" s="76" t="n">
        <f aca="false">P385</f>
        <v>0</v>
      </c>
      <c r="Q384" s="158" t="n">
        <f aca="false">Q385</f>
        <v>0</v>
      </c>
    </row>
    <row r="385" customFormat="false" ht="32.8" hidden="false" customHeight="false" outlineLevel="0" collapsed="false">
      <c r="B385" s="90"/>
      <c r="C385" s="81" t="s">
        <v>146</v>
      </c>
      <c r="D385" s="81" t="n">
        <v>925</v>
      </c>
      <c r="E385" s="154" t="s">
        <v>56</v>
      </c>
      <c r="F385" s="154" t="s">
        <v>16</v>
      </c>
      <c r="G385" s="82" t="n">
        <v>5810060820</v>
      </c>
      <c r="H385" s="86" t="n">
        <v>600</v>
      </c>
      <c r="I385" s="157" t="n">
        <f aca="false">SUM(J385:Q385)</f>
        <v>561400</v>
      </c>
      <c r="J385" s="157" t="n">
        <v>583500</v>
      </c>
      <c r="K385" s="76" t="n">
        <v>-22100</v>
      </c>
      <c r="L385" s="76"/>
      <c r="M385" s="76"/>
      <c r="N385" s="76"/>
      <c r="O385" s="157"/>
      <c r="P385" s="76"/>
      <c r="Q385" s="158"/>
    </row>
    <row r="386" customFormat="false" ht="102.4" hidden="false" customHeight="true" outlineLevel="0" collapsed="false">
      <c r="B386" s="90"/>
      <c r="C386" s="81" t="s">
        <v>171</v>
      </c>
      <c r="D386" s="81" t="n">
        <v>925</v>
      </c>
      <c r="E386" s="154" t="s">
        <v>56</v>
      </c>
      <c r="F386" s="154" t="s">
        <v>16</v>
      </c>
      <c r="G386" s="82" t="n">
        <v>5810060860</v>
      </c>
      <c r="H386" s="86"/>
      <c r="I386" s="157" t="n">
        <f aca="false">SUM(J386:Q386)</f>
        <v>757115200</v>
      </c>
      <c r="J386" s="157" t="n">
        <f aca="false">J387</f>
        <v>713092400</v>
      </c>
      <c r="K386" s="76" t="n">
        <f aca="false">K387</f>
        <v>45054000</v>
      </c>
      <c r="L386" s="76" t="n">
        <f aca="false">L387</f>
        <v>0</v>
      </c>
      <c r="M386" s="76" t="n">
        <f aca="false">M387</f>
        <v>-1031200</v>
      </c>
      <c r="N386" s="76" t="n">
        <f aca="false">N387</f>
        <v>0</v>
      </c>
      <c r="O386" s="157" t="n">
        <f aca="false">O387</f>
        <v>0</v>
      </c>
      <c r="P386" s="76" t="n">
        <f aca="false">P387</f>
        <v>0</v>
      </c>
      <c r="Q386" s="158" t="n">
        <f aca="false">Q387</f>
        <v>0</v>
      </c>
    </row>
    <row r="387" customFormat="false" ht="32.8" hidden="false" customHeight="false" outlineLevel="0" collapsed="false">
      <c r="B387" s="90"/>
      <c r="C387" s="81" t="s">
        <v>146</v>
      </c>
      <c r="D387" s="81" t="n">
        <v>925</v>
      </c>
      <c r="E387" s="154" t="s">
        <v>56</v>
      </c>
      <c r="F387" s="154" t="s">
        <v>16</v>
      </c>
      <c r="G387" s="82" t="n">
        <v>5810060860</v>
      </c>
      <c r="H387" s="86" t="n">
        <v>600</v>
      </c>
      <c r="I387" s="157" t="n">
        <f aca="false">SUM(J387:Q387)</f>
        <v>757115200</v>
      </c>
      <c r="J387" s="157" t="n">
        <v>713092400</v>
      </c>
      <c r="K387" s="76" t="n">
        <v>45054000</v>
      </c>
      <c r="L387" s="76"/>
      <c r="M387" s="76" t="n">
        <v>-1031200</v>
      </c>
      <c r="N387" s="76"/>
      <c r="O387" s="157"/>
      <c r="P387" s="76"/>
      <c r="Q387" s="158"/>
    </row>
    <row r="388" customFormat="false" ht="32.8" hidden="false" customHeight="false" outlineLevel="0" collapsed="false">
      <c r="B388" s="90"/>
      <c r="C388" s="81" t="s">
        <v>177</v>
      </c>
      <c r="D388" s="81" t="n">
        <v>925</v>
      </c>
      <c r="E388" s="154" t="s">
        <v>56</v>
      </c>
      <c r="F388" s="154" t="s">
        <v>16</v>
      </c>
      <c r="G388" s="82" t="n">
        <v>5810100000</v>
      </c>
      <c r="H388" s="86"/>
      <c r="I388" s="157" t="n">
        <f aca="false">SUM(J388:Q388)</f>
        <v>8792600</v>
      </c>
      <c r="J388" s="157" t="n">
        <f aca="false">J389</f>
        <v>12649700</v>
      </c>
      <c r="K388" s="76" t="n">
        <f aca="false">K389+K391</f>
        <v>-4752900</v>
      </c>
      <c r="L388" s="76" t="n">
        <f aca="false">L389</f>
        <v>0</v>
      </c>
      <c r="M388" s="76" t="n">
        <f aca="false">M389</f>
        <v>0</v>
      </c>
      <c r="N388" s="76" t="n">
        <f aca="false">N389+N391</f>
        <v>-650100</v>
      </c>
      <c r="O388" s="157" t="n">
        <f aca="false">O389+O391</f>
        <v>2227400</v>
      </c>
      <c r="P388" s="76" t="n">
        <f aca="false">P389+P391</f>
        <v>-681500</v>
      </c>
      <c r="Q388" s="158" t="n">
        <f aca="false">Q389</f>
        <v>0</v>
      </c>
    </row>
    <row r="389" customFormat="false" ht="32.8" hidden="false" customHeight="false" outlineLevel="0" collapsed="false">
      <c r="B389" s="90"/>
      <c r="C389" s="81" t="s">
        <v>177</v>
      </c>
      <c r="D389" s="81" t="n">
        <v>925</v>
      </c>
      <c r="E389" s="154" t="s">
        <v>56</v>
      </c>
      <c r="F389" s="154" t="s">
        <v>16</v>
      </c>
      <c r="G389" s="82" t="n">
        <v>5810100590</v>
      </c>
      <c r="H389" s="86"/>
      <c r="I389" s="157" t="n">
        <f aca="false">SUM(J389:Q389)</f>
        <v>510400</v>
      </c>
      <c r="J389" s="157" t="n">
        <f aca="false">J390</f>
        <v>12649700</v>
      </c>
      <c r="K389" s="76" t="n">
        <f aca="false">K390</f>
        <v>-12139300</v>
      </c>
      <c r="L389" s="76" t="n">
        <f aca="false">L390</f>
        <v>0</v>
      </c>
      <c r="M389" s="76" t="n">
        <f aca="false">M390</f>
        <v>0</v>
      </c>
      <c r="N389" s="76" t="n">
        <f aca="false">N390</f>
        <v>0</v>
      </c>
      <c r="O389" s="157" t="n">
        <f aca="false">O390</f>
        <v>0</v>
      </c>
      <c r="P389" s="76" t="n">
        <f aca="false">P390</f>
        <v>0</v>
      </c>
      <c r="Q389" s="158" t="n">
        <f aca="false">Q390</f>
        <v>0</v>
      </c>
    </row>
    <row r="390" customFormat="false" ht="32.8" hidden="false" customHeight="false" outlineLevel="0" collapsed="false">
      <c r="B390" s="90"/>
      <c r="C390" s="81" t="s">
        <v>146</v>
      </c>
      <c r="D390" s="81" t="n">
        <v>925</v>
      </c>
      <c r="E390" s="154" t="s">
        <v>56</v>
      </c>
      <c r="F390" s="154" t="s">
        <v>16</v>
      </c>
      <c r="G390" s="82" t="n">
        <v>5810100590</v>
      </c>
      <c r="H390" s="86" t="n">
        <v>600</v>
      </c>
      <c r="I390" s="157" t="n">
        <f aca="false">SUM(J390:Q390)</f>
        <v>510400</v>
      </c>
      <c r="J390" s="157" t="n">
        <v>12649700</v>
      </c>
      <c r="K390" s="76" t="n">
        <v>-12139300</v>
      </c>
      <c r="L390" s="76"/>
      <c r="M390" s="76"/>
      <c r="N390" s="76"/>
      <c r="O390" s="157"/>
      <c r="P390" s="76"/>
      <c r="Q390" s="158"/>
    </row>
    <row r="391" customFormat="false" ht="79.85" hidden="false" customHeight="false" outlineLevel="0" collapsed="false">
      <c r="B391" s="90"/>
      <c r="C391" s="81" t="s">
        <v>178</v>
      </c>
      <c r="D391" s="81" t="n">
        <v>925</v>
      </c>
      <c r="E391" s="154" t="s">
        <v>56</v>
      </c>
      <c r="F391" s="154" t="s">
        <v>16</v>
      </c>
      <c r="G391" s="82" t="n">
        <v>5810100591</v>
      </c>
      <c r="H391" s="86"/>
      <c r="I391" s="157" t="n">
        <f aca="false">SUM(J391:Q391)</f>
        <v>8282200</v>
      </c>
      <c r="J391" s="157" t="n">
        <v>0</v>
      </c>
      <c r="K391" s="76" t="n">
        <f aca="false">K392</f>
        <v>7386400</v>
      </c>
      <c r="L391" s="76"/>
      <c r="M391" s="76"/>
      <c r="N391" s="76" t="n">
        <f aca="false">N392</f>
        <v>-650100</v>
      </c>
      <c r="O391" s="157" t="n">
        <f aca="false">O392</f>
        <v>2227400</v>
      </c>
      <c r="P391" s="76" t="n">
        <f aca="false">P392</f>
        <v>-681500</v>
      </c>
      <c r="Q391" s="158"/>
    </row>
    <row r="392" customFormat="false" ht="32.8" hidden="false" customHeight="false" outlineLevel="0" collapsed="false">
      <c r="B392" s="90"/>
      <c r="C392" s="81" t="s">
        <v>146</v>
      </c>
      <c r="D392" s="81" t="n">
        <v>925</v>
      </c>
      <c r="E392" s="154" t="s">
        <v>56</v>
      </c>
      <c r="F392" s="154" t="s">
        <v>16</v>
      </c>
      <c r="G392" s="82" t="n">
        <v>5810100591</v>
      </c>
      <c r="H392" s="86" t="n">
        <v>600</v>
      </c>
      <c r="I392" s="157" t="n">
        <f aca="false">SUM(J392:Q392)</f>
        <v>8282200</v>
      </c>
      <c r="J392" s="157" t="n">
        <v>0</v>
      </c>
      <c r="K392" s="76" t="n">
        <v>7386400</v>
      </c>
      <c r="L392" s="76"/>
      <c r="M392" s="76"/>
      <c r="N392" s="76" t="n">
        <v>-650100</v>
      </c>
      <c r="O392" s="157" t="n">
        <v>2227400</v>
      </c>
      <c r="P392" s="76" t="n">
        <v>-681500</v>
      </c>
      <c r="Q392" s="158"/>
    </row>
    <row r="393" customFormat="false" ht="48.5" hidden="false" customHeight="false" outlineLevel="0" collapsed="false">
      <c r="B393" s="90"/>
      <c r="C393" s="81" t="s">
        <v>250</v>
      </c>
      <c r="D393" s="81" t="n">
        <v>925</v>
      </c>
      <c r="E393" s="154" t="s">
        <v>56</v>
      </c>
      <c r="F393" s="154" t="s">
        <v>16</v>
      </c>
      <c r="G393" s="82" t="n">
        <v>6500000000</v>
      </c>
      <c r="H393" s="86"/>
      <c r="I393" s="157" t="n">
        <f aca="false">SUM(J393:Q393)</f>
        <v>1513800</v>
      </c>
      <c r="J393" s="157" t="n">
        <f aca="false">J394</f>
        <v>7752395.28</v>
      </c>
      <c r="K393" s="76" t="n">
        <f aca="false">K394</f>
        <v>-6238595.28</v>
      </c>
      <c r="L393" s="76" t="n">
        <f aca="false">L394</f>
        <v>0</v>
      </c>
      <c r="M393" s="76" t="n">
        <f aca="false">M394</f>
        <v>0</v>
      </c>
      <c r="N393" s="76" t="n">
        <f aca="false">N394</f>
        <v>0</v>
      </c>
      <c r="O393" s="157" t="n">
        <f aca="false">O394</f>
        <v>0</v>
      </c>
      <c r="P393" s="76" t="n">
        <f aca="false">P394</f>
        <v>0</v>
      </c>
      <c r="Q393" s="158" t="n">
        <f aca="false">Q394</f>
        <v>0</v>
      </c>
    </row>
    <row r="394" customFormat="false" ht="17.6" hidden="false" customHeight="false" outlineLevel="0" collapsed="false">
      <c r="B394" s="90"/>
      <c r="C394" s="81" t="s">
        <v>269</v>
      </c>
      <c r="D394" s="81" t="n">
        <v>925</v>
      </c>
      <c r="E394" s="154" t="s">
        <v>56</v>
      </c>
      <c r="F394" s="154" t="s">
        <v>16</v>
      </c>
      <c r="G394" s="82" t="n">
        <v>6570000000</v>
      </c>
      <c r="H394" s="86"/>
      <c r="I394" s="157" t="n">
        <f aca="false">SUM(J394:Q394)</f>
        <v>1513800</v>
      </c>
      <c r="J394" s="157" t="n">
        <f aca="false">J395</f>
        <v>7752395.28</v>
      </c>
      <c r="K394" s="76" t="n">
        <f aca="false">K395</f>
        <v>-6238595.28</v>
      </c>
      <c r="L394" s="76" t="n">
        <f aca="false">L395</f>
        <v>0</v>
      </c>
      <c r="M394" s="76" t="n">
        <f aca="false">M395</f>
        <v>0</v>
      </c>
      <c r="N394" s="76" t="n">
        <f aca="false">N395</f>
        <v>0</v>
      </c>
      <c r="O394" s="157" t="n">
        <f aca="false">O395</f>
        <v>0</v>
      </c>
      <c r="P394" s="76" t="n">
        <f aca="false">P395</f>
        <v>0</v>
      </c>
      <c r="Q394" s="158" t="n">
        <f aca="false">Q395</f>
        <v>0</v>
      </c>
    </row>
    <row r="395" customFormat="false" ht="72" hidden="false" customHeight="true" outlineLevel="0" collapsed="false">
      <c r="B395" s="90"/>
      <c r="C395" s="81" t="s">
        <v>275</v>
      </c>
      <c r="D395" s="81" t="n">
        <v>925</v>
      </c>
      <c r="E395" s="154" t="s">
        <v>56</v>
      </c>
      <c r="F395" s="154" t="s">
        <v>16</v>
      </c>
      <c r="G395" s="82" t="s">
        <v>276</v>
      </c>
      <c r="H395" s="86"/>
      <c r="I395" s="157" t="n">
        <f aca="false">SUM(J395:Q395)</f>
        <v>1513800</v>
      </c>
      <c r="J395" s="157" t="n">
        <f aca="false">J396</f>
        <v>7752395.28</v>
      </c>
      <c r="K395" s="76" t="n">
        <f aca="false">K396</f>
        <v>-6238595.28</v>
      </c>
      <c r="L395" s="76" t="n">
        <f aca="false">L396</f>
        <v>0</v>
      </c>
      <c r="M395" s="76" t="n">
        <f aca="false">M396</f>
        <v>0</v>
      </c>
      <c r="N395" s="76" t="n">
        <f aca="false">N396</f>
        <v>0</v>
      </c>
      <c r="O395" s="157" t="n">
        <f aca="false">O396</f>
        <v>0</v>
      </c>
      <c r="P395" s="76" t="n">
        <f aca="false">P396</f>
        <v>0</v>
      </c>
      <c r="Q395" s="158" t="n">
        <f aca="false">Q396</f>
        <v>0</v>
      </c>
    </row>
    <row r="396" customFormat="false" ht="32.8" hidden="false" customHeight="false" outlineLevel="0" collapsed="false">
      <c r="B396" s="90"/>
      <c r="C396" s="81" t="s">
        <v>259</v>
      </c>
      <c r="D396" s="81" t="n">
        <v>925</v>
      </c>
      <c r="E396" s="154" t="s">
        <v>56</v>
      </c>
      <c r="F396" s="154" t="s">
        <v>16</v>
      </c>
      <c r="G396" s="82" t="s">
        <v>276</v>
      </c>
      <c r="H396" s="86" t="n">
        <v>400</v>
      </c>
      <c r="I396" s="157" t="n">
        <f aca="false">SUM(J396:Q396)</f>
        <v>1513800</v>
      </c>
      <c r="J396" s="157" t="n">
        <v>7752395.28</v>
      </c>
      <c r="K396" s="76" t="n">
        <v>-6238595.28</v>
      </c>
      <c r="L396" s="76"/>
      <c r="M396" s="76"/>
      <c r="N396" s="76"/>
      <c r="O396" s="157"/>
      <c r="P396" s="76"/>
      <c r="Q396" s="158"/>
    </row>
    <row r="397" customFormat="false" ht="32.8" hidden="false" customHeight="false" outlineLevel="0" collapsed="false">
      <c r="B397" s="90"/>
      <c r="C397" s="81" t="s">
        <v>340</v>
      </c>
      <c r="D397" s="81" t="n">
        <v>925</v>
      </c>
      <c r="E397" s="154" t="s">
        <v>56</v>
      </c>
      <c r="F397" s="154" t="s">
        <v>16</v>
      </c>
      <c r="G397" s="82" t="n">
        <v>9900000000</v>
      </c>
      <c r="H397" s="86"/>
      <c r="I397" s="157" t="n">
        <f aca="false">SUM(J397:Q397)</f>
        <v>66080.32</v>
      </c>
      <c r="J397" s="157" t="n">
        <f aca="false">J398</f>
        <v>500000</v>
      </c>
      <c r="K397" s="76" t="n">
        <f aca="false">K398</f>
        <v>-500000</v>
      </c>
      <c r="L397" s="76" t="n">
        <f aca="false">L398</f>
        <v>0</v>
      </c>
      <c r="M397" s="76" t="n">
        <f aca="false">M398</f>
        <v>0</v>
      </c>
      <c r="N397" s="76" t="n">
        <f aca="false">N398</f>
        <v>0</v>
      </c>
      <c r="O397" s="76"/>
      <c r="P397" s="76" t="n">
        <f aca="false">P398</f>
        <v>66080.32</v>
      </c>
      <c r="Q397" s="158" t="n">
        <f aca="false">Q398</f>
        <v>0</v>
      </c>
    </row>
    <row r="398" customFormat="false" ht="17.6" hidden="false" customHeight="false" outlineLevel="0" collapsed="false">
      <c r="B398" s="90"/>
      <c r="C398" s="81" t="s">
        <v>345</v>
      </c>
      <c r="D398" s="81" t="n">
        <v>925</v>
      </c>
      <c r="E398" s="154" t="s">
        <v>56</v>
      </c>
      <c r="F398" s="154" t="s">
        <v>16</v>
      </c>
      <c r="G398" s="82" t="n">
        <v>9900010910</v>
      </c>
      <c r="H398" s="86"/>
      <c r="I398" s="157" t="n">
        <f aca="false">SUM(J398:Q398)</f>
        <v>66080.32</v>
      </c>
      <c r="J398" s="157" t="n">
        <f aca="false">J399</f>
        <v>500000</v>
      </c>
      <c r="K398" s="76" t="n">
        <f aca="false">K399</f>
        <v>-500000</v>
      </c>
      <c r="L398" s="76" t="n">
        <f aca="false">L399</f>
        <v>0</v>
      </c>
      <c r="M398" s="76" t="n">
        <f aca="false">M399</f>
        <v>0</v>
      </c>
      <c r="N398" s="76" t="n">
        <f aca="false">N399</f>
        <v>0</v>
      </c>
      <c r="O398" s="76"/>
      <c r="P398" s="76" t="n">
        <f aca="false">P399</f>
        <v>66080.32</v>
      </c>
      <c r="Q398" s="158" t="n">
        <f aca="false">Q399</f>
        <v>0</v>
      </c>
    </row>
    <row r="399" customFormat="false" ht="32.8" hidden="false" customHeight="false" outlineLevel="0" collapsed="false">
      <c r="B399" s="90"/>
      <c r="C399" s="81" t="s">
        <v>146</v>
      </c>
      <c r="D399" s="81" t="n">
        <v>925</v>
      </c>
      <c r="E399" s="154" t="s">
        <v>56</v>
      </c>
      <c r="F399" s="154" t="s">
        <v>16</v>
      </c>
      <c r="G399" s="82" t="n">
        <v>9900010910</v>
      </c>
      <c r="H399" s="86" t="n">
        <v>600</v>
      </c>
      <c r="I399" s="157" t="n">
        <f aca="false">SUM(J399:Q399)</f>
        <v>66080.32</v>
      </c>
      <c r="J399" s="157" t="n">
        <v>500000</v>
      </c>
      <c r="K399" s="76" t="n">
        <v>-500000</v>
      </c>
      <c r="L399" s="76"/>
      <c r="M399" s="76"/>
      <c r="N399" s="76"/>
      <c r="O399" s="76"/>
      <c r="P399" s="76" t="n">
        <v>66080.32</v>
      </c>
      <c r="Q399" s="158"/>
    </row>
    <row r="400" customFormat="false" ht="17.6" hidden="false" customHeight="false" outlineLevel="0" collapsed="false">
      <c r="B400" s="90"/>
      <c r="C400" s="81" t="s">
        <v>58</v>
      </c>
      <c r="D400" s="81" t="n">
        <v>925</v>
      </c>
      <c r="E400" s="154" t="s">
        <v>56</v>
      </c>
      <c r="F400" s="154" t="s">
        <v>18</v>
      </c>
      <c r="G400" s="82"/>
      <c r="H400" s="86"/>
      <c r="I400" s="157" t="n">
        <f aca="false">SUM(J400:Q400)</f>
        <v>1861585780</v>
      </c>
      <c r="J400" s="157" t="n">
        <f aca="false">J401+J457+J451</f>
        <v>1892494100</v>
      </c>
      <c r="K400" s="157" t="n">
        <f aca="false">K401+K457+K451</f>
        <v>-58117300</v>
      </c>
      <c r="L400" s="76" t="n">
        <f aca="false">L401+L457+L451</f>
        <v>0</v>
      </c>
      <c r="M400" s="76" t="n">
        <f aca="false">M401+M457+M451</f>
        <v>-6363700</v>
      </c>
      <c r="N400" s="76" t="n">
        <f aca="false">N401+N457+N451</f>
        <v>191300</v>
      </c>
      <c r="O400" s="157" t="n">
        <f aca="false">O401+O457+O451</f>
        <v>33419900</v>
      </c>
      <c r="P400" s="76" t="n">
        <f aca="false">P401+P457+P451</f>
        <v>-38520</v>
      </c>
      <c r="Q400" s="158" t="n">
        <f aca="false">Q401+Q457+Q451</f>
        <v>0</v>
      </c>
    </row>
    <row r="401" customFormat="false" ht="17.6" hidden="false" customHeight="false" outlineLevel="0" collapsed="false">
      <c r="B401" s="90"/>
      <c r="C401" s="81" t="s">
        <v>165</v>
      </c>
      <c r="D401" s="81" t="n">
        <v>925</v>
      </c>
      <c r="E401" s="154" t="s">
        <v>56</v>
      </c>
      <c r="F401" s="154" t="s">
        <v>18</v>
      </c>
      <c r="G401" s="82" t="n">
        <v>5800000000</v>
      </c>
      <c r="H401" s="86"/>
      <c r="I401" s="157" t="n">
        <f aca="false">SUM(J401:Q401)</f>
        <v>1857194802.48</v>
      </c>
      <c r="J401" s="157" t="n">
        <f aca="false">J402</f>
        <v>1877820190.32</v>
      </c>
      <c r="K401" s="76" t="n">
        <f aca="false">K402</f>
        <v>-44638990.32</v>
      </c>
      <c r="L401" s="76" t="n">
        <f aca="false">L402</f>
        <v>0</v>
      </c>
      <c r="M401" s="76" t="n">
        <f aca="false">M402</f>
        <v>-9559077.52</v>
      </c>
      <c r="N401" s="76" t="n">
        <f aca="false">N402</f>
        <v>191300</v>
      </c>
      <c r="O401" s="157" t="n">
        <f aca="false">O402</f>
        <v>33419900</v>
      </c>
      <c r="P401" s="76" t="n">
        <f aca="false">P402</f>
        <v>-38520</v>
      </c>
      <c r="Q401" s="158" t="n">
        <f aca="false">Q402</f>
        <v>0</v>
      </c>
    </row>
    <row r="402" customFormat="false" ht="17.6" hidden="false" customHeight="false" outlineLevel="0" collapsed="false">
      <c r="B402" s="90"/>
      <c r="C402" s="81" t="s">
        <v>166</v>
      </c>
      <c r="D402" s="81" t="n">
        <v>925</v>
      </c>
      <c r="E402" s="154" t="s">
        <v>56</v>
      </c>
      <c r="F402" s="154" t="s">
        <v>18</v>
      </c>
      <c r="G402" s="82" t="n">
        <v>5810000000</v>
      </c>
      <c r="H402" s="86"/>
      <c r="I402" s="157" t="n">
        <f aca="false">SUM(J402:Q402)</f>
        <v>1857194802.48</v>
      </c>
      <c r="J402" s="157" t="n">
        <f aca="false">J409+J411+J413+J415+J403+J421+J417+J407+J419</f>
        <v>1877820190.32</v>
      </c>
      <c r="K402" s="76" t="n">
        <f aca="false">K409+K411+K413+K415+K403+K421+K417+K407</f>
        <v>-44638990.32</v>
      </c>
      <c r="L402" s="76" t="n">
        <f aca="false">L409+L411+L413+L415+L403+L421+L417+L407+L446</f>
        <v>0</v>
      </c>
      <c r="M402" s="76" t="n">
        <f aca="false">M409+M411+M413+M415+M403+M421+M417+M407+M446</f>
        <v>-9559077.52</v>
      </c>
      <c r="N402" s="76" t="n">
        <f aca="false">N409+N411+N413+N415+N403+N421+N417+N407+N446+N405</f>
        <v>191300</v>
      </c>
      <c r="O402" s="157" t="n">
        <f aca="false">O409+O411+O413+O415+O403+O421+O417+O407+O446</f>
        <v>33419900</v>
      </c>
      <c r="P402" s="76" t="n">
        <f aca="false">P409+P411+P413+P415+P403+P421+P417+P407+P446</f>
        <v>-38520</v>
      </c>
      <c r="Q402" s="158" t="n">
        <f aca="false">Q409+Q411+Q413+Q415+Q403+Q421+Q417+Q407+Q446</f>
        <v>0</v>
      </c>
    </row>
    <row r="403" customFormat="false" ht="32.8" hidden="false" customHeight="false" outlineLevel="0" collapsed="false">
      <c r="B403" s="90"/>
      <c r="C403" s="81" t="s">
        <v>130</v>
      </c>
      <c r="D403" s="81" t="n">
        <v>925</v>
      </c>
      <c r="E403" s="154" t="s">
        <v>56</v>
      </c>
      <c r="F403" s="154" t="s">
        <v>18</v>
      </c>
      <c r="G403" s="82" t="n">
        <v>5810000590</v>
      </c>
      <c r="H403" s="86"/>
      <c r="I403" s="157" t="n">
        <f aca="false">SUM(J403:Q403)</f>
        <v>174591702.48</v>
      </c>
      <c r="J403" s="157" t="n">
        <f aca="false">J404</f>
        <v>183550100</v>
      </c>
      <c r="K403" s="76" t="n">
        <f aca="false">K404</f>
        <v>-34160400</v>
      </c>
      <c r="L403" s="76" t="n">
        <f aca="false">L404</f>
        <v>0</v>
      </c>
      <c r="M403" s="76" t="n">
        <f aca="false">M404</f>
        <v>-3195377.52</v>
      </c>
      <c r="N403" s="76" t="n">
        <f aca="false">N404</f>
        <v>0</v>
      </c>
      <c r="O403" s="157" t="n">
        <f aca="false">O404</f>
        <v>28583900</v>
      </c>
      <c r="P403" s="76" t="n">
        <f aca="false">P404</f>
        <v>-186520</v>
      </c>
      <c r="Q403" s="158" t="n">
        <f aca="false">Q404</f>
        <v>0</v>
      </c>
    </row>
    <row r="404" customFormat="false" ht="32.8" hidden="false" customHeight="false" outlineLevel="0" collapsed="false">
      <c r="B404" s="90"/>
      <c r="C404" s="81" t="s">
        <v>146</v>
      </c>
      <c r="D404" s="81" t="n">
        <v>925</v>
      </c>
      <c r="E404" s="154" t="s">
        <v>56</v>
      </c>
      <c r="F404" s="154" t="s">
        <v>18</v>
      </c>
      <c r="G404" s="82" t="n">
        <v>5810000590</v>
      </c>
      <c r="H404" s="86" t="n">
        <v>600</v>
      </c>
      <c r="I404" s="157" t="n">
        <f aca="false">SUM(J404:Q404)</f>
        <v>174591702.48</v>
      </c>
      <c r="J404" s="157" t="n">
        <v>183550100</v>
      </c>
      <c r="K404" s="76" t="n">
        <v>-34160400</v>
      </c>
      <c r="L404" s="76"/>
      <c r="M404" s="76" t="n">
        <v>-3195377.52</v>
      </c>
      <c r="N404" s="76"/>
      <c r="O404" s="157" t="n">
        <v>28583900</v>
      </c>
      <c r="P404" s="76" t="n">
        <v>-186520</v>
      </c>
      <c r="Q404" s="158"/>
    </row>
    <row r="405" customFormat="false" ht="32.8" hidden="false" customHeight="false" outlineLevel="0" collapsed="false">
      <c r="B405" s="90"/>
      <c r="C405" s="81" t="s">
        <v>168</v>
      </c>
      <c r="D405" s="81" t="n">
        <v>925</v>
      </c>
      <c r="E405" s="154" t="s">
        <v>56</v>
      </c>
      <c r="F405" s="154" t="s">
        <v>18</v>
      </c>
      <c r="G405" s="82" t="n">
        <v>5810009010</v>
      </c>
      <c r="H405" s="86"/>
      <c r="I405" s="157" t="n">
        <f aca="false">SUM(J405:Q405)</f>
        <v>191300</v>
      </c>
      <c r="J405" s="157"/>
      <c r="K405" s="76"/>
      <c r="L405" s="76"/>
      <c r="M405" s="76"/>
      <c r="N405" s="76" t="n">
        <f aca="false">N406</f>
        <v>191300</v>
      </c>
      <c r="O405" s="157"/>
      <c r="P405" s="76"/>
      <c r="Q405" s="158"/>
    </row>
    <row r="406" customFormat="false" ht="32.8" hidden="false" customHeight="false" outlineLevel="0" collapsed="false">
      <c r="B406" s="90"/>
      <c r="C406" s="81" t="s">
        <v>146</v>
      </c>
      <c r="D406" s="81" t="n">
        <v>925</v>
      </c>
      <c r="E406" s="154" t="s">
        <v>56</v>
      </c>
      <c r="F406" s="154" t="s">
        <v>18</v>
      </c>
      <c r="G406" s="82" t="n">
        <v>5810009010</v>
      </c>
      <c r="H406" s="86" t="n">
        <v>600</v>
      </c>
      <c r="I406" s="157" t="n">
        <f aca="false">SUM(J406:Q406)</f>
        <v>191300</v>
      </c>
      <c r="J406" s="157"/>
      <c r="K406" s="76"/>
      <c r="L406" s="76"/>
      <c r="M406" s="76"/>
      <c r="N406" s="76" t="n">
        <v>191300</v>
      </c>
      <c r="O406" s="157"/>
      <c r="P406" s="76"/>
      <c r="Q406" s="158"/>
    </row>
    <row r="407" s="2" customFormat="true" ht="17.6" hidden="true" customHeight="false" outlineLevel="0" collapsed="false">
      <c r="A407" s="163"/>
      <c r="B407" s="164"/>
      <c r="C407" s="29" t="s">
        <v>169</v>
      </c>
      <c r="D407" s="29" t="n">
        <v>925</v>
      </c>
      <c r="E407" s="166" t="s">
        <v>56</v>
      </c>
      <c r="F407" s="166" t="s">
        <v>18</v>
      </c>
      <c r="G407" s="167" t="n">
        <v>5810009020</v>
      </c>
      <c r="H407" s="176"/>
      <c r="I407" s="169" t="n">
        <f aca="false">SUM(J407:Q407)</f>
        <v>0</v>
      </c>
      <c r="J407" s="169" t="n">
        <f aca="false">J408</f>
        <v>0</v>
      </c>
      <c r="K407" s="170" t="n">
        <f aca="false">K408</f>
        <v>0</v>
      </c>
      <c r="L407" s="170" t="n">
        <f aca="false">L408</f>
        <v>0</v>
      </c>
      <c r="M407" s="170" t="n">
        <f aca="false">M408</f>
        <v>0</v>
      </c>
      <c r="N407" s="170" t="n">
        <f aca="false">N408</f>
        <v>0</v>
      </c>
      <c r="O407" s="170"/>
      <c r="P407" s="170"/>
      <c r="Q407" s="171" t="n">
        <f aca="false">Q408</f>
        <v>0</v>
      </c>
      <c r="R407" s="172"/>
      <c r="S407" s="172"/>
      <c r="T407" s="172"/>
      <c r="U407" s="172"/>
      <c r="V407" s="172"/>
      <c r="W407" s="172"/>
      <c r="X407" s="172"/>
      <c r="Y407" s="172"/>
      <c r="Z407" s="172"/>
      <c r="AA407" s="172"/>
      <c r="AB407" s="172"/>
      <c r="AC407" s="172"/>
      <c r="AD407" s="172"/>
      <c r="AE407" s="172"/>
      <c r="AF407" s="172"/>
      <c r="AG407" s="172"/>
      <c r="AH407" s="172"/>
      <c r="AI407" s="172"/>
      <c r="AJ407" s="172"/>
      <c r="AK407" s="172"/>
      <c r="AL407" s="172"/>
      <c r="AM407" s="172"/>
      <c r="AN407" s="172"/>
      <c r="AO407" s="172"/>
      <c r="AP407" s="172"/>
      <c r="AQ407" s="172"/>
      <c r="AR407" s="172"/>
      <c r="AS407" s="172"/>
      <c r="AT407" s="172"/>
      <c r="AU407" s="172"/>
      <c r="AV407" s="172"/>
      <c r="AW407" s="172"/>
      <c r="AX407" s="172"/>
      <c r="AY407" s="172"/>
      <c r="AZ407" s="172"/>
      <c r="BA407" s="172"/>
      <c r="BB407" s="172"/>
      <c r="BC407" s="172"/>
      <c r="BD407" s="172"/>
      <c r="BE407" s="172"/>
      <c r="BF407" s="172"/>
      <c r="BG407" s="172"/>
      <c r="BH407" s="172"/>
      <c r="BI407" s="172"/>
      <c r="BJ407" s="172"/>
      <c r="BK407" s="172"/>
      <c r="BL407" s="172"/>
      <c r="BM407" s="172"/>
      <c r="BN407" s="172"/>
      <c r="BO407" s="172"/>
      <c r="BP407" s="172"/>
      <c r="BQ407" s="172"/>
      <c r="BR407" s="172"/>
      <c r="BS407" s="172"/>
      <c r="BT407" s="172"/>
      <c r="BU407" s="172"/>
      <c r="BV407" s="172"/>
      <c r="BW407" s="172"/>
      <c r="BX407" s="172"/>
      <c r="BY407" s="172"/>
      <c r="BZ407" s="172"/>
      <c r="CA407" s="172"/>
      <c r="CB407" s="172"/>
      <c r="CC407" s="172"/>
      <c r="CD407" s="172"/>
      <c r="CE407" s="172"/>
      <c r="CF407" s="172"/>
      <c r="CG407" s="172"/>
      <c r="CH407" s="172"/>
      <c r="CI407" s="172"/>
      <c r="CJ407" s="172"/>
      <c r="CK407" s="172"/>
      <c r="CL407" s="172"/>
      <c r="CM407" s="172"/>
      <c r="CN407" s="172"/>
      <c r="CO407" s="172"/>
      <c r="CP407" s="172"/>
      <c r="CQ407" s="172"/>
      <c r="CR407" s="172"/>
      <c r="CS407" s="172"/>
      <c r="CT407" s="172"/>
      <c r="CU407" s="172"/>
      <c r="CV407" s="172"/>
      <c r="CW407" s="172"/>
      <c r="CX407" s="172"/>
      <c r="CY407" s="172"/>
      <c r="CZ407" s="172"/>
      <c r="DA407" s="172"/>
      <c r="DB407" s="172"/>
      <c r="DC407" s="172"/>
      <c r="DD407" s="172"/>
      <c r="DE407" s="172"/>
      <c r="DF407" s="172"/>
      <c r="DG407" s="172"/>
      <c r="DH407" s="172"/>
      <c r="DI407" s="172"/>
      <c r="DJ407" s="172"/>
      <c r="DK407" s="172"/>
      <c r="DL407" s="172"/>
      <c r="DM407" s="172"/>
      <c r="DN407" s="172"/>
      <c r="DO407" s="172"/>
      <c r="DP407" s="172"/>
      <c r="DQ407" s="172"/>
      <c r="DR407" s="172"/>
      <c r="DS407" s="172"/>
      <c r="DT407" s="172"/>
      <c r="DU407" s="172"/>
      <c r="DV407" s="172"/>
      <c r="DW407" s="172"/>
      <c r="DX407" s="172"/>
      <c r="DY407" s="172"/>
      <c r="DZ407" s="172"/>
      <c r="EA407" s="172"/>
      <c r="EB407" s="172"/>
      <c r="EC407" s="172"/>
      <c r="ED407" s="172"/>
      <c r="EE407" s="172"/>
      <c r="EF407" s="172"/>
      <c r="EG407" s="172"/>
      <c r="EH407" s="172"/>
      <c r="EI407" s="172"/>
      <c r="EJ407" s="172"/>
      <c r="EK407" s="172"/>
      <c r="EL407" s="172"/>
      <c r="EM407" s="172"/>
      <c r="EN407" s="172"/>
      <c r="EO407" s="172"/>
      <c r="EP407" s="172"/>
      <c r="EQ407" s="172"/>
      <c r="ER407" s="172"/>
      <c r="ES407" s="172"/>
      <c r="ET407" s="172"/>
      <c r="EU407" s="172"/>
      <c r="EV407" s="172"/>
      <c r="EW407" s="172"/>
      <c r="EX407" s="172"/>
      <c r="EY407" s="172"/>
      <c r="EZ407" s="172"/>
      <c r="FA407" s="172"/>
      <c r="FB407" s="172"/>
      <c r="FC407" s="172"/>
      <c r="FD407" s="172"/>
      <c r="FE407" s="172"/>
      <c r="FF407" s="172"/>
      <c r="FG407" s="172"/>
      <c r="FH407" s="172"/>
      <c r="FI407" s="172"/>
      <c r="FJ407" s="172"/>
      <c r="FK407" s="172"/>
      <c r="FL407" s="172"/>
      <c r="FM407" s="172"/>
      <c r="FN407" s="172"/>
      <c r="FO407" s="172"/>
      <c r="FP407" s="172"/>
      <c r="FQ407" s="172"/>
      <c r="FR407" s="172"/>
      <c r="FS407" s="172"/>
      <c r="FT407" s="172"/>
      <c r="FU407" s="172"/>
      <c r="FV407" s="172"/>
      <c r="FW407" s="172"/>
      <c r="FX407" s="172"/>
      <c r="FY407" s="172"/>
      <c r="FZ407" s="172"/>
      <c r="GA407" s="172"/>
      <c r="GB407" s="172"/>
      <c r="GC407" s="172"/>
      <c r="GD407" s="172"/>
      <c r="GE407" s="172"/>
      <c r="GF407" s="172"/>
      <c r="GG407" s="172"/>
      <c r="GH407" s="172"/>
      <c r="GI407" s="172"/>
      <c r="GJ407" s="172"/>
      <c r="GK407" s="172"/>
      <c r="GL407" s="172"/>
      <c r="GM407" s="172"/>
      <c r="GN407" s="172"/>
      <c r="GO407" s="172"/>
      <c r="GP407" s="172"/>
      <c r="GQ407" s="172"/>
      <c r="GR407" s="172"/>
      <c r="GS407" s="172"/>
      <c r="GT407" s="172"/>
      <c r="GU407" s="172"/>
      <c r="GV407" s="172"/>
      <c r="GW407" s="172"/>
      <c r="GX407" s="172"/>
      <c r="GY407" s="172"/>
      <c r="GZ407" s="172"/>
      <c r="HA407" s="172"/>
      <c r="HB407" s="172"/>
      <c r="HC407" s="172"/>
      <c r="HD407" s="172"/>
      <c r="HE407" s="172"/>
      <c r="HF407" s="172"/>
      <c r="HG407" s="172"/>
      <c r="HH407" s="172"/>
      <c r="HI407" s="172"/>
      <c r="HJ407" s="172"/>
      <c r="HK407" s="172"/>
      <c r="HL407" s="172"/>
      <c r="HM407" s="172"/>
      <c r="HN407" s="172"/>
      <c r="HO407" s="172"/>
      <c r="HP407" s="172"/>
      <c r="HQ407" s="172"/>
      <c r="HR407" s="172"/>
      <c r="HS407" s="172"/>
      <c r="HT407" s="172"/>
      <c r="HU407" s="172"/>
      <c r="HV407" s="172"/>
      <c r="HW407" s="172"/>
      <c r="HX407" s="172"/>
      <c r="HY407" s="172"/>
      <c r="HZ407" s="172"/>
      <c r="IA407" s="172"/>
      <c r="IB407" s="172"/>
      <c r="IC407" s="172"/>
      <c r="ID407" s="172"/>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c r="PU407" s="1"/>
      <c r="PV407" s="1"/>
      <c r="PW407" s="1"/>
      <c r="PX407" s="1"/>
      <c r="PY407" s="1"/>
      <c r="PZ407" s="1"/>
      <c r="QA407" s="1"/>
      <c r="QB407" s="1"/>
      <c r="QC407" s="1"/>
      <c r="QD407" s="1"/>
      <c r="QE407" s="1"/>
      <c r="QF407" s="1"/>
      <c r="QG407" s="1"/>
      <c r="QH407" s="1"/>
      <c r="QI407" s="1"/>
      <c r="QJ407" s="1"/>
      <c r="QK407" s="1"/>
      <c r="QL407" s="1"/>
      <c r="QM407" s="1"/>
      <c r="QN407" s="1"/>
      <c r="QO407" s="1"/>
      <c r="QP407" s="1"/>
      <c r="QQ407" s="1"/>
      <c r="QR407" s="1"/>
      <c r="QS407" s="1"/>
      <c r="QT407" s="1"/>
      <c r="QU407" s="1"/>
      <c r="QV407" s="1"/>
      <c r="QW407" s="1"/>
      <c r="QX407" s="1"/>
      <c r="QY407" s="1"/>
      <c r="QZ407" s="1"/>
      <c r="RA407" s="1"/>
      <c r="RB407" s="1"/>
      <c r="RC407" s="1"/>
      <c r="RD407" s="1"/>
      <c r="RE407" s="1"/>
      <c r="RF407" s="1"/>
      <c r="RG407" s="1"/>
      <c r="RH407" s="1"/>
      <c r="RI407" s="1"/>
      <c r="RJ407" s="1"/>
      <c r="RK407" s="1"/>
      <c r="RL407" s="1"/>
      <c r="RM407" s="1"/>
      <c r="RN407" s="1"/>
      <c r="RO407" s="1"/>
      <c r="RP407" s="1"/>
      <c r="RQ407" s="1"/>
      <c r="RR407" s="1"/>
      <c r="RS407" s="1"/>
      <c r="RT407" s="1"/>
      <c r="RU407" s="1"/>
      <c r="RV407" s="1"/>
      <c r="RW407" s="1"/>
      <c r="RX407" s="1"/>
      <c r="RY407" s="1"/>
      <c r="RZ407" s="1"/>
      <c r="SA407" s="1"/>
      <c r="SB407" s="1"/>
      <c r="SC407" s="1"/>
      <c r="SD407" s="1"/>
      <c r="SE407" s="1"/>
      <c r="SF407" s="1"/>
      <c r="SG407" s="1"/>
      <c r="SH407" s="1"/>
      <c r="SI407" s="1"/>
      <c r="SJ407" s="1"/>
      <c r="SK407" s="1"/>
      <c r="SL407" s="1"/>
      <c r="SM407" s="1"/>
      <c r="SN407" s="1"/>
      <c r="SO407" s="1"/>
      <c r="SP407" s="1"/>
      <c r="SQ407" s="1"/>
      <c r="SR407" s="1"/>
      <c r="SS407" s="1"/>
      <c r="ST407" s="1"/>
      <c r="SU407" s="1"/>
      <c r="SV407" s="1"/>
      <c r="SW407" s="1"/>
      <c r="SX407" s="1"/>
      <c r="SY407" s="1"/>
      <c r="SZ407" s="1"/>
      <c r="TA407" s="1"/>
      <c r="TB407" s="1"/>
      <c r="TC407" s="1"/>
      <c r="TD407" s="1"/>
      <c r="TE407" s="1"/>
      <c r="TF407" s="1"/>
      <c r="TG407" s="1"/>
      <c r="TH407" s="1"/>
      <c r="TI407" s="1"/>
      <c r="TJ407" s="1"/>
      <c r="TK407" s="1"/>
      <c r="TL407" s="1"/>
      <c r="TM407" s="1"/>
      <c r="TN407" s="1"/>
      <c r="TO407" s="1"/>
      <c r="TP407" s="1"/>
      <c r="TQ407" s="1"/>
      <c r="TR407" s="1"/>
      <c r="TS407" s="1"/>
      <c r="TT407" s="1"/>
      <c r="TU407" s="1"/>
      <c r="TV407" s="1"/>
      <c r="TW407" s="1"/>
      <c r="TX407" s="1"/>
      <c r="TY407" s="1"/>
      <c r="TZ407" s="1"/>
      <c r="UA407" s="1"/>
      <c r="UB407" s="1"/>
      <c r="UC407" s="1"/>
      <c r="UD407" s="1"/>
      <c r="UE407" s="1"/>
      <c r="UF407" s="1"/>
      <c r="UG407" s="1"/>
      <c r="UH407" s="1"/>
      <c r="UI407" s="1"/>
      <c r="UJ407" s="1"/>
      <c r="UK407" s="1"/>
      <c r="UL407" s="1"/>
      <c r="UM407" s="1"/>
      <c r="UN407" s="1"/>
      <c r="UO407" s="1"/>
      <c r="UP407" s="1"/>
      <c r="UQ407" s="1"/>
      <c r="UR407" s="1"/>
      <c r="US407" s="1"/>
      <c r="UT407" s="1"/>
      <c r="UU407" s="1"/>
      <c r="UV407" s="1"/>
      <c r="UW407" s="1"/>
      <c r="UX407" s="1"/>
      <c r="UY407" s="1"/>
      <c r="UZ407" s="1"/>
      <c r="VA407" s="1"/>
      <c r="VB407" s="1"/>
      <c r="VC407" s="1"/>
      <c r="VD407" s="1"/>
      <c r="VE407" s="1"/>
      <c r="VF407" s="1"/>
      <c r="VG407" s="1"/>
      <c r="VH407" s="1"/>
      <c r="VI407" s="1"/>
      <c r="VJ407" s="1"/>
      <c r="VK407" s="1"/>
      <c r="VL407" s="1"/>
      <c r="VM407" s="1"/>
      <c r="VN407" s="1"/>
      <c r="VO407" s="1"/>
      <c r="VP407" s="1"/>
      <c r="VQ407" s="1"/>
      <c r="VR407" s="1"/>
      <c r="VS407" s="1"/>
      <c r="VT407" s="1"/>
      <c r="VU407" s="1"/>
      <c r="VV407" s="1"/>
      <c r="VW407" s="1"/>
      <c r="VX407" s="1"/>
      <c r="VY407" s="1"/>
      <c r="VZ407" s="1"/>
      <c r="WA407" s="1"/>
      <c r="WB407" s="1"/>
      <c r="WC407" s="1"/>
      <c r="WD407" s="1"/>
      <c r="WE407" s="1"/>
      <c r="WF407" s="1"/>
      <c r="WG407" s="1"/>
      <c r="WH407" s="1"/>
      <c r="WI407" s="1"/>
      <c r="WJ407" s="1"/>
      <c r="WK407" s="1"/>
      <c r="WL407" s="1"/>
      <c r="WM407" s="1"/>
      <c r="WN407" s="1"/>
      <c r="WO407" s="1"/>
      <c r="WP407" s="1"/>
      <c r="WQ407" s="1"/>
      <c r="WR407" s="1"/>
      <c r="WS407" s="1"/>
      <c r="WT407" s="1"/>
      <c r="WU407" s="1"/>
      <c r="WV407" s="1"/>
      <c r="WW407" s="1"/>
      <c r="WX407" s="1"/>
      <c r="WY407" s="1"/>
      <c r="WZ407" s="1"/>
      <c r="XA407" s="1"/>
      <c r="XB407" s="1"/>
      <c r="XC407" s="1"/>
      <c r="XD407" s="1"/>
      <c r="XE407" s="1"/>
      <c r="XF407" s="1"/>
      <c r="XG407" s="1"/>
      <c r="XH407" s="1"/>
      <c r="XI407" s="1"/>
      <c r="XJ407" s="1"/>
      <c r="XK407" s="1"/>
      <c r="XL407" s="1"/>
      <c r="XM407" s="1"/>
      <c r="XN407" s="1"/>
      <c r="XO407" s="1"/>
      <c r="XP407" s="1"/>
      <c r="XQ407" s="1"/>
      <c r="XR407" s="1"/>
      <c r="XS407" s="1"/>
      <c r="XT407" s="1"/>
      <c r="XU407" s="1"/>
      <c r="XV407" s="1"/>
      <c r="XW407" s="1"/>
      <c r="XX407" s="1"/>
      <c r="XY407" s="1"/>
      <c r="XZ407" s="1"/>
      <c r="YA407" s="1"/>
      <c r="YB407" s="1"/>
      <c r="YC407" s="1"/>
      <c r="YD407" s="1"/>
      <c r="YE407" s="1"/>
      <c r="YF407" s="1"/>
      <c r="YG407" s="1"/>
      <c r="YH407" s="1"/>
      <c r="YI407" s="1"/>
      <c r="YJ407" s="1"/>
      <c r="YK407" s="1"/>
      <c r="YL407" s="1"/>
      <c r="YM407" s="1"/>
      <c r="YN407" s="1"/>
      <c r="YO407" s="1"/>
      <c r="YP407" s="1"/>
      <c r="YQ407" s="1"/>
      <c r="YR407" s="1"/>
      <c r="YS407" s="1"/>
      <c r="YT407" s="1"/>
      <c r="YU407" s="1"/>
      <c r="YV407" s="1"/>
      <c r="YW407" s="1"/>
      <c r="YX407" s="1"/>
      <c r="YY407" s="1"/>
      <c r="YZ407" s="1"/>
      <c r="ZA407" s="1"/>
      <c r="ZB407" s="1"/>
      <c r="ZC407" s="1"/>
      <c r="ZD407" s="1"/>
      <c r="ZE407" s="1"/>
      <c r="ZF407" s="1"/>
      <c r="ZG407" s="1"/>
      <c r="ZH407" s="1"/>
      <c r="ZI407" s="1"/>
      <c r="ZJ407" s="1"/>
      <c r="ZK407" s="1"/>
      <c r="ZL407" s="1"/>
      <c r="ZM407" s="1"/>
      <c r="ZN407" s="1"/>
      <c r="ZO407" s="1"/>
      <c r="ZP407" s="1"/>
      <c r="ZQ407" s="1"/>
      <c r="ZR407" s="1"/>
      <c r="ZS407" s="1"/>
      <c r="ZT407" s="1"/>
      <c r="ZU407" s="1"/>
      <c r="ZV407" s="1"/>
      <c r="ZW407" s="1"/>
      <c r="ZX407" s="1"/>
      <c r="ZY407" s="1"/>
      <c r="ZZ407" s="1"/>
      <c r="AAA407" s="1"/>
      <c r="AAB407" s="1"/>
      <c r="AAC407" s="1"/>
      <c r="AAD407" s="1"/>
      <c r="AAE407" s="1"/>
      <c r="AAF407" s="1"/>
      <c r="AAG407" s="1"/>
      <c r="AAH407" s="1"/>
      <c r="AAI407" s="1"/>
      <c r="AAJ407" s="1"/>
      <c r="AAK407" s="1"/>
      <c r="AAL407" s="1"/>
      <c r="AAM407" s="1"/>
      <c r="AAN407" s="1"/>
      <c r="AAO407" s="1"/>
      <c r="AAP407" s="1"/>
      <c r="AAQ407" s="1"/>
      <c r="AAR407" s="1"/>
      <c r="AAS407" s="1"/>
      <c r="AAT407" s="1"/>
      <c r="AAU407" s="1"/>
      <c r="AAV407" s="1"/>
      <c r="AAW407" s="1"/>
      <c r="AAX407" s="1"/>
      <c r="AAY407" s="1"/>
      <c r="AAZ407" s="1"/>
      <c r="ABA407" s="1"/>
      <c r="ABB407" s="1"/>
      <c r="ABC407" s="1"/>
      <c r="ABD407" s="1"/>
      <c r="ABE407" s="1"/>
      <c r="ABF407" s="1"/>
      <c r="ABG407" s="1"/>
      <c r="ABH407" s="1"/>
      <c r="ABI407" s="1"/>
      <c r="ABJ407" s="1"/>
      <c r="ABK407" s="1"/>
      <c r="ABL407" s="1"/>
      <c r="ABM407" s="1"/>
      <c r="ABN407" s="1"/>
      <c r="ABO407" s="1"/>
      <c r="ABP407" s="1"/>
      <c r="ABQ407" s="1"/>
      <c r="ABR407" s="1"/>
      <c r="ABS407" s="1"/>
      <c r="ABT407" s="1"/>
      <c r="ABU407" s="1"/>
      <c r="ABV407" s="1"/>
      <c r="ABW407" s="1"/>
      <c r="ABX407" s="1"/>
      <c r="ABY407" s="1"/>
      <c r="ABZ407" s="1"/>
      <c r="ACA407" s="1"/>
      <c r="ACB407" s="1"/>
      <c r="ACC407" s="1"/>
      <c r="ACD407" s="1"/>
      <c r="ACE407" s="1"/>
      <c r="ACF407" s="1"/>
      <c r="ACG407" s="1"/>
      <c r="ACH407" s="1"/>
      <c r="ACI407" s="1"/>
      <c r="ACJ407" s="1"/>
      <c r="ACK407" s="1"/>
      <c r="ACL407" s="1"/>
      <c r="ACM407" s="1"/>
      <c r="ACN407" s="1"/>
      <c r="ACO407" s="1"/>
      <c r="ACP407" s="1"/>
      <c r="ACQ407" s="1"/>
      <c r="ACR407" s="1"/>
      <c r="ACS407" s="1"/>
      <c r="ACT407" s="1"/>
      <c r="ACU407" s="1"/>
      <c r="ACV407" s="1"/>
      <c r="ACW407" s="1"/>
      <c r="ACX407" s="1"/>
      <c r="ACY407" s="1"/>
      <c r="ACZ407" s="1"/>
      <c r="ADA407" s="1"/>
      <c r="ADB407" s="1"/>
      <c r="ADC407" s="1"/>
      <c r="ADD407" s="1"/>
      <c r="ADE407" s="1"/>
      <c r="ADF407" s="1"/>
      <c r="ADG407" s="1"/>
      <c r="ADH407" s="1"/>
      <c r="ADI407" s="1"/>
      <c r="ADJ407" s="1"/>
      <c r="ADK407" s="1"/>
      <c r="ADL407" s="1"/>
      <c r="ADM407" s="1"/>
      <c r="ADN407" s="1"/>
      <c r="ADO407" s="1"/>
      <c r="ADP407" s="1"/>
      <c r="ADQ407" s="1"/>
      <c r="ADR407" s="1"/>
      <c r="ADS407" s="1"/>
      <c r="ADT407" s="1"/>
      <c r="ADU407" s="1"/>
      <c r="ADV407" s="1"/>
      <c r="ADW407" s="1"/>
      <c r="ADX407" s="1"/>
      <c r="ADY407" s="1"/>
      <c r="ADZ407" s="1"/>
      <c r="AEA407" s="1"/>
      <c r="AEB407" s="1"/>
      <c r="AEC407" s="1"/>
      <c r="AED407" s="1"/>
      <c r="AEE407" s="1"/>
      <c r="AEF407" s="1"/>
      <c r="AEG407" s="1"/>
      <c r="AEH407" s="1"/>
      <c r="AEI407" s="1"/>
      <c r="AEJ407" s="1"/>
      <c r="AEK407" s="1"/>
      <c r="AEL407" s="1"/>
      <c r="AEM407" s="1"/>
      <c r="AEN407" s="1"/>
      <c r="AEO407" s="1"/>
      <c r="AEP407" s="1"/>
      <c r="AEQ407" s="1"/>
      <c r="AER407" s="1"/>
      <c r="AES407" s="1"/>
      <c r="AET407" s="1"/>
      <c r="AEU407" s="1"/>
      <c r="AEV407" s="1"/>
      <c r="AEW407" s="1"/>
      <c r="AEX407" s="1"/>
      <c r="AEY407" s="1"/>
      <c r="AEZ407" s="1"/>
      <c r="AFA407" s="1"/>
      <c r="AFB407" s="1"/>
      <c r="AFC407" s="1"/>
      <c r="AFD407" s="1"/>
      <c r="AFE407" s="1"/>
      <c r="AFF407" s="1"/>
      <c r="AFG407" s="1"/>
      <c r="AFH407" s="1"/>
      <c r="AFI407" s="1"/>
      <c r="AFJ407" s="1"/>
      <c r="AFK407" s="1"/>
      <c r="AFL407" s="1"/>
      <c r="AFM407" s="1"/>
      <c r="AFN407" s="1"/>
      <c r="AFO407" s="1"/>
      <c r="AFP407" s="1"/>
      <c r="AFQ407" s="1"/>
      <c r="AFR407" s="1"/>
      <c r="AFS407" s="1"/>
      <c r="AFT407" s="1"/>
      <c r="AFU407" s="1"/>
      <c r="AFV407" s="1"/>
      <c r="AFW407" s="1"/>
      <c r="AFX407" s="1"/>
      <c r="AFY407" s="1"/>
      <c r="AFZ407" s="1"/>
      <c r="AGA407" s="1"/>
      <c r="AGB407" s="1"/>
      <c r="AGC407" s="1"/>
      <c r="AGD407" s="1"/>
      <c r="AGE407" s="1"/>
      <c r="AGF407" s="1"/>
      <c r="AGG407" s="1"/>
      <c r="AGH407" s="1"/>
      <c r="AGI407" s="1"/>
      <c r="AGJ407" s="1"/>
      <c r="AGK407" s="1"/>
      <c r="AGL407" s="1"/>
      <c r="AGM407" s="1"/>
      <c r="AGN407" s="1"/>
      <c r="AGO407" s="1"/>
      <c r="AGP407" s="1"/>
      <c r="AGQ407" s="1"/>
      <c r="AGR407" s="1"/>
      <c r="AGS407" s="1"/>
      <c r="AGT407" s="1"/>
      <c r="AGU407" s="1"/>
      <c r="AGV407" s="1"/>
      <c r="AGW407" s="1"/>
      <c r="AGX407" s="1"/>
      <c r="AGY407" s="1"/>
      <c r="AGZ407" s="1"/>
      <c r="AHA407" s="1"/>
      <c r="AHB407" s="1"/>
      <c r="AHC407" s="1"/>
      <c r="AHD407" s="1"/>
      <c r="AHE407" s="1"/>
      <c r="AHF407" s="1"/>
      <c r="AHG407" s="1"/>
      <c r="AHH407" s="1"/>
      <c r="AHI407" s="1"/>
      <c r="AHJ407" s="1"/>
      <c r="AHK407" s="1"/>
      <c r="AHL407" s="1"/>
      <c r="AHM407" s="1"/>
      <c r="AHN407" s="1"/>
      <c r="AHO407" s="1"/>
      <c r="AHP407" s="1"/>
      <c r="AHQ407" s="1"/>
      <c r="AHR407" s="1"/>
      <c r="AHS407" s="1"/>
      <c r="AHT407" s="1"/>
      <c r="AHU407" s="1"/>
      <c r="AHV407" s="1"/>
      <c r="AHW407" s="1"/>
      <c r="AHX407" s="1"/>
      <c r="AHY407" s="1"/>
      <c r="AHZ407" s="1"/>
      <c r="AIA407" s="1"/>
      <c r="AIB407" s="1"/>
      <c r="AIC407" s="1"/>
      <c r="AID407" s="1"/>
      <c r="AIE407" s="1"/>
      <c r="AIF407" s="1"/>
      <c r="AIG407" s="1"/>
      <c r="AIH407" s="1"/>
      <c r="AII407" s="1"/>
      <c r="AIJ407" s="1"/>
      <c r="AIK407" s="1"/>
      <c r="AIL407" s="1"/>
      <c r="AIM407" s="1"/>
      <c r="AIN407" s="1"/>
      <c r="AIO407" s="1"/>
      <c r="AIP407" s="1"/>
      <c r="AIQ407" s="1"/>
      <c r="AIR407" s="1"/>
      <c r="AIS407" s="1"/>
      <c r="AIT407" s="1"/>
      <c r="AIU407" s="1"/>
      <c r="AIV407" s="1"/>
      <c r="AIW407" s="1"/>
      <c r="AIX407" s="1"/>
      <c r="AIY407" s="1"/>
      <c r="AIZ407" s="1"/>
      <c r="AJA407" s="1"/>
      <c r="AJB407" s="1"/>
      <c r="AJC407" s="1"/>
      <c r="AJD407" s="1"/>
      <c r="AJE407" s="1"/>
      <c r="AJF407" s="1"/>
      <c r="AJG407" s="1"/>
      <c r="AJH407" s="1"/>
      <c r="AJI407" s="1"/>
      <c r="AJJ407" s="1"/>
      <c r="AJK407" s="1"/>
      <c r="AJL407" s="1"/>
      <c r="AJM407" s="1"/>
      <c r="AJN407" s="1"/>
      <c r="AJO407" s="1"/>
      <c r="AJP407" s="1"/>
      <c r="AJQ407" s="1"/>
      <c r="AJR407" s="1"/>
      <c r="AJS407" s="1"/>
      <c r="AJT407" s="1"/>
      <c r="AJU407" s="1"/>
      <c r="AJV407" s="1"/>
      <c r="AJW407" s="1"/>
      <c r="AJX407" s="1"/>
      <c r="AJY407" s="1"/>
      <c r="AJZ407" s="1"/>
      <c r="AKA407" s="1"/>
      <c r="AKB407" s="1"/>
      <c r="AKC407" s="1"/>
      <c r="AKD407" s="1"/>
      <c r="AKE407" s="1"/>
      <c r="AKF407" s="1"/>
      <c r="AKG407" s="1"/>
      <c r="AKH407" s="1"/>
      <c r="AKI407" s="1"/>
      <c r="AKJ407" s="1"/>
      <c r="AKK407" s="1"/>
      <c r="AKL407" s="1"/>
      <c r="AKM407" s="1"/>
      <c r="AKN407" s="1"/>
      <c r="AKO407" s="1"/>
      <c r="AKP407" s="1"/>
      <c r="AKQ407" s="1"/>
      <c r="AKR407" s="1"/>
      <c r="AKS407" s="1"/>
      <c r="AKT407" s="1"/>
      <c r="AKU407" s="1"/>
      <c r="AKV407" s="1"/>
      <c r="AKW407" s="1"/>
      <c r="AKX407" s="1"/>
      <c r="AKY407" s="1"/>
      <c r="AKZ407" s="1"/>
      <c r="ALA407" s="1"/>
      <c r="ALB407" s="1"/>
      <c r="ALC407" s="1"/>
      <c r="ALD407" s="1"/>
      <c r="ALE407" s="1"/>
      <c r="ALF407" s="1"/>
      <c r="ALG407" s="1"/>
      <c r="ALH407" s="1"/>
      <c r="ALI407" s="1"/>
      <c r="ALJ407" s="1"/>
      <c r="ALK407" s="1"/>
      <c r="ALL407" s="1"/>
      <c r="ALM407" s="1"/>
      <c r="ALN407" s="1"/>
      <c r="ALO407" s="1"/>
      <c r="ALP407" s="1"/>
    </row>
    <row r="408" s="2" customFormat="true" ht="32.8" hidden="true" customHeight="false" outlineLevel="0" collapsed="false">
      <c r="A408" s="163"/>
      <c r="B408" s="164"/>
      <c r="C408" s="29" t="s">
        <v>146</v>
      </c>
      <c r="D408" s="29" t="n">
        <v>925</v>
      </c>
      <c r="E408" s="166" t="s">
        <v>56</v>
      </c>
      <c r="F408" s="166" t="s">
        <v>18</v>
      </c>
      <c r="G408" s="167" t="n">
        <v>5810009020</v>
      </c>
      <c r="H408" s="176" t="n">
        <v>600</v>
      </c>
      <c r="I408" s="169" t="n">
        <f aca="false">SUM(J408:Q408)</f>
        <v>0</v>
      </c>
      <c r="J408" s="169"/>
      <c r="K408" s="170"/>
      <c r="L408" s="170"/>
      <c r="M408" s="170"/>
      <c r="N408" s="170"/>
      <c r="O408" s="170"/>
      <c r="P408" s="170"/>
      <c r="Q408" s="171"/>
      <c r="R408" s="172"/>
      <c r="S408" s="172"/>
      <c r="T408" s="172"/>
      <c r="U408" s="172"/>
      <c r="V408" s="172"/>
      <c r="W408" s="172"/>
      <c r="X408" s="172"/>
      <c r="Y408" s="172"/>
      <c r="Z408" s="172"/>
      <c r="AA408" s="172"/>
      <c r="AB408" s="172"/>
      <c r="AC408" s="172"/>
      <c r="AD408" s="172"/>
      <c r="AE408" s="172"/>
      <c r="AF408" s="172"/>
      <c r="AG408" s="172"/>
      <c r="AH408" s="172"/>
      <c r="AI408" s="172"/>
      <c r="AJ408" s="172"/>
      <c r="AK408" s="172"/>
      <c r="AL408" s="172"/>
      <c r="AM408" s="172"/>
      <c r="AN408" s="172"/>
      <c r="AO408" s="172"/>
      <c r="AP408" s="172"/>
      <c r="AQ408" s="172"/>
      <c r="AR408" s="172"/>
      <c r="AS408" s="172"/>
      <c r="AT408" s="172"/>
      <c r="AU408" s="172"/>
      <c r="AV408" s="172"/>
      <c r="AW408" s="172"/>
      <c r="AX408" s="172"/>
      <c r="AY408" s="172"/>
      <c r="AZ408" s="172"/>
      <c r="BA408" s="172"/>
      <c r="BB408" s="172"/>
      <c r="BC408" s="172"/>
      <c r="BD408" s="172"/>
      <c r="BE408" s="172"/>
      <c r="BF408" s="172"/>
      <c r="BG408" s="172"/>
      <c r="BH408" s="172"/>
      <c r="BI408" s="172"/>
      <c r="BJ408" s="172"/>
      <c r="BK408" s="172"/>
      <c r="BL408" s="172"/>
      <c r="BM408" s="172"/>
      <c r="BN408" s="172"/>
      <c r="BO408" s="172"/>
      <c r="BP408" s="172"/>
      <c r="BQ408" s="172"/>
      <c r="BR408" s="172"/>
      <c r="BS408" s="172"/>
      <c r="BT408" s="172"/>
      <c r="BU408" s="172"/>
      <c r="BV408" s="172"/>
      <c r="BW408" s="172"/>
      <c r="BX408" s="172"/>
      <c r="BY408" s="172"/>
      <c r="BZ408" s="172"/>
      <c r="CA408" s="172"/>
      <c r="CB408" s="172"/>
      <c r="CC408" s="172"/>
      <c r="CD408" s="172"/>
      <c r="CE408" s="172"/>
      <c r="CF408" s="172"/>
      <c r="CG408" s="172"/>
      <c r="CH408" s="172"/>
      <c r="CI408" s="172"/>
      <c r="CJ408" s="172"/>
      <c r="CK408" s="172"/>
      <c r="CL408" s="172"/>
      <c r="CM408" s="172"/>
      <c r="CN408" s="172"/>
      <c r="CO408" s="172"/>
      <c r="CP408" s="172"/>
      <c r="CQ408" s="172"/>
      <c r="CR408" s="172"/>
      <c r="CS408" s="172"/>
      <c r="CT408" s="172"/>
      <c r="CU408" s="172"/>
      <c r="CV408" s="172"/>
      <c r="CW408" s="172"/>
      <c r="CX408" s="172"/>
      <c r="CY408" s="172"/>
      <c r="CZ408" s="172"/>
      <c r="DA408" s="172"/>
      <c r="DB408" s="172"/>
      <c r="DC408" s="172"/>
      <c r="DD408" s="172"/>
      <c r="DE408" s="172"/>
      <c r="DF408" s="172"/>
      <c r="DG408" s="172"/>
      <c r="DH408" s="172"/>
      <c r="DI408" s="172"/>
      <c r="DJ408" s="172"/>
      <c r="DK408" s="172"/>
      <c r="DL408" s="172"/>
      <c r="DM408" s="172"/>
      <c r="DN408" s="172"/>
      <c r="DO408" s="172"/>
      <c r="DP408" s="172"/>
      <c r="DQ408" s="172"/>
      <c r="DR408" s="172"/>
      <c r="DS408" s="172"/>
      <c r="DT408" s="172"/>
      <c r="DU408" s="172"/>
      <c r="DV408" s="172"/>
      <c r="DW408" s="172"/>
      <c r="DX408" s="172"/>
      <c r="DY408" s="172"/>
      <c r="DZ408" s="172"/>
      <c r="EA408" s="172"/>
      <c r="EB408" s="172"/>
      <c r="EC408" s="172"/>
      <c r="ED408" s="172"/>
      <c r="EE408" s="172"/>
      <c r="EF408" s="172"/>
      <c r="EG408" s="172"/>
      <c r="EH408" s="172"/>
      <c r="EI408" s="172"/>
      <c r="EJ408" s="172"/>
      <c r="EK408" s="172"/>
      <c r="EL408" s="172"/>
      <c r="EM408" s="172"/>
      <c r="EN408" s="172"/>
      <c r="EO408" s="172"/>
      <c r="EP408" s="172"/>
      <c r="EQ408" s="172"/>
      <c r="ER408" s="172"/>
      <c r="ES408" s="172"/>
      <c r="ET408" s="172"/>
      <c r="EU408" s="172"/>
      <c r="EV408" s="172"/>
      <c r="EW408" s="172"/>
      <c r="EX408" s="172"/>
      <c r="EY408" s="172"/>
      <c r="EZ408" s="172"/>
      <c r="FA408" s="172"/>
      <c r="FB408" s="172"/>
      <c r="FC408" s="172"/>
      <c r="FD408" s="172"/>
      <c r="FE408" s="172"/>
      <c r="FF408" s="172"/>
      <c r="FG408" s="172"/>
      <c r="FH408" s="172"/>
      <c r="FI408" s="172"/>
      <c r="FJ408" s="172"/>
      <c r="FK408" s="172"/>
      <c r="FL408" s="172"/>
      <c r="FM408" s="172"/>
      <c r="FN408" s="172"/>
      <c r="FO408" s="172"/>
      <c r="FP408" s="172"/>
      <c r="FQ408" s="172"/>
      <c r="FR408" s="172"/>
      <c r="FS408" s="172"/>
      <c r="FT408" s="172"/>
      <c r="FU408" s="172"/>
      <c r="FV408" s="172"/>
      <c r="FW408" s="172"/>
      <c r="FX408" s="172"/>
      <c r="FY408" s="172"/>
      <c r="FZ408" s="172"/>
      <c r="GA408" s="172"/>
      <c r="GB408" s="172"/>
      <c r="GC408" s="172"/>
      <c r="GD408" s="172"/>
      <c r="GE408" s="172"/>
      <c r="GF408" s="172"/>
      <c r="GG408" s="172"/>
      <c r="GH408" s="172"/>
      <c r="GI408" s="172"/>
      <c r="GJ408" s="172"/>
      <c r="GK408" s="172"/>
      <c r="GL408" s="172"/>
      <c r="GM408" s="172"/>
      <c r="GN408" s="172"/>
      <c r="GO408" s="172"/>
      <c r="GP408" s="172"/>
      <c r="GQ408" s="172"/>
      <c r="GR408" s="172"/>
      <c r="GS408" s="172"/>
      <c r="GT408" s="172"/>
      <c r="GU408" s="172"/>
      <c r="GV408" s="172"/>
      <c r="GW408" s="172"/>
      <c r="GX408" s="172"/>
      <c r="GY408" s="172"/>
      <c r="GZ408" s="172"/>
      <c r="HA408" s="172"/>
      <c r="HB408" s="172"/>
      <c r="HC408" s="172"/>
      <c r="HD408" s="172"/>
      <c r="HE408" s="172"/>
      <c r="HF408" s="172"/>
      <c r="HG408" s="172"/>
      <c r="HH408" s="172"/>
      <c r="HI408" s="172"/>
      <c r="HJ408" s="172"/>
      <c r="HK408" s="172"/>
      <c r="HL408" s="172"/>
      <c r="HM408" s="172"/>
      <c r="HN408" s="172"/>
      <c r="HO408" s="172"/>
      <c r="HP408" s="172"/>
      <c r="HQ408" s="172"/>
      <c r="HR408" s="172"/>
      <c r="HS408" s="172"/>
      <c r="HT408" s="172"/>
      <c r="HU408" s="172"/>
      <c r="HV408" s="172"/>
      <c r="HW408" s="172"/>
      <c r="HX408" s="172"/>
      <c r="HY408" s="172"/>
      <c r="HZ408" s="172"/>
      <c r="IA408" s="172"/>
      <c r="IB408" s="172"/>
      <c r="IC408" s="172"/>
      <c r="ID408" s="172"/>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c r="PU408" s="1"/>
      <c r="PV408" s="1"/>
      <c r="PW408" s="1"/>
      <c r="PX408" s="1"/>
      <c r="PY408" s="1"/>
      <c r="PZ408" s="1"/>
      <c r="QA408" s="1"/>
      <c r="QB408" s="1"/>
      <c r="QC408" s="1"/>
      <c r="QD408" s="1"/>
      <c r="QE408" s="1"/>
      <c r="QF408" s="1"/>
      <c r="QG408" s="1"/>
      <c r="QH408" s="1"/>
      <c r="QI408" s="1"/>
      <c r="QJ408" s="1"/>
      <c r="QK408" s="1"/>
      <c r="QL408" s="1"/>
      <c r="QM408" s="1"/>
      <c r="QN408" s="1"/>
      <c r="QO408" s="1"/>
      <c r="QP408" s="1"/>
      <c r="QQ408" s="1"/>
      <c r="QR408" s="1"/>
      <c r="QS408" s="1"/>
      <c r="QT408" s="1"/>
      <c r="QU408" s="1"/>
      <c r="QV408" s="1"/>
      <c r="QW408" s="1"/>
      <c r="QX408" s="1"/>
      <c r="QY408" s="1"/>
      <c r="QZ408" s="1"/>
      <c r="RA408" s="1"/>
      <c r="RB408" s="1"/>
      <c r="RC408" s="1"/>
      <c r="RD408" s="1"/>
      <c r="RE408" s="1"/>
      <c r="RF408" s="1"/>
      <c r="RG408" s="1"/>
      <c r="RH408" s="1"/>
      <c r="RI408" s="1"/>
      <c r="RJ408" s="1"/>
      <c r="RK408" s="1"/>
      <c r="RL408" s="1"/>
      <c r="RM408" s="1"/>
      <c r="RN408" s="1"/>
      <c r="RO408" s="1"/>
      <c r="RP408" s="1"/>
      <c r="RQ408" s="1"/>
      <c r="RR408" s="1"/>
      <c r="RS408" s="1"/>
      <c r="RT408" s="1"/>
      <c r="RU408" s="1"/>
      <c r="RV408" s="1"/>
      <c r="RW408" s="1"/>
      <c r="RX408" s="1"/>
      <c r="RY408" s="1"/>
      <c r="RZ408" s="1"/>
      <c r="SA408" s="1"/>
      <c r="SB408" s="1"/>
      <c r="SC408" s="1"/>
      <c r="SD408" s="1"/>
      <c r="SE408" s="1"/>
      <c r="SF408" s="1"/>
      <c r="SG408" s="1"/>
      <c r="SH408" s="1"/>
      <c r="SI408" s="1"/>
      <c r="SJ408" s="1"/>
      <c r="SK408" s="1"/>
      <c r="SL408" s="1"/>
      <c r="SM408" s="1"/>
      <c r="SN408" s="1"/>
      <c r="SO408" s="1"/>
      <c r="SP408" s="1"/>
      <c r="SQ408" s="1"/>
      <c r="SR408" s="1"/>
      <c r="SS408" s="1"/>
      <c r="ST408" s="1"/>
      <c r="SU408" s="1"/>
      <c r="SV408" s="1"/>
      <c r="SW408" s="1"/>
      <c r="SX408" s="1"/>
      <c r="SY408" s="1"/>
      <c r="SZ408" s="1"/>
      <c r="TA408" s="1"/>
      <c r="TB408" s="1"/>
      <c r="TC408" s="1"/>
      <c r="TD408" s="1"/>
      <c r="TE408" s="1"/>
      <c r="TF408" s="1"/>
      <c r="TG408" s="1"/>
      <c r="TH408" s="1"/>
      <c r="TI408" s="1"/>
      <c r="TJ408" s="1"/>
      <c r="TK408" s="1"/>
      <c r="TL408" s="1"/>
      <c r="TM408" s="1"/>
      <c r="TN408" s="1"/>
      <c r="TO408" s="1"/>
      <c r="TP408" s="1"/>
      <c r="TQ408" s="1"/>
      <c r="TR408" s="1"/>
      <c r="TS408" s="1"/>
      <c r="TT408" s="1"/>
      <c r="TU408" s="1"/>
      <c r="TV408" s="1"/>
      <c r="TW408" s="1"/>
      <c r="TX408" s="1"/>
      <c r="TY408" s="1"/>
      <c r="TZ408" s="1"/>
      <c r="UA408" s="1"/>
      <c r="UB408" s="1"/>
      <c r="UC408" s="1"/>
      <c r="UD408" s="1"/>
      <c r="UE408" s="1"/>
      <c r="UF408" s="1"/>
      <c r="UG408" s="1"/>
      <c r="UH408" s="1"/>
      <c r="UI408" s="1"/>
      <c r="UJ408" s="1"/>
      <c r="UK408" s="1"/>
      <c r="UL408" s="1"/>
      <c r="UM408" s="1"/>
      <c r="UN408" s="1"/>
      <c r="UO408" s="1"/>
      <c r="UP408" s="1"/>
      <c r="UQ408" s="1"/>
      <c r="UR408" s="1"/>
      <c r="US408" s="1"/>
      <c r="UT408" s="1"/>
      <c r="UU408" s="1"/>
      <c r="UV408" s="1"/>
      <c r="UW408" s="1"/>
      <c r="UX408" s="1"/>
      <c r="UY408" s="1"/>
      <c r="UZ408" s="1"/>
      <c r="VA408" s="1"/>
      <c r="VB408" s="1"/>
      <c r="VC408" s="1"/>
      <c r="VD408" s="1"/>
      <c r="VE408" s="1"/>
      <c r="VF408" s="1"/>
      <c r="VG408" s="1"/>
      <c r="VH408" s="1"/>
      <c r="VI408" s="1"/>
      <c r="VJ408" s="1"/>
      <c r="VK408" s="1"/>
      <c r="VL408" s="1"/>
      <c r="VM408" s="1"/>
      <c r="VN408" s="1"/>
      <c r="VO408" s="1"/>
      <c r="VP408" s="1"/>
      <c r="VQ408" s="1"/>
      <c r="VR408" s="1"/>
      <c r="VS408" s="1"/>
      <c r="VT408" s="1"/>
      <c r="VU408" s="1"/>
      <c r="VV408" s="1"/>
      <c r="VW408" s="1"/>
      <c r="VX408" s="1"/>
      <c r="VY408" s="1"/>
      <c r="VZ408" s="1"/>
      <c r="WA408" s="1"/>
      <c r="WB408" s="1"/>
      <c r="WC408" s="1"/>
      <c r="WD408" s="1"/>
      <c r="WE408" s="1"/>
      <c r="WF408" s="1"/>
      <c r="WG408" s="1"/>
      <c r="WH408" s="1"/>
      <c r="WI408" s="1"/>
      <c r="WJ408" s="1"/>
      <c r="WK408" s="1"/>
      <c r="WL408" s="1"/>
      <c r="WM408" s="1"/>
      <c r="WN408" s="1"/>
      <c r="WO408" s="1"/>
      <c r="WP408" s="1"/>
      <c r="WQ408" s="1"/>
      <c r="WR408" s="1"/>
      <c r="WS408" s="1"/>
      <c r="WT408" s="1"/>
      <c r="WU408" s="1"/>
      <c r="WV408" s="1"/>
      <c r="WW408" s="1"/>
      <c r="WX408" s="1"/>
      <c r="WY408" s="1"/>
      <c r="WZ408" s="1"/>
      <c r="XA408" s="1"/>
      <c r="XB408" s="1"/>
      <c r="XC408" s="1"/>
      <c r="XD408" s="1"/>
      <c r="XE408" s="1"/>
      <c r="XF408" s="1"/>
      <c r="XG408" s="1"/>
      <c r="XH408" s="1"/>
      <c r="XI408" s="1"/>
      <c r="XJ408" s="1"/>
      <c r="XK408" s="1"/>
      <c r="XL408" s="1"/>
      <c r="XM408" s="1"/>
      <c r="XN408" s="1"/>
      <c r="XO408" s="1"/>
      <c r="XP408" s="1"/>
      <c r="XQ408" s="1"/>
      <c r="XR408" s="1"/>
      <c r="XS408" s="1"/>
      <c r="XT408" s="1"/>
      <c r="XU408" s="1"/>
      <c r="XV408" s="1"/>
      <c r="XW408" s="1"/>
      <c r="XX408" s="1"/>
      <c r="XY408" s="1"/>
      <c r="XZ408" s="1"/>
      <c r="YA408" s="1"/>
      <c r="YB408" s="1"/>
      <c r="YC408" s="1"/>
      <c r="YD408" s="1"/>
      <c r="YE408" s="1"/>
      <c r="YF408" s="1"/>
      <c r="YG408" s="1"/>
      <c r="YH408" s="1"/>
      <c r="YI408" s="1"/>
      <c r="YJ408" s="1"/>
      <c r="YK408" s="1"/>
      <c r="YL408" s="1"/>
      <c r="YM408" s="1"/>
      <c r="YN408" s="1"/>
      <c r="YO408" s="1"/>
      <c r="YP408" s="1"/>
      <c r="YQ408" s="1"/>
      <c r="YR408" s="1"/>
      <c r="YS408" s="1"/>
      <c r="YT408" s="1"/>
      <c r="YU408" s="1"/>
      <c r="YV408" s="1"/>
      <c r="YW408" s="1"/>
      <c r="YX408" s="1"/>
      <c r="YY408" s="1"/>
      <c r="YZ408" s="1"/>
      <c r="ZA408" s="1"/>
      <c r="ZB408" s="1"/>
      <c r="ZC408" s="1"/>
      <c r="ZD408" s="1"/>
      <c r="ZE408" s="1"/>
      <c r="ZF408" s="1"/>
      <c r="ZG408" s="1"/>
      <c r="ZH408" s="1"/>
      <c r="ZI408" s="1"/>
      <c r="ZJ408" s="1"/>
      <c r="ZK408" s="1"/>
      <c r="ZL408" s="1"/>
      <c r="ZM408" s="1"/>
      <c r="ZN408" s="1"/>
      <c r="ZO408" s="1"/>
      <c r="ZP408" s="1"/>
      <c r="ZQ408" s="1"/>
      <c r="ZR408" s="1"/>
      <c r="ZS408" s="1"/>
      <c r="ZT408" s="1"/>
      <c r="ZU408" s="1"/>
      <c r="ZV408" s="1"/>
      <c r="ZW408" s="1"/>
      <c r="ZX408" s="1"/>
      <c r="ZY408" s="1"/>
      <c r="ZZ408" s="1"/>
      <c r="AAA408" s="1"/>
      <c r="AAB408" s="1"/>
      <c r="AAC408" s="1"/>
      <c r="AAD408" s="1"/>
      <c r="AAE408" s="1"/>
      <c r="AAF408" s="1"/>
      <c r="AAG408" s="1"/>
      <c r="AAH408" s="1"/>
      <c r="AAI408" s="1"/>
      <c r="AAJ408" s="1"/>
      <c r="AAK408" s="1"/>
      <c r="AAL408" s="1"/>
      <c r="AAM408" s="1"/>
      <c r="AAN408" s="1"/>
      <c r="AAO408" s="1"/>
      <c r="AAP408" s="1"/>
      <c r="AAQ408" s="1"/>
      <c r="AAR408" s="1"/>
      <c r="AAS408" s="1"/>
      <c r="AAT408" s="1"/>
      <c r="AAU408" s="1"/>
      <c r="AAV408" s="1"/>
      <c r="AAW408" s="1"/>
      <c r="AAX408" s="1"/>
      <c r="AAY408" s="1"/>
      <c r="AAZ408" s="1"/>
      <c r="ABA408" s="1"/>
      <c r="ABB408" s="1"/>
      <c r="ABC408" s="1"/>
      <c r="ABD408" s="1"/>
      <c r="ABE408" s="1"/>
      <c r="ABF408" s="1"/>
      <c r="ABG408" s="1"/>
      <c r="ABH408" s="1"/>
      <c r="ABI408" s="1"/>
      <c r="ABJ408" s="1"/>
      <c r="ABK408" s="1"/>
      <c r="ABL408" s="1"/>
      <c r="ABM408" s="1"/>
      <c r="ABN408" s="1"/>
      <c r="ABO408" s="1"/>
      <c r="ABP408" s="1"/>
      <c r="ABQ408" s="1"/>
      <c r="ABR408" s="1"/>
      <c r="ABS408" s="1"/>
      <c r="ABT408" s="1"/>
      <c r="ABU408" s="1"/>
      <c r="ABV408" s="1"/>
      <c r="ABW408" s="1"/>
      <c r="ABX408" s="1"/>
      <c r="ABY408" s="1"/>
      <c r="ABZ408" s="1"/>
      <c r="ACA408" s="1"/>
      <c r="ACB408" s="1"/>
      <c r="ACC408" s="1"/>
      <c r="ACD408" s="1"/>
      <c r="ACE408" s="1"/>
      <c r="ACF408" s="1"/>
      <c r="ACG408" s="1"/>
      <c r="ACH408" s="1"/>
      <c r="ACI408" s="1"/>
      <c r="ACJ408" s="1"/>
      <c r="ACK408" s="1"/>
      <c r="ACL408" s="1"/>
      <c r="ACM408" s="1"/>
      <c r="ACN408" s="1"/>
      <c r="ACO408" s="1"/>
      <c r="ACP408" s="1"/>
      <c r="ACQ408" s="1"/>
      <c r="ACR408" s="1"/>
      <c r="ACS408" s="1"/>
      <c r="ACT408" s="1"/>
      <c r="ACU408" s="1"/>
      <c r="ACV408" s="1"/>
      <c r="ACW408" s="1"/>
      <c r="ACX408" s="1"/>
      <c r="ACY408" s="1"/>
      <c r="ACZ408" s="1"/>
      <c r="ADA408" s="1"/>
      <c r="ADB408" s="1"/>
      <c r="ADC408" s="1"/>
      <c r="ADD408" s="1"/>
      <c r="ADE408" s="1"/>
      <c r="ADF408" s="1"/>
      <c r="ADG408" s="1"/>
      <c r="ADH408" s="1"/>
      <c r="ADI408" s="1"/>
      <c r="ADJ408" s="1"/>
      <c r="ADK408" s="1"/>
      <c r="ADL408" s="1"/>
      <c r="ADM408" s="1"/>
      <c r="ADN408" s="1"/>
      <c r="ADO408" s="1"/>
      <c r="ADP408" s="1"/>
      <c r="ADQ408" s="1"/>
      <c r="ADR408" s="1"/>
      <c r="ADS408" s="1"/>
      <c r="ADT408" s="1"/>
      <c r="ADU408" s="1"/>
      <c r="ADV408" s="1"/>
      <c r="ADW408" s="1"/>
      <c r="ADX408" s="1"/>
      <c r="ADY408" s="1"/>
      <c r="ADZ408" s="1"/>
      <c r="AEA408" s="1"/>
      <c r="AEB408" s="1"/>
      <c r="AEC408" s="1"/>
      <c r="AED408" s="1"/>
      <c r="AEE408" s="1"/>
      <c r="AEF408" s="1"/>
      <c r="AEG408" s="1"/>
      <c r="AEH408" s="1"/>
      <c r="AEI408" s="1"/>
      <c r="AEJ408" s="1"/>
      <c r="AEK408" s="1"/>
      <c r="AEL408" s="1"/>
      <c r="AEM408" s="1"/>
      <c r="AEN408" s="1"/>
      <c r="AEO408" s="1"/>
      <c r="AEP408" s="1"/>
      <c r="AEQ408" s="1"/>
      <c r="AER408" s="1"/>
      <c r="AES408" s="1"/>
      <c r="AET408" s="1"/>
      <c r="AEU408" s="1"/>
      <c r="AEV408" s="1"/>
      <c r="AEW408" s="1"/>
      <c r="AEX408" s="1"/>
      <c r="AEY408" s="1"/>
      <c r="AEZ408" s="1"/>
      <c r="AFA408" s="1"/>
      <c r="AFB408" s="1"/>
      <c r="AFC408" s="1"/>
      <c r="AFD408" s="1"/>
      <c r="AFE408" s="1"/>
      <c r="AFF408" s="1"/>
      <c r="AFG408" s="1"/>
      <c r="AFH408" s="1"/>
      <c r="AFI408" s="1"/>
      <c r="AFJ408" s="1"/>
      <c r="AFK408" s="1"/>
      <c r="AFL408" s="1"/>
      <c r="AFM408" s="1"/>
      <c r="AFN408" s="1"/>
      <c r="AFO408" s="1"/>
      <c r="AFP408" s="1"/>
      <c r="AFQ408" s="1"/>
      <c r="AFR408" s="1"/>
      <c r="AFS408" s="1"/>
      <c r="AFT408" s="1"/>
      <c r="AFU408" s="1"/>
      <c r="AFV408" s="1"/>
      <c r="AFW408" s="1"/>
      <c r="AFX408" s="1"/>
      <c r="AFY408" s="1"/>
      <c r="AFZ408" s="1"/>
      <c r="AGA408" s="1"/>
      <c r="AGB408" s="1"/>
      <c r="AGC408" s="1"/>
      <c r="AGD408" s="1"/>
      <c r="AGE408" s="1"/>
      <c r="AGF408" s="1"/>
      <c r="AGG408" s="1"/>
      <c r="AGH408" s="1"/>
      <c r="AGI408" s="1"/>
      <c r="AGJ408" s="1"/>
      <c r="AGK408" s="1"/>
      <c r="AGL408" s="1"/>
      <c r="AGM408" s="1"/>
      <c r="AGN408" s="1"/>
      <c r="AGO408" s="1"/>
      <c r="AGP408" s="1"/>
      <c r="AGQ408" s="1"/>
      <c r="AGR408" s="1"/>
      <c r="AGS408" s="1"/>
      <c r="AGT408" s="1"/>
      <c r="AGU408" s="1"/>
      <c r="AGV408" s="1"/>
      <c r="AGW408" s="1"/>
      <c r="AGX408" s="1"/>
      <c r="AGY408" s="1"/>
      <c r="AGZ408" s="1"/>
      <c r="AHA408" s="1"/>
      <c r="AHB408" s="1"/>
      <c r="AHC408" s="1"/>
      <c r="AHD408" s="1"/>
      <c r="AHE408" s="1"/>
      <c r="AHF408" s="1"/>
      <c r="AHG408" s="1"/>
      <c r="AHH408" s="1"/>
      <c r="AHI408" s="1"/>
      <c r="AHJ408" s="1"/>
      <c r="AHK408" s="1"/>
      <c r="AHL408" s="1"/>
      <c r="AHM408" s="1"/>
      <c r="AHN408" s="1"/>
      <c r="AHO408" s="1"/>
      <c r="AHP408" s="1"/>
      <c r="AHQ408" s="1"/>
      <c r="AHR408" s="1"/>
      <c r="AHS408" s="1"/>
      <c r="AHT408" s="1"/>
      <c r="AHU408" s="1"/>
      <c r="AHV408" s="1"/>
      <c r="AHW408" s="1"/>
      <c r="AHX408" s="1"/>
      <c r="AHY408" s="1"/>
      <c r="AHZ408" s="1"/>
      <c r="AIA408" s="1"/>
      <c r="AIB408" s="1"/>
      <c r="AIC408" s="1"/>
      <c r="AID408" s="1"/>
      <c r="AIE408" s="1"/>
      <c r="AIF408" s="1"/>
      <c r="AIG408" s="1"/>
      <c r="AIH408" s="1"/>
      <c r="AII408" s="1"/>
      <c r="AIJ408" s="1"/>
      <c r="AIK408" s="1"/>
      <c r="AIL408" s="1"/>
      <c r="AIM408" s="1"/>
      <c r="AIN408" s="1"/>
      <c r="AIO408" s="1"/>
      <c r="AIP408" s="1"/>
      <c r="AIQ408" s="1"/>
      <c r="AIR408" s="1"/>
      <c r="AIS408" s="1"/>
      <c r="AIT408" s="1"/>
      <c r="AIU408" s="1"/>
      <c r="AIV408" s="1"/>
      <c r="AIW408" s="1"/>
      <c r="AIX408" s="1"/>
      <c r="AIY408" s="1"/>
      <c r="AIZ408" s="1"/>
      <c r="AJA408" s="1"/>
      <c r="AJB408" s="1"/>
      <c r="AJC408" s="1"/>
      <c r="AJD408" s="1"/>
      <c r="AJE408" s="1"/>
      <c r="AJF408" s="1"/>
      <c r="AJG408" s="1"/>
      <c r="AJH408" s="1"/>
      <c r="AJI408" s="1"/>
      <c r="AJJ408" s="1"/>
      <c r="AJK408" s="1"/>
      <c r="AJL408" s="1"/>
      <c r="AJM408" s="1"/>
      <c r="AJN408" s="1"/>
      <c r="AJO408" s="1"/>
      <c r="AJP408" s="1"/>
      <c r="AJQ408" s="1"/>
      <c r="AJR408" s="1"/>
      <c r="AJS408" s="1"/>
      <c r="AJT408" s="1"/>
      <c r="AJU408" s="1"/>
      <c r="AJV408" s="1"/>
      <c r="AJW408" s="1"/>
      <c r="AJX408" s="1"/>
      <c r="AJY408" s="1"/>
      <c r="AJZ408" s="1"/>
      <c r="AKA408" s="1"/>
      <c r="AKB408" s="1"/>
      <c r="AKC408" s="1"/>
      <c r="AKD408" s="1"/>
      <c r="AKE408" s="1"/>
      <c r="AKF408" s="1"/>
      <c r="AKG408" s="1"/>
      <c r="AKH408" s="1"/>
      <c r="AKI408" s="1"/>
      <c r="AKJ408" s="1"/>
      <c r="AKK408" s="1"/>
      <c r="AKL408" s="1"/>
      <c r="AKM408" s="1"/>
      <c r="AKN408" s="1"/>
      <c r="AKO408" s="1"/>
      <c r="AKP408" s="1"/>
      <c r="AKQ408" s="1"/>
      <c r="AKR408" s="1"/>
      <c r="AKS408" s="1"/>
      <c r="AKT408" s="1"/>
      <c r="AKU408" s="1"/>
      <c r="AKV408" s="1"/>
      <c r="AKW408" s="1"/>
      <c r="AKX408" s="1"/>
      <c r="AKY408" s="1"/>
      <c r="AKZ408" s="1"/>
      <c r="ALA408" s="1"/>
      <c r="ALB408" s="1"/>
      <c r="ALC408" s="1"/>
      <c r="ALD408" s="1"/>
      <c r="ALE408" s="1"/>
      <c r="ALF408" s="1"/>
      <c r="ALG408" s="1"/>
      <c r="ALH408" s="1"/>
      <c r="ALI408" s="1"/>
      <c r="ALJ408" s="1"/>
      <c r="ALK408" s="1"/>
      <c r="ALL408" s="1"/>
      <c r="ALM408" s="1"/>
      <c r="ALN408" s="1"/>
      <c r="ALO408" s="1"/>
      <c r="ALP408" s="1"/>
    </row>
    <row r="409" customFormat="false" ht="144" hidden="false" customHeight="true" outlineLevel="0" collapsed="false">
      <c r="B409" s="90"/>
      <c r="C409" s="81" t="s">
        <v>170</v>
      </c>
      <c r="D409" s="81" t="n">
        <v>925</v>
      </c>
      <c r="E409" s="154" t="s">
        <v>56</v>
      </c>
      <c r="F409" s="154" t="s">
        <v>18</v>
      </c>
      <c r="G409" s="82" t="n">
        <v>5810060820</v>
      </c>
      <c r="H409" s="86"/>
      <c r="I409" s="157" t="n">
        <f aca="false">SUM(J409:Q409)</f>
        <v>2023200</v>
      </c>
      <c r="J409" s="157" t="n">
        <f aca="false">J410</f>
        <v>2112400</v>
      </c>
      <c r="K409" s="76" t="n">
        <f aca="false">K410</f>
        <v>-89200</v>
      </c>
      <c r="L409" s="76" t="n">
        <f aca="false">L410</f>
        <v>0</v>
      </c>
      <c r="M409" s="76" t="n">
        <f aca="false">M410</f>
        <v>0</v>
      </c>
      <c r="N409" s="76" t="n">
        <f aca="false">N410</f>
        <v>0</v>
      </c>
      <c r="O409" s="157" t="n">
        <f aca="false">O410</f>
        <v>0</v>
      </c>
      <c r="P409" s="76" t="n">
        <f aca="false">P410</f>
        <v>0</v>
      </c>
      <c r="Q409" s="158" t="n">
        <f aca="false">Q410</f>
        <v>0</v>
      </c>
    </row>
    <row r="410" customFormat="false" ht="32.8" hidden="false" customHeight="false" outlineLevel="0" collapsed="false">
      <c r="B410" s="90"/>
      <c r="C410" s="81" t="s">
        <v>146</v>
      </c>
      <c r="D410" s="81" t="n">
        <v>925</v>
      </c>
      <c r="E410" s="154" t="s">
        <v>56</v>
      </c>
      <c r="F410" s="154" t="s">
        <v>18</v>
      </c>
      <c r="G410" s="82" t="n">
        <v>5810060820</v>
      </c>
      <c r="H410" s="86" t="n">
        <v>600</v>
      </c>
      <c r="I410" s="157" t="n">
        <f aca="false">SUM(J410:Q410)</f>
        <v>2023200</v>
      </c>
      <c r="J410" s="157" t="n">
        <v>2112400</v>
      </c>
      <c r="K410" s="76" t="n">
        <v>-89200</v>
      </c>
      <c r="L410" s="76"/>
      <c r="M410" s="76"/>
      <c r="N410" s="76"/>
      <c r="O410" s="157"/>
      <c r="P410" s="76"/>
      <c r="Q410" s="158"/>
    </row>
    <row r="411" customFormat="false" ht="79.85" hidden="false" customHeight="false" outlineLevel="0" collapsed="false">
      <c r="B411" s="90"/>
      <c r="C411" s="81" t="s">
        <v>171</v>
      </c>
      <c r="D411" s="81" t="n">
        <v>925</v>
      </c>
      <c r="E411" s="154" t="s">
        <v>56</v>
      </c>
      <c r="F411" s="154" t="s">
        <v>18</v>
      </c>
      <c r="G411" s="82" t="n">
        <v>5810060860</v>
      </c>
      <c r="H411" s="86"/>
      <c r="I411" s="157" t="n">
        <f aca="false">SUM(J411:Q411)</f>
        <v>1266028200</v>
      </c>
      <c r="J411" s="157" t="n">
        <f aca="false">J412</f>
        <v>1297665500</v>
      </c>
      <c r="K411" s="76" t="n">
        <f aca="false">K412</f>
        <v>-19030000</v>
      </c>
      <c r="L411" s="76" t="n">
        <f aca="false">L412</f>
        <v>0</v>
      </c>
      <c r="M411" s="76" t="n">
        <f aca="false">M412</f>
        <v>-12607300</v>
      </c>
      <c r="N411" s="76" t="n">
        <f aca="false">N412</f>
        <v>0</v>
      </c>
      <c r="O411" s="157" t="n">
        <f aca="false">O412</f>
        <v>0</v>
      </c>
      <c r="P411" s="76" t="n">
        <f aca="false">P412</f>
        <v>0</v>
      </c>
      <c r="Q411" s="158" t="n">
        <f aca="false">Q412</f>
        <v>0</v>
      </c>
    </row>
    <row r="412" customFormat="false" ht="32.8" hidden="false" customHeight="false" outlineLevel="0" collapsed="false">
      <c r="B412" s="90"/>
      <c r="C412" s="81" t="s">
        <v>146</v>
      </c>
      <c r="D412" s="81" t="n">
        <v>925</v>
      </c>
      <c r="E412" s="154" t="s">
        <v>56</v>
      </c>
      <c r="F412" s="154" t="s">
        <v>18</v>
      </c>
      <c r="G412" s="82" t="n">
        <v>5810060860</v>
      </c>
      <c r="H412" s="86" t="n">
        <v>600</v>
      </c>
      <c r="I412" s="157" t="n">
        <f aca="false">SUM(J412:Q412)</f>
        <v>1266028200</v>
      </c>
      <c r="J412" s="157" t="n">
        <v>1297665500</v>
      </c>
      <c r="K412" s="76" t="n">
        <v>-19030000</v>
      </c>
      <c r="L412" s="76"/>
      <c r="M412" s="76" t="n">
        <v>-12607300</v>
      </c>
      <c r="N412" s="76"/>
      <c r="O412" s="157"/>
      <c r="P412" s="76"/>
      <c r="Q412" s="158"/>
    </row>
    <row r="413" customFormat="false" ht="165.6" hidden="false" customHeight="true" outlineLevel="0" collapsed="false">
      <c r="B413" s="90"/>
      <c r="C413" s="81" t="s">
        <v>172</v>
      </c>
      <c r="D413" s="81" t="n">
        <v>925</v>
      </c>
      <c r="E413" s="154" t="s">
        <v>56</v>
      </c>
      <c r="F413" s="154" t="s">
        <v>18</v>
      </c>
      <c r="G413" s="82" t="n">
        <v>5810062370</v>
      </c>
      <c r="H413" s="86"/>
      <c r="I413" s="157" t="n">
        <f aca="false">SUM(J413:Q413)</f>
        <v>66428600</v>
      </c>
      <c r="J413" s="157" t="n">
        <f aca="false">J414</f>
        <v>54474500</v>
      </c>
      <c r="K413" s="76" t="n">
        <f aca="false">K414</f>
        <v>11954100</v>
      </c>
      <c r="L413" s="76" t="n">
        <f aca="false">L414</f>
        <v>0</v>
      </c>
      <c r="M413" s="76" t="n">
        <f aca="false">M414</f>
        <v>0</v>
      </c>
      <c r="N413" s="76" t="n">
        <f aca="false">N414</f>
        <v>0</v>
      </c>
      <c r="O413" s="157" t="n">
        <f aca="false">O414</f>
        <v>0</v>
      </c>
      <c r="P413" s="76" t="n">
        <f aca="false">P414</f>
        <v>0</v>
      </c>
      <c r="Q413" s="158" t="n">
        <f aca="false">Q414</f>
        <v>0</v>
      </c>
    </row>
    <row r="414" customFormat="false" ht="32.8" hidden="false" customHeight="false" outlineLevel="0" collapsed="false">
      <c r="B414" s="90"/>
      <c r="C414" s="81" t="s">
        <v>146</v>
      </c>
      <c r="D414" s="81" t="n">
        <v>925</v>
      </c>
      <c r="E414" s="154" t="s">
        <v>56</v>
      </c>
      <c r="F414" s="154" t="s">
        <v>18</v>
      </c>
      <c r="G414" s="82" t="n">
        <v>5810062370</v>
      </c>
      <c r="H414" s="86" t="n">
        <v>600</v>
      </c>
      <c r="I414" s="157" t="n">
        <f aca="false">SUM(J414:Q414)</f>
        <v>66428600</v>
      </c>
      <c r="J414" s="157" t="n">
        <v>54474500</v>
      </c>
      <c r="K414" s="76" t="n">
        <v>11954100</v>
      </c>
      <c r="L414" s="76"/>
      <c r="M414" s="76"/>
      <c r="N414" s="76"/>
      <c r="O414" s="157"/>
      <c r="P414" s="76"/>
      <c r="Q414" s="158"/>
    </row>
    <row r="415" customFormat="false" ht="157.4" hidden="false" customHeight="true" outlineLevel="0" collapsed="false">
      <c r="B415" s="90"/>
      <c r="C415" s="81" t="s">
        <v>173</v>
      </c>
      <c r="D415" s="81" t="n">
        <v>925</v>
      </c>
      <c r="E415" s="154" t="s">
        <v>56</v>
      </c>
      <c r="F415" s="154" t="s">
        <v>18</v>
      </c>
      <c r="G415" s="82" t="n">
        <v>5810062500</v>
      </c>
      <c r="H415" s="86"/>
      <c r="I415" s="157" t="n">
        <f aca="false">SUM(J415:Q415)</f>
        <v>8855300</v>
      </c>
      <c r="J415" s="157" t="n">
        <f aca="false">J416</f>
        <v>8412400</v>
      </c>
      <c r="K415" s="76" t="n">
        <f aca="false">K416</f>
        <v>442900</v>
      </c>
      <c r="L415" s="76" t="n">
        <f aca="false">L416</f>
        <v>0</v>
      </c>
      <c r="M415" s="76" t="n">
        <f aca="false">M416</f>
        <v>0</v>
      </c>
      <c r="N415" s="76" t="n">
        <f aca="false">N416</f>
        <v>0</v>
      </c>
      <c r="O415" s="157" t="n">
        <f aca="false">O416</f>
        <v>0</v>
      </c>
      <c r="P415" s="76" t="n">
        <f aca="false">P416</f>
        <v>0</v>
      </c>
      <c r="Q415" s="158" t="n">
        <f aca="false">Q416</f>
        <v>0</v>
      </c>
    </row>
    <row r="416" customFormat="false" ht="32.8" hidden="false" customHeight="false" outlineLevel="0" collapsed="false">
      <c r="B416" s="90"/>
      <c r="C416" s="81" t="s">
        <v>146</v>
      </c>
      <c r="D416" s="81" t="n">
        <v>925</v>
      </c>
      <c r="E416" s="154" t="s">
        <v>56</v>
      </c>
      <c r="F416" s="154" t="s">
        <v>18</v>
      </c>
      <c r="G416" s="82" t="n">
        <v>5810062500</v>
      </c>
      <c r="H416" s="86" t="n">
        <v>600</v>
      </c>
      <c r="I416" s="157" t="n">
        <f aca="false">SUM(J416:Q416)</f>
        <v>8855300</v>
      </c>
      <c r="J416" s="157" t="n">
        <v>8412400</v>
      </c>
      <c r="K416" s="76" t="n">
        <v>442900</v>
      </c>
      <c r="L416" s="76"/>
      <c r="M416" s="76"/>
      <c r="N416" s="76"/>
      <c r="O416" s="157"/>
      <c r="P416" s="76"/>
      <c r="Q416" s="158"/>
    </row>
    <row r="417" customFormat="false" ht="114.4" hidden="false" customHeight="true" outlineLevel="0" collapsed="false">
      <c r="B417" s="90"/>
      <c r="C417" s="81" t="s">
        <v>174</v>
      </c>
      <c r="D417" s="81" t="n">
        <v>925</v>
      </c>
      <c r="E417" s="154" t="s">
        <v>56</v>
      </c>
      <c r="F417" s="154" t="s">
        <v>18</v>
      </c>
      <c r="G417" s="82" t="n">
        <v>5810063540</v>
      </c>
      <c r="H417" s="86"/>
      <c r="I417" s="157" t="n">
        <f aca="false">SUM(J417:Q417)</f>
        <v>2966900</v>
      </c>
      <c r="J417" s="157" t="n">
        <f aca="false">J418</f>
        <v>2401100</v>
      </c>
      <c r="K417" s="76" t="n">
        <f aca="false">K418</f>
        <v>565800</v>
      </c>
      <c r="L417" s="76" t="n">
        <f aca="false">L418</f>
        <v>0</v>
      </c>
      <c r="M417" s="76" t="n">
        <f aca="false">M418</f>
        <v>0</v>
      </c>
      <c r="N417" s="76" t="n">
        <f aca="false">N418</f>
        <v>0</v>
      </c>
      <c r="O417" s="157" t="n">
        <f aca="false">O418</f>
        <v>0</v>
      </c>
      <c r="P417" s="76" t="n">
        <f aca="false">P418</f>
        <v>0</v>
      </c>
      <c r="Q417" s="158" t="n">
        <f aca="false">Q418</f>
        <v>0</v>
      </c>
    </row>
    <row r="418" customFormat="false" ht="32.8" hidden="false" customHeight="false" outlineLevel="0" collapsed="false">
      <c r="B418" s="90"/>
      <c r="C418" s="81" t="s">
        <v>146</v>
      </c>
      <c r="D418" s="81" t="n">
        <v>925</v>
      </c>
      <c r="E418" s="154" t="s">
        <v>56</v>
      </c>
      <c r="F418" s="154" t="s">
        <v>18</v>
      </c>
      <c r="G418" s="82" t="n">
        <v>5810063540</v>
      </c>
      <c r="H418" s="86" t="n">
        <v>600</v>
      </c>
      <c r="I418" s="157" t="n">
        <f aca="false">SUM(J418:Q418)</f>
        <v>2966900</v>
      </c>
      <c r="J418" s="157" t="n">
        <v>2401100</v>
      </c>
      <c r="K418" s="76" t="n">
        <v>565800</v>
      </c>
      <c r="L418" s="76"/>
      <c r="M418" s="76"/>
      <c r="N418" s="76"/>
      <c r="O418" s="157"/>
      <c r="P418" s="76"/>
      <c r="Q418" s="158"/>
    </row>
    <row r="419" customFormat="false" ht="111.15" hidden="false" customHeight="false" outlineLevel="0" collapsed="false">
      <c r="B419" s="90"/>
      <c r="C419" s="81" t="s">
        <v>175</v>
      </c>
      <c r="D419" s="81" t="n">
        <v>925</v>
      </c>
      <c r="E419" s="154" t="s">
        <v>56</v>
      </c>
      <c r="F419" s="154" t="s">
        <v>18</v>
      </c>
      <c r="G419" s="82" t="s">
        <v>176</v>
      </c>
      <c r="H419" s="86"/>
      <c r="I419" s="157" t="n">
        <f aca="false">SUM(J419:Q419)</f>
        <v>43063800</v>
      </c>
      <c r="J419" s="157" t="n">
        <f aca="false">J420</f>
        <v>43063800</v>
      </c>
      <c r="K419" s="76" t="n">
        <v>0</v>
      </c>
      <c r="L419" s="76"/>
      <c r="M419" s="76"/>
      <c r="N419" s="76"/>
      <c r="O419" s="157"/>
      <c r="P419" s="76"/>
      <c r="Q419" s="158"/>
    </row>
    <row r="420" customFormat="false" ht="32.8" hidden="false" customHeight="false" outlineLevel="0" collapsed="false">
      <c r="B420" s="90"/>
      <c r="C420" s="81" t="s">
        <v>146</v>
      </c>
      <c r="D420" s="81" t="n">
        <v>925</v>
      </c>
      <c r="E420" s="154" t="s">
        <v>56</v>
      </c>
      <c r="F420" s="154" t="s">
        <v>18</v>
      </c>
      <c r="G420" s="82" t="s">
        <v>176</v>
      </c>
      <c r="H420" s="86" t="n">
        <v>600</v>
      </c>
      <c r="I420" s="157" t="n">
        <f aca="false">SUM(J420:Q420)</f>
        <v>43063800</v>
      </c>
      <c r="J420" s="157" t="n">
        <v>43063800</v>
      </c>
      <c r="K420" s="76" t="n">
        <v>0</v>
      </c>
      <c r="L420" s="76"/>
      <c r="M420" s="76"/>
      <c r="N420" s="76"/>
      <c r="O420" s="157"/>
      <c r="P420" s="76"/>
      <c r="Q420" s="158"/>
    </row>
    <row r="421" customFormat="false" ht="32.8" hidden="false" customHeight="false" outlineLevel="0" collapsed="false">
      <c r="B421" s="90"/>
      <c r="C421" s="81" t="s">
        <v>177</v>
      </c>
      <c r="D421" s="81" t="n">
        <v>925</v>
      </c>
      <c r="E421" s="154" t="s">
        <v>56</v>
      </c>
      <c r="F421" s="154" t="s">
        <v>18</v>
      </c>
      <c r="G421" s="82" t="n">
        <v>5810100000</v>
      </c>
      <c r="H421" s="86"/>
      <c r="I421" s="157" t="n">
        <f aca="false">SUM(J421:Q421)</f>
        <v>292704800</v>
      </c>
      <c r="J421" s="157" t="n">
        <f aca="false">J434+J422+J440+J438+J436+J446</f>
        <v>286140390.32</v>
      </c>
      <c r="K421" s="157" t="n">
        <f aca="false">K434+K422+K440+K438+K424+K426+K428+K430+K436+K442+K444</f>
        <v>-4322190.32</v>
      </c>
      <c r="L421" s="76" t="n">
        <f aca="false">L434+L422+L440+L438+L424+L426+L428+L430+L436+L442+L444</f>
        <v>0</v>
      </c>
      <c r="M421" s="76" t="n">
        <f aca="false">M434+M422+M440+M438+M424+M426+M428+M430+M436+M442+M444</f>
        <v>5902600</v>
      </c>
      <c r="N421" s="76" t="n">
        <f aca="false">N434+N422+N440+N438+N424+N426+N428+N430+N436+N442+N444</f>
        <v>0</v>
      </c>
      <c r="O421" s="157" t="n">
        <f aca="false">O434+O422+O440+O438+O424+O426+O428+O430+O436+O442+O444</f>
        <v>4836000</v>
      </c>
      <c r="P421" s="76" t="n">
        <f aca="false">P434+P422+P440+P438+P424+P426+P428+P430+P436+P442+P444+P432</f>
        <v>148000</v>
      </c>
      <c r="Q421" s="158" t="n">
        <f aca="false">Q434+Q422+Q440+Q438+Q424+Q426+Q428+Q430+Q436+Q442+Q444</f>
        <v>0</v>
      </c>
    </row>
    <row r="422" customFormat="false" ht="32.8" hidden="false" customHeight="false" outlineLevel="0" collapsed="false">
      <c r="B422" s="90"/>
      <c r="C422" s="81" t="s">
        <v>177</v>
      </c>
      <c r="D422" s="81" t="n">
        <v>925</v>
      </c>
      <c r="E422" s="154" t="s">
        <v>56</v>
      </c>
      <c r="F422" s="154" t="s">
        <v>18</v>
      </c>
      <c r="G422" s="82" t="n">
        <v>5810100590</v>
      </c>
      <c r="H422" s="86"/>
      <c r="I422" s="157" t="n">
        <f aca="false">SUM(J422:Q422)</f>
        <v>665800</v>
      </c>
      <c r="J422" s="157" t="n">
        <f aca="false">J423</f>
        <v>36446690.32</v>
      </c>
      <c r="K422" s="76" t="n">
        <f aca="false">K423</f>
        <v>-35928890.32</v>
      </c>
      <c r="L422" s="76" t="n">
        <f aca="false">L423</f>
        <v>0</v>
      </c>
      <c r="M422" s="76" t="n">
        <f aca="false">M423</f>
        <v>0</v>
      </c>
      <c r="N422" s="76" t="n">
        <f aca="false">N423</f>
        <v>0</v>
      </c>
      <c r="O422" s="157" t="n">
        <f aca="false">O423</f>
        <v>0</v>
      </c>
      <c r="P422" s="76" t="n">
        <f aca="false">P423</f>
        <v>148000</v>
      </c>
      <c r="Q422" s="158" t="n">
        <f aca="false">Q423</f>
        <v>0</v>
      </c>
    </row>
    <row r="423" customFormat="false" ht="32.8" hidden="false" customHeight="false" outlineLevel="0" collapsed="false">
      <c r="B423" s="90"/>
      <c r="C423" s="81" t="s">
        <v>146</v>
      </c>
      <c r="D423" s="81" t="n">
        <v>925</v>
      </c>
      <c r="E423" s="154" t="s">
        <v>56</v>
      </c>
      <c r="F423" s="154" t="s">
        <v>18</v>
      </c>
      <c r="G423" s="82" t="n">
        <v>5810100590</v>
      </c>
      <c r="H423" s="86" t="n">
        <v>600</v>
      </c>
      <c r="I423" s="157" t="n">
        <f aca="false">SUM(J423:Q423)</f>
        <v>665800</v>
      </c>
      <c r="J423" s="157" t="n">
        <v>36446690.32</v>
      </c>
      <c r="K423" s="76" t="n">
        <v>-35928890.32</v>
      </c>
      <c r="L423" s="76"/>
      <c r="M423" s="76"/>
      <c r="N423" s="76"/>
      <c r="O423" s="157"/>
      <c r="P423" s="76" t="n">
        <v>148000</v>
      </c>
      <c r="Q423" s="158"/>
    </row>
    <row r="424" customFormat="false" ht="79.85" hidden="false" customHeight="false" outlineLevel="0" collapsed="false">
      <c r="B424" s="90"/>
      <c r="C424" s="81" t="s">
        <v>178</v>
      </c>
      <c r="D424" s="81" t="n">
        <v>925</v>
      </c>
      <c r="E424" s="154" t="s">
        <v>56</v>
      </c>
      <c r="F424" s="154" t="s">
        <v>18</v>
      </c>
      <c r="G424" s="82" t="n">
        <v>5810100591</v>
      </c>
      <c r="H424" s="86"/>
      <c r="I424" s="157" t="n">
        <f aca="false">SUM(J424:Q424)</f>
        <v>5131200</v>
      </c>
      <c r="J424" s="157" t="n">
        <v>0</v>
      </c>
      <c r="K424" s="76" t="n">
        <f aca="false">K425</f>
        <v>5131200</v>
      </c>
      <c r="L424" s="76" t="n">
        <f aca="false">L425</f>
        <v>0</v>
      </c>
      <c r="M424" s="76" t="n">
        <f aca="false">M425</f>
        <v>0</v>
      </c>
      <c r="N424" s="76" t="n">
        <f aca="false">N425</f>
        <v>0</v>
      </c>
      <c r="O424" s="157" t="n">
        <f aca="false">O425</f>
        <v>0</v>
      </c>
      <c r="P424" s="76" t="n">
        <f aca="false">P425</f>
        <v>0</v>
      </c>
      <c r="Q424" s="158" t="n">
        <f aca="false">Q425</f>
        <v>0</v>
      </c>
    </row>
    <row r="425" customFormat="false" ht="32.8" hidden="false" customHeight="false" outlineLevel="0" collapsed="false">
      <c r="B425" s="90"/>
      <c r="C425" s="81" t="s">
        <v>146</v>
      </c>
      <c r="D425" s="81" t="n">
        <v>925</v>
      </c>
      <c r="E425" s="154" t="s">
        <v>56</v>
      </c>
      <c r="F425" s="154" t="s">
        <v>18</v>
      </c>
      <c r="G425" s="82" t="n">
        <v>5810100591</v>
      </c>
      <c r="H425" s="86" t="n">
        <v>600</v>
      </c>
      <c r="I425" s="157" t="n">
        <f aca="false">SUM(J425:Q425)</f>
        <v>5131200</v>
      </c>
      <c r="J425" s="157" t="n">
        <v>0</v>
      </c>
      <c r="K425" s="76" t="n">
        <v>5131200</v>
      </c>
      <c r="L425" s="76"/>
      <c r="M425" s="76"/>
      <c r="N425" s="76"/>
      <c r="O425" s="157"/>
      <c r="P425" s="76"/>
      <c r="Q425" s="158"/>
    </row>
    <row r="426" customFormat="false" ht="48.5" hidden="false" customHeight="false" outlineLevel="0" collapsed="false">
      <c r="B426" s="90"/>
      <c r="C426" s="81" t="s">
        <v>179</v>
      </c>
      <c r="D426" s="81" t="n">
        <v>925</v>
      </c>
      <c r="E426" s="154" t="s">
        <v>56</v>
      </c>
      <c r="F426" s="154" t="s">
        <v>18</v>
      </c>
      <c r="G426" s="82" t="n">
        <v>5810100592</v>
      </c>
      <c r="H426" s="86"/>
      <c r="I426" s="157" t="n">
        <f aca="false">SUM(J426:Q426)</f>
        <v>12161500</v>
      </c>
      <c r="J426" s="157" t="n">
        <v>0</v>
      </c>
      <c r="K426" s="76" t="n">
        <f aca="false">K427</f>
        <v>9344100</v>
      </c>
      <c r="L426" s="76" t="n">
        <f aca="false">L427</f>
        <v>0</v>
      </c>
      <c r="M426" s="76" t="n">
        <f aca="false">M427</f>
        <v>0</v>
      </c>
      <c r="N426" s="76" t="n">
        <f aca="false">N427</f>
        <v>-182600</v>
      </c>
      <c r="O426" s="157" t="n">
        <f aca="false">O427</f>
        <v>3000000</v>
      </c>
      <c r="P426" s="76" t="n">
        <f aca="false">P427</f>
        <v>0</v>
      </c>
      <c r="Q426" s="158" t="n">
        <f aca="false">Q427</f>
        <v>0</v>
      </c>
    </row>
    <row r="427" customFormat="false" ht="32.8" hidden="false" customHeight="false" outlineLevel="0" collapsed="false">
      <c r="B427" s="90"/>
      <c r="C427" s="81" t="s">
        <v>146</v>
      </c>
      <c r="D427" s="81" t="n">
        <v>925</v>
      </c>
      <c r="E427" s="154" t="s">
        <v>56</v>
      </c>
      <c r="F427" s="154" t="s">
        <v>18</v>
      </c>
      <c r="G427" s="82" t="n">
        <v>5810100592</v>
      </c>
      <c r="H427" s="86" t="n">
        <v>600</v>
      </c>
      <c r="I427" s="157" t="n">
        <f aca="false">SUM(J427:Q427)</f>
        <v>12161500</v>
      </c>
      <c r="J427" s="157" t="n">
        <v>0</v>
      </c>
      <c r="K427" s="76" t="n">
        <v>9344100</v>
      </c>
      <c r="L427" s="76"/>
      <c r="M427" s="76"/>
      <c r="N427" s="76" t="n">
        <v>-182600</v>
      </c>
      <c r="O427" s="157" t="n">
        <v>3000000</v>
      </c>
      <c r="P427" s="76"/>
      <c r="Q427" s="158"/>
    </row>
    <row r="428" customFormat="false" ht="48.5" hidden="false" customHeight="false" outlineLevel="0" collapsed="false">
      <c r="B428" s="90"/>
      <c r="C428" s="81" t="s">
        <v>180</v>
      </c>
      <c r="D428" s="81" t="n">
        <v>925</v>
      </c>
      <c r="E428" s="154" t="s">
        <v>56</v>
      </c>
      <c r="F428" s="154" t="s">
        <v>18</v>
      </c>
      <c r="G428" s="82" t="n">
        <v>5810100593</v>
      </c>
      <c r="H428" s="86"/>
      <c r="I428" s="157" t="n">
        <f aca="false">SUM(J428:Q428)</f>
        <v>10300</v>
      </c>
      <c r="J428" s="157" t="n">
        <v>0</v>
      </c>
      <c r="K428" s="76" t="n">
        <f aca="false">K429</f>
        <v>10300</v>
      </c>
      <c r="L428" s="76" t="n">
        <f aca="false">L429</f>
        <v>0</v>
      </c>
      <c r="M428" s="76" t="n">
        <f aca="false">M429</f>
        <v>0</v>
      </c>
      <c r="N428" s="76" t="n">
        <f aca="false">N429</f>
        <v>0</v>
      </c>
      <c r="O428" s="157" t="n">
        <f aca="false">O429</f>
        <v>0</v>
      </c>
      <c r="P428" s="76" t="n">
        <f aca="false">P429</f>
        <v>0</v>
      </c>
      <c r="Q428" s="158" t="n">
        <f aca="false">Q429</f>
        <v>0</v>
      </c>
    </row>
    <row r="429" customFormat="false" ht="32.8" hidden="false" customHeight="false" outlineLevel="0" collapsed="false">
      <c r="B429" s="90"/>
      <c r="C429" s="81" t="s">
        <v>146</v>
      </c>
      <c r="D429" s="81" t="n">
        <v>925</v>
      </c>
      <c r="E429" s="154" t="s">
        <v>56</v>
      </c>
      <c r="F429" s="154" t="s">
        <v>18</v>
      </c>
      <c r="G429" s="82" t="n">
        <v>5810100593</v>
      </c>
      <c r="H429" s="86" t="n">
        <v>600</v>
      </c>
      <c r="I429" s="157" t="n">
        <f aca="false">SUM(J429:Q429)</f>
        <v>10300</v>
      </c>
      <c r="J429" s="157" t="n">
        <v>0</v>
      </c>
      <c r="K429" s="76" t="n">
        <v>10300</v>
      </c>
      <c r="L429" s="76"/>
      <c r="M429" s="76"/>
      <c r="N429" s="76"/>
      <c r="O429" s="157"/>
      <c r="P429" s="76"/>
      <c r="Q429" s="158"/>
    </row>
    <row r="430" customFormat="false" ht="95.5" hidden="false" customHeight="false" outlineLevel="0" collapsed="false">
      <c r="B430" s="90"/>
      <c r="C430" s="81" t="s">
        <v>181</v>
      </c>
      <c r="D430" s="81" t="n">
        <v>925</v>
      </c>
      <c r="E430" s="154" t="s">
        <v>56</v>
      </c>
      <c r="F430" s="154" t="s">
        <v>18</v>
      </c>
      <c r="G430" s="82" t="n">
        <v>5810100594</v>
      </c>
      <c r="H430" s="86"/>
      <c r="I430" s="157" t="n">
        <f aca="false">SUM(J430:Q430)</f>
        <v>746600</v>
      </c>
      <c r="J430" s="157" t="n">
        <v>0</v>
      </c>
      <c r="K430" s="76" t="n">
        <f aca="false">K431</f>
        <v>410600</v>
      </c>
      <c r="L430" s="76" t="n">
        <f aca="false">L431</f>
        <v>0</v>
      </c>
      <c r="M430" s="76" t="n">
        <f aca="false">M431</f>
        <v>0</v>
      </c>
      <c r="N430" s="76" t="n">
        <f aca="false">N431</f>
        <v>0</v>
      </c>
      <c r="O430" s="157" t="n">
        <f aca="false">O431</f>
        <v>336000</v>
      </c>
      <c r="P430" s="76" t="n">
        <f aca="false">P431</f>
        <v>0</v>
      </c>
      <c r="Q430" s="158" t="n">
        <f aca="false">Q431</f>
        <v>0</v>
      </c>
    </row>
    <row r="431" customFormat="false" ht="32.8" hidden="false" customHeight="false" outlineLevel="0" collapsed="false">
      <c r="B431" s="90"/>
      <c r="C431" s="81" t="s">
        <v>146</v>
      </c>
      <c r="D431" s="81" t="n">
        <v>925</v>
      </c>
      <c r="E431" s="154" t="s">
        <v>56</v>
      </c>
      <c r="F431" s="154" t="s">
        <v>18</v>
      </c>
      <c r="G431" s="82" t="n">
        <v>5810100594</v>
      </c>
      <c r="H431" s="86" t="n">
        <v>600</v>
      </c>
      <c r="I431" s="157" t="n">
        <f aca="false">SUM(J431:Q431)</f>
        <v>746600</v>
      </c>
      <c r="J431" s="157" t="n">
        <v>0</v>
      </c>
      <c r="K431" s="76" t="n">
        <v>410600</v>
      </c>
      <c r="L431" s="76"/>
      <c r="M431" s="76"/>
      <c r="N431" s="76"/>
      <c r="O431" s="157" t="n">
        <v>336000</v>
      </c>
      <c r="P431" s="76"/>
      <c r="Q431" s="158"/>
    </row>
    <row r="432" customFormat="false" ht="48.5" hidden="false" customHeight="false" outlineLevel="0" collapsed="false">
      <c r="B432" s="90"/>
      <c r="C432" s="81" t="s">
        <v>182</v>
      </c>
      <c r="D432" s="81" t="n">
        <v>925</v>
      </c>
      <c r="E432" s="154" t="s">
        <v>56</v>
      </c>
      <c r="F432" s="154" t="s">
        <v>18</v>
      </c>
      <c r="G432" s="82" t="n">
        <v>5810100595</v>
      </c>
      <c r="H432" s="86"/>
      <c r="I432" s="157" t="n">
        <f aca="false">SUM(J432:Q432)</f>
        <v>822600</v>
      </c>
      <c r="J432" s="157"/>
      <c r="K432" s="76"/>
      <c r="L432" s="76"/>
      <c r="M432" s="76"/>
      <c r="N432" s="76"/>
      <c r="O432" s="157"/>
      <c r="P432" s="76" t="n">
        <f aca="false">P433</f>
        <v>822600</v>
      </c>
      <c r="Q432" s="158"/>
    </row>
    <row r="433" customFormat="false" ht="32.1" hidden="false" customHeight="false" outlineLevel="0" collapsed="false">
      <c r="B433" s="90"/>
      <c r="C433" s="81" t="s">
        <v>146</v>
      </c>
      <c r="D433" s="81" t="n">
        <v>925</v>
      </c>
      <c r="E433" s="154" t="s">
        <v>56</v>
      </c>
      <c r="F433" s="154" t="s">
        <v>18</v>
      </c>
      <c r="G433" s="82" t="n">
        <v>5810100595</v>
      </c>
      <c r="H433" s="86" t="n">
        <v>600</v>
      </c>
      <c r="I433" s="157" t="n">
        <f aca="false">SUM(J433:Q433)</f>
        <v>822600</v>
      </c>
      <c r="J433" s="157"/>
      <c r="K433" s="76"/>
      <c r="L433" s="76"/>
      <c r="M433" s="76"/>
      <c r="N433" s="76"/>
      <c r="O433" s="157"/>
      <c r="P433" s="76" t="n">
        <v>822600</v>
      </c>
      <c r="Q433" s="158"/>
    </row>
    <row r="434" s="2" customFormat="true" ht="49.8" hidden="true" customHeight="true" outlineLevel="0" collapsed="false">
      <c r="A434" s="163"/>
      <c r="B434" s="164"/>
      <c r="C434" s="29" t="s">
        <v>183</v>
      </c>
      <c r="D434" s="29" t="n">
        <v>925</v>
      </c>
      <c r="E434" s="166" t="s">
        <v>56</v>
      </c>
      <c r="F434" s="166" t="s">
        <v>18</v>
      </c>
      <c r="G434" s="167" t="s">
        <v>184</v>
      </c>
      <c r="H434" s="176"/>
      <c r="I434" s="169" t="n">
        <f aca="false">SUM(J434:Q434)</f>
        <v>0</v>
      </c>
      <c r="J434" s="169" t="n">
        <f aca="false">J435</f>
        <v>0</v>
      </c>
      <c r="K434" s="170" t="n">
        <f aca="false">K435</f>
        <v>0</v>
      </c>
      <c r="L434" s="170" t="n">
        <f aca="false">L435</f>
        <v>0</v>
      </c>
      <c r="M434" s="170" t="n">
        <f aca="false">M435</f>
        <v>0</v>
      </c>
      <c r="N434" s="170" t="n">
        <f aca="false">N435</f>
        <v>0</v>
      </c>
      <c r="O434" s="170"/>
      <c r="P434" s="170"/>
      <c r="Q434" s="171" t="n">
        <f aca="false">Q435</f>
        <v>0</v>
      </c>
      <c r="R434" s="172"/>
      <c r="S434" s="172"/>
      <c r="T434" s="172"/>
      <c r="U434" s="172"/>
      <c r="V434" s="172"/>
      <c r="W434" s="172"/>
      <c r="X434" s="172"/>
      <c r="Y434" s="172"/>
      <c r="Z434" s="172"/>
      <c r="AA434" s="172"/>
      <c r="AB434" s="172"/>
      <c r="AC434" s="172"/>
      <c r="AD434" s="172"/>
      <c r="AE434" s="172"/>
      <c r="AF434" s="172"/>
      <c r="AG434" s="172"/>
      <c r="AH434" s="172"/>
      <c r="AI434" s="172"/>
      <c r="AJ434" s="172"/>
      <c r="AK434" s="172"/>
      <c r="AL434" s="172"/>
      <c r="AM434" s="172"/>
      <c r="AN434" s="172"/>
      <c r="AO434" s="172"/>
      <c r="AP434" s="172"/>
      <c r="AQ434" s="172"/>
      <c r="AR434" s="172"/>
      <c r="AS434" s="172"/>
      <c r="AT434" s="172"/>
      <c r="AU434" s="172"/>
      <c r="AV434" s="172"/>
      <c r="AW434" s="172"/>
      <c r="AX434" s="172"/>
      <c r="AY434" s="172"/>
      <c r="AZ434" s="172"/>
      <c r="BA434" s="172"/>
      <c r="BB434" s="172"/>
      <c r="BC434" s="172"/>
      <c r="BD434" s="172"/>
      <c r="BE434" s="172"/>
      <c r="BF434" s="172"/>
      <c r="BG434" s="172"/>
      <c r="BH434" s="172"/>
      <c r="BI434" s="172"/>
      <c r="BJ434" s="172"/>
      <c r="BK434" s="172"/>
      <c r="BL434" s="172"/>
      <c r="BM434" s="172"/>
      <c r="BN434" s="172"/>
      <c r="BO434" s="172"/>
      <c r="BP434" s="172"/>
      <c r="BQ434" s="172"/>
      <c r="BR434" s="172"/>
      <c r="BS434" s="172"/>
      <c r="BT434" s="172"/>
      <c r="BU434" s="172"/>
      <c r="BV434" s="172"/>
      <c r="BW434" s="172"/>
      <c r="BX434" s="172"/>
      <c r="BY434" s="172"/>
      <c r="BZ434" s="172"/>
      <c r="CA434" s="172"/>
      <c r="CB434" s="172"/>
      <c r="CC434" s="172"/>
      <c r="CD434" s="172"/>
      <c r="CE434" s="172"/>
      <c r="CF434" s="172"/>
      <c r="CG434" s="172"/>
      <c r="CH434" s="172"/>
      <c r="CI434" s="172"/>
      <c r="CJ434" s="172"/>
      <c r="CK434" s="172"/>
      <c r="CL434" s="172"/>
      <c r="CM434" s="172"/>
      <c r="CN434" s="172"/>
      <c r="CO434" s="172"/>
      <c r="CP434" s="172"/>
      <c r="CQ434" s="172"/>
      <c r="CR434" s="172"/>
      <c r="CS434" s="172"/>
      <c r="CT434" s="172"/>
      <c r="CU434" s="172"/>
      <c r="CV434" s="172"/>
      <c r="CW434" s="172"/>
      <c r="CX434" s="172"/>
      <c r="CY434" s="172"/>
      <c r="CZ434" s="172"/>
      <c r="DA434" s="172"/>
      <c r="DB434" s="172"/>
      <c r="DC434" s="172"/>
      <c r="DD434" s="172"/>
      <c r="DE434" s="172"/>
      <c r="DF434" s="172"/>
      <c r="DG434" s="172"/>
      <c r="DH434" s="172"/>
      <c r="DI434" s="172"/>
      <c r="DJ434" s="172"/>
      <c r="DK434" s="172"/>
      <c r="DL434" s="172"/>
      <c r="DM434" s="172"/>
      <c r="DN434" s="172"/>
      <c r="DO434" s="172"/>
      <c r="DP434" s="172"/>
      <c r="DQ434" s="172"/>
      <c r="DR434" s="172"/>
      <c r="DS434" s="172"/>
      <c r="DT434" s="172"/>
      <c r="DU434" s="172"/>
      <c r="DV434" s="172"/>
      <c r="DW434" s="172"/>
      <c r="DX434" s="172"/>
      <c r="DY434" s="172"/>
      <c r="DZ434" s="172"/>
      <c r="EA434" s="172"/>
      <c r="EB434" s="172"/>
      <c r="EC434" s="172"/>
      <c r="ED434" s="172"/>
      <c r="EE434" s="172"/>
      <c r="EF434" s="172"/>
      <c r="EG434" s="172"/>
      <c r="EH434" s="172"/>
      <c r="EI434" s="172"/>
      <c r="EJ434" s="172"/>
      <c r="EK434" s="172"/>
      <c r="EL434" s="172"/>
      <c r="EM434" s="172"/>
      <c r="EN434" s="172"/>
      <c r="EO434" s="172"/>
      <c r="EP434" s="172"/>
      <c r="EQ434" s="172"/>
      <c r="ER434" s="172"/>
      <c r="ES434" s="172"/>
      <c r="ET434" s="172"/>
      <c r="EU434" s="172"/>
      <c r="EV434" s="172"/>
      <c r="EW434" s="172"/>
      <c r="EX434" s="172"/>
      <c r="EY434" s="172"/>
      <c r="EZ434" s="172"/>
      <c r="FA434" s="172"/>
      <c r="FB434" s="172"/>
      <c r="FC434" s="172"/>
      <c r="FD434" s="172"/>
      <c r="FE434" s="172"/>
      <c r="FF434" s="172"/>
      <c r="FG434" s="172"/>
      <c r="FH434" s="172"/>
      <c r="FI434" s="172"/>
      <c r="FJ434" s="172"/>
      <c r="FK434" s="172"/>
      <c r="FL434" s="172"/>
      <c r="FM434" s="172"/>
      <c r="FN434" s="172"/>
      <c r="FO434" s="172"/>
      <c r="FP434" s="172"/>
      <c r="FQ434" s="172"/>
      <c r="FR434" s="172"/>
      <c r="FS434" s="172"/>
      <c r="FT434" s="172"/>
      <c r="FU434" s="172"/>
      <c r="FV434" s="172"/>
      <c r="FW434" s="172"/>
      <c r="FX434" s="172"/>
      <c r="FY434" s="172"/>
      <c r="FZ434" s="172"/>
      <c r="GA434" s="172"/>
      <c r="GB434" s="172"/>
      <c r="GC434" s="172"/>
      <c r="GD434" s="172"/>
      <c r="GE434" s="172"/>
      <c r="GF434" s="172"/>
      <c r="GG434" s="172"/>
      <c r="GH434" s="172"/>
      <c r="GI434" s="172"/>
      <c r="GJ434" s="172"/>
      <c r="GK434" s="172"/>
      <c r="GL434" s="172"/>
      <c r="GM434" s="172"/>
      <c r="GN434" s="172"/>
      <c r="GO434" s="172"/>
      <c r="GP434" s="172"/>
      <c r="GQ434" s="172"/>
      <c r="GR434" s="172"/>
      <c r="GS434" s="172"/>
      <c r="GT434" s="172"/>
      <c r="GU434" s="172"/>
      <c r="GV434" s="172"/>
      <c r="GW434" s="172"/>
      <c r="GX434" s="172"/>
      <c r="GY434" s="172"/>
      <c r="GZ434" s="172"/>
      <c r="HA434" s="172"/>
      <c r="HB434" s="172"/>
      <c r="HC434" s="172"/>
      <c r="HD434" s="172"/>
      <c r="HE434" s="172"/>
      <c r="HF434" s="172"/>
      <c r="HG434" s="172"/>
      <c r="HH434" s="172"/>
      <c r="HI434" s="172"/>
      <c r="HJ434" s="172"/>
      <c r="HK434" s="172"/>
      <c r="HL434" s="172"/>
      <c r="HM434" s="172"/>
      <c r="HN434" s="172"/>
      <c r="HO434" s="172"/>
      <c r="HP434" s="172"/>
      <c r="HQ434" s="172"/>
      <c r="HR434" s="172"/>
      <c r="HS434" s="172"/>
      <c r="HT434" s="172"/>
      <c r="HU434" s="172"/>
      <c r="HV434" s="172"/>
      <c r="HW434" s="172"/>
      <c r="HX434" s="172"/>
      <c r="HY434" s="172"/>
      <c r="HZ434" s="172"/>
      <c r="IA434" s="172"/>
      <c r="IB434" s="172"/>
      <c r="IC434" s="172"/>
      <c r="ID434" s="172"/>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c r="PU434" s="1"/>
      <c r="PV434" s="1"/>
      <c r="PW434" s="1"/>
      <c r="PX434" s="1"/>
      <c r="PY434" s="1"/>
      <c r="PZ434" s="1"/>
      <c r="QA434" s="1"/>
      <c r="QB434" s="1"/>
      <c r="QC434" s="1"/>
      <c r="QD434" s="1"/>
      <c r="QE434" s="1"/>
      <c r="QF434" s="1"/>
      <c r="QG434" s="1"/>
      <c r="QH434" s="1"/>
      <c r="QI434" s="1"/>
      <c r="QJ434" s="1"/>
      <c r="QK434" s="1"/>
      <c r="QL434" s="1"/>
      <c r="QM434" s="1"/>
      <c r="QN434" s="1"/>
      <c r="QO434" s="1"/>
      <c r="QP434" s="1"/>
      <c r="QQ434" s="1"/>
      <c r="QR434" s="1"/>
      <c r="QS434" s="1"/>
      <c r="QT434" s="1"/>
      <c r="QU434" s="1"/>
      <c r="QV434" s="1"/>
      <c r="QW434" s="1"/>
      <c r="QX434" s="1"/>
      <c r="QY434" s="1"/>
      <c r="QZ434" s="1"/>
      <c r="RA434" s="1"/>
      <c r="RB434" s="1"/>
      <c r="RC434" s="1"/>
      <c r="RD434" s="1"/>
      <c r="RE434" s="1"/>
      <c r="RF434" s="1"/>
      <c r="RG434" s="1"/>
      <c r="RH434" s="1"/>
      <c r="RI434" s="1"/>
      <c r="RJ434" s="1"/>
      <c r="RK434" s="1"/>
      <c r="RL434" s="1"/>
      <c r="RM434" s="1"/>
      <c r="RN434" s="1"/>
      <c r="RO434" s="1"/>
      <c r="RP434" s="1"/>
      <c r="RQ434" s="1"/>
      <c r="RR434" s="1"/>
      <c r="RS434" s="1"/>
      <c r="RT434" s="1"/>
      <c r="RU434" s="1"/>
      <c r="RV434" s="1"/>
      <c r="RW434" s="1"/>
      <c r="RX434" s="1"/>
      <c r="RY434" s="1"/>
      <c r="RZ434" s="1"/>
      <c r="SA434" s="1"/>
      <c r="SB434" s="1"/>
      <c r="SC434" s="1"/>
      <c r="SD434" s="1"/>
      <c r="SE434" s="1"/>
      <c r="SF434" s="1"/>
      <c r="SG434" s="1"/>
      <c r="SH434" s="1"/>
      <c r="SI434" s="1"/>
      <c r="SJ434" s="1"/>
      <c r="SK434" s="1"/>
      <c r="SL434" s="1"/>
      <c r="SM434" s="1"/>
      <c r="SN434" s="1"/>
      <c r="SO434" s="1"/>
      <c r="SP434" s="1"/>
      <c r="SQ434" s="1"/>
      <c r="SR434" s="1"/>
      <c r="SS434" s="1"/>
      <c r="ST434" s="1"/>
      <c r="SU434" s="1"/>
      <c r="SV434" s="1"/>
      <c r="SW434" s="1"/>
      <c r="SX434" s="1"/>
      <c r="SY434" s="1"/>
      <c r="SZ434" s="1"/>
      <c r="TA434" s="1"/>
      <c r="TB434" s="1"/>
      <c r="TC434" s="1"/>
      <c r="TD434" s="1"/>
      <c r="TE434" s="1"/>
      <c r="TF434" s="1"/>
      <c r="TG434" s="1"/>
      <c r="TH434" s="1"/>
      <c r="TI434" s="1"/>
      <c r="TJ434" s="1"/>
      <c r="TK434" s="1"/>
      <c r="TL434" s="1"/>
      <c r="TM434" s="1"/>
      <c r="TN434" s="1"/>
      <c r="TO434" s="1"/>
      <c r="TP434" s="1"/>
      <c r="TQ434" s="1"/>
      <c r="TR434" s="1"/>
      <c r="TS434" s="1"/>
      <c r="TT434" s="1"/>
      <c r="TU434" s="1"/>
      <c r="TV434" s="1"/>
      <c r="TW434" s="1"/>
      <c r="TX434" s="1"/>
      <c r="TY434" s="1"/>
      <c r="TZ434" s="1"/>
      <c r="UA434" s="1"/>
      <c r="UB434" s="1"/>
      <c r="UC434" s="1"/>
      <c r="UD434" s="1"/>
      <c r="UE434" s="1"/>
      <c r="UF434" s="1"/>
      <c r="UG434" s="1"/>
      <c r="UH434" s="1"/>
      <c r="UI434" s="1"/>
      <c r="UJ434" s="1"/>
      <c r="UK434" s="1"/>
      <c r="UL434" s="1"/>
      <c r="UM434" s="1"/>
      <c r="UN434" s="1"/>
      <c r="UO434" s="1"/>
      <c r="UP434" s="1"/>
      <c r="UQ434" s="1"/>
      <c r="UR434" s="1"/>
      <c r="US434" s="1"/>
      <c r="UT434" s="1"/>
      <c r="UU434" s="1"/>
      <c r="UV434" s="1"/>
      <c r="UW434" s="1"/>
      <c r="UX434" s="1"/>
      <c r="UY434" s="1"/>
      <c r="UZ434" s="1"/>
      <c r="VA434" s="1"/>
      <c r="VB434" s="1"/>
      <c r="VC434" s="1"/>
      <c r="VD434" s="1"/>
      <c r="VE434" s="1"/>
      <c r="VF434" s="1"/>
      <c r="VG434" s="1"/>
      <c r="VH434" s="1"/>
      <c r="VI434" s="1"/>
      <c r="VJ434" s="1"/>
      <c r="VK434" s="1"/>
      <c r="VL434" s="1"/>
      <c r="VM434" s="1"/>
      <c r="VN434" s="1"/>
      <c r="VO434" s="1"/>
      <c r="VP434" s="1"/>
      <c r="VQ434" s="1"/>
      <c r="VR434" s="1"/>
      <c r="VS434" s="1"/>
      <c r="VT434" s="1"/>
      <c r="VU434" s="1"/>
      <c r="VV434" s="1"/>
      <c r="VW434" s="1"/>
      <c r="VX434" s="1"/>
      <c r="VY434" s="1"/>
      <c r="VZ434" s="1"/>
      <c r="WA434" s="1"/>
      <c r="WB434" s="1"/>
      <c r="WC434" s="1"/>
      <c r="WD434" s="1"/>
      <c r="WE434" s="1"/>
      <c r="WF434" s="1"/>
      <c r="WG434" s="1"/>
      <c r="WH434" s="1"/>
      <c r="WI434" s="1"/>
      <c r="WJ434" s="1"/>
      <c r="WK434" s="1"/>
      <c r="WL434" s="1"/>
      <c r="WM434" s="1"/>
      <c r="WN434" s="1"/>
      <c r="WO434" s="1"/>
      <c r="WP434" s="1"/>
      <c r="WQ434" s="1"/>
      <c r="WR434" s="1"/>
      <c r="WS434" s="1"/>
      <c r="WT434" s="1"/>
      <c r="WU434" s="1"/>
      <c r="WV434" s="1"/>
      <c r="WW434" s="1"/>
      <c r="WX434" s="1"/>
      <c r="WY434" s="1"/>
      <c r="WZ434" s="1"/>
      <c r="XA434" s="1"/>
      <c r="XB434" s="1"/>
      <c r="XC434" s="1"/>
      <c r="XD434" s="1"/>
      <c r="XE434" s="1"/>
      <c r="XF434" s="1"/>
      <c r="XG434" s="1"/>
      <c r="XH434" s="1"/>
      <c r="XI434" s="1"/>
      <c r="XJ434" s="1"/>
      <c r="XK434" s="1"/>
      <c r="XL434" s="1"/>
      <c r="XM434" s="1"/>
      <c r="XN434" s="1"/>
      <c r="XO434" s="1"/>
      <c r="XP434" s="1"/>
      <c r="XQ434" s="1"/>
      <c r="XR434" s="1"/>
      <c r="XS434" s="1"/>
      <c r="XT434" s="1"/>
      <c r="XU434" s="1"/>
      <c r="XV434" s="1"/>
      <c r="XW434" s="1"/>
      <c r="XX434" s="1"/>
      <c r="XY434" s="1"/>
      <c r="XZ434" s="1"/>
      <c r="YA434" s="1"/>
      <c r="YB434" s="1"/>
      <c r="YC434" s="1"/>
      <c r="YD434" s="1"/>
      <c r="YE434" s="1"/>
      <c r="YF434" s="1"/>
      <c r="YG434" s="1"/>
      <c r="YH434" s="1"/>
      <c r="YI434" s="1"/>
      <c r="YJ434" s="1"/>
      <c r="YK434" s="1"/>
      <c r="YL434" s="1"/>
      <c r="YM434" s="1"/>
      <c r="YN434" s="1"/>
      <c r="YO434" s="1"/>
      <c r="YP434" s="1"/>
      <c r="YQ434" s="1"/>
      <c r="YR434" s="1"/>
      <c r="YS434" s="1"/>
      <c r="YT434" s="1"/>
      <c r="YU434" s="1"/>
      <c r="YV434" s="1"/>
      <c r="YW434" s="1"/>
      <c r="YX434" s="1"/>
      <c r="YY434" s="1"/>
      <c r="YZ434" s="1"/>
      <c r="ZA434" s="1"/>
      <c r="ZB434" s="1"/>
      <c r="ZC434" s="1"/>
      <c r="ZD434" s="1"/>
      <c r="ZE434" s="1"/>
      <c r="ZF434" s="1"/>
      <c r="ZG434" s="1"/>
      <c r="ZH434" s="1"/>
      <c r="ZI434" s="1"/>
      <c r="ZJ434" s="1"/>
      <c r="ZK434" s="1"/>
      <c r="ZL434" s="1"/>
      <c r="ZM434" s="1"/>
      <c r="ZN434" s="1"/>
      <c r="ZO434" s="1"/>
      <c r="ZP434" s="1"/>
      <c r="ZQ434" s="1"/>
      <c r="ZR434" s="1"/>
      <c r="ZS434" s="1"/>
      <c r="ZT434" s="1"/>
      <c r="ZU434" s="1"/>
      <c r="ZV434" s="1"/>
      <c r="ZW434" s="1"/>
      <c r="ZX434" s="1"/>
      <c r="ZY434" s="1"/>
      <c r="ZZ434" s="1"/>
      <c r="AAA434" s="1"/>
      <c r="AAB434" s="1"/>
      <c r="AAC434" s="1"/>
      <c r="AAD434" s="1"/>
      <c r="AAE434" s="1"/>
      <c r="AAF434" s="1"/>
      <c r="AAG434" s="1"/>
      <c r="AAH434" s="1"/>
      <c r="AAI434" s="1"/>
      <c r="AAJ434" s="1"/>
      <c r="AAK434" s="1"/>
      <c r="AAL434" s="1"/>
      <c r="AAM434" s="1"/>
      <c r="AAN434" s="1"/>
      <c r="AAO434" s="1"/>
      <c r="AAP434" s="1"/>
      <c r="AAQ434" s="1"/>
      <c r="AAR434" s="1"/>
      <c r="AAS434" s="1"/>
      <c r="AAT434" s="1"/>
      <c r="AAU434" s="1"/>
      <c r="AAV434" s="1"/>
      <c r="AAW434" s="1"/>
      <c r="AAX434" s="1"/>
      <c r="AAY434" s="1"/>
      <c r="AAZ434" s="1"/>
      <c r="ABA434" s="1"/>
      <c r="ABB434" s="1"/>
      <c r="ABC434" s="1"/>
      <c r="ABD434" s="1"/>
      <c r="ABE434" s="1"/>
      <c r="ABF434" s="1"/>
      <c r="ABG434" s="1"/>
      <c r="ABH434" s="1"/>
      <c r="ABI434" s="1"/>
      <c r="ABJ434" s="1"/>
      <c r="ABK434" s="1"/>
      <c r="ABL434" s="1"/>
      <c r="ABM434" s="1"/>
      <c r="ABN434" s="1"/>
      <c r="ABO434" s="1"/>
      <c r="ABP434" s="1"/>
      <c r="ABQ434" s="1"/>
      <c r="ABR434" s="1"/>
      <c r="ABS434" s="1"/>
      <c r="ABT434" s="1"/>
      <c r="ABU434" s="1"/>
      <c r="ABV434" s="1"/>
      <c r="ABW434" s="1"/>
      <c r="ABX434" s="1"/>
      <c r="ABY434" s="1"/>
      <c r="ABZ434" s="1"/>
      <c r="ACA434" s="1"/>
      <c r="ACB434" s="1"/>
      <c r="ACC434" s="1"/>
      <c r="ACD434" s="1"/>
      <c r="ACE434" s="1"/>
      <c r="ACF434" s="1"/>
      <c r="ACG434" s="1"/>
      <c r="ACH434" s="1"/>
      <c r="ACI434" s="1"/>
      <c r="ACJ434" s="1"/>
      <c r="ACK434" s="1"/>
      <c r="ACL434" s="1"/>
      <c r="ACM434" s="1"/>
      <c r="ACN434" s="1"/>
      <c r="ACO434" s="1"/>
      <c r="ACP434" s="1"/>
      <c r="ACQ434" s="1"/>
      <c r="ACR434" s="1"/>
      <c r="ACS434" s="1"/>
      <c r="ACT434" s="1"/>
      <c r="ACU434" s="1"/>
      <c r="ACV434" s="1"/>
      <c r="ACW434" s="1"/>
      <c r="ACX434" s="1"/>
      <c r="ACY434" s="1"/>
      <c r="ACZ434" s="1"/>
      <c r="ADA434" s="1"/>
      <c r="ADB434" s="1"/>
      <c r="ADC434" s="1"/>
      <c r="ADD434" s="1"/>
      <c r="ADE434" s="1"/>
      <c r="ADF434" s="1"/>
      <c r="ADG434" s="1"/>
      <c r="ADH434" s="1"/>
      <c r="ADI434" s="1"/>
      <c r="ADJ434" s="1"/>
      <c r="ADK434" s="1"/>
      <c r="ADL434" s="1"/>
      <c r="ADM434" s="1"/>
      <c r="ADN434" s="1"/>
      <c r="ADO434" s="1"/>
      <c r="ADP434" s="1"/>
      <c r="ADQ434" s="1"/>
      <c r="ADR434" s="1"/>
      <c r="ADS434" s="1"/>
      <c r="ADT434" s="1"/>
      <c r="ADU434" s="1"/>
      <c r="ADV434" s="1"/>
      <c r="ADW434" s="1"/>
      <c r="ADX434" s="1"/>
      <c r="ADY434" s="1"/>
      <c r="ADZ434" s="1"/>
      <c r="AEA434" s="1"/>
      <c r="AEB434" s="1"/>
      <c r="AEC434" s="1"/>
      <c r="AED434" s="1"/>
      <c r="AEE434" s="1"/>
      <c r="AEF434" s="1"/>
      <c r="AEG434" s="1"/>
      <c r="AEH434" s="1"/>
      <c r="AEI434" s="1"/>
      <c r="AEJ434" s="1"/>
      <c r="AEK434" s="1"/>
      <c r="AEL434" s="1"/>
      <c r="AEM434" s="1"/>
      <c r="AEN434" s="1"/>
      <c r="AEO434" s="1"/>
      <c r="AEP434" s="1"/>
      <c r="AEQ434" s="1"/>
      <c r="AER434" s="1"/>
      <c r="AES434" s="1"/>
      <c r="AET434" s="1"/>
      <c r="AEU434" s="1"/>
      <c r="AEV434" s="1"/>
      <c r="AEW434" s="1"/>
      <c r="AEX434" s="1"/>
      <c r="AEY434" s="1"/>
      <c r="AEZ434" s="1"/>
      <c r="AFA434" s="1"/>
      <c r="AFB434" s="1"/>
      <c r="AFC434" s="1"/>
      <c r="AFD434" s="1"/>
      <c r="AFE434" s="1"/>
      <c r="AFF434" s="1"/>
      <c r="AFG434" s="1"/>
      <c r="AFH434" s="1"/>
      <c r="AFI434" s="1"/>
      <c r="AFJ434" s="1"/>
      <c r="AFK434" s="1"/>
      <c r="AFL434" s="1"/>
      <c r="AFM434" s="1"/>
      <c r="AFN434" s="1"/>
      <c r="AFO434" s="1"/>
      <c r="AFP434" s="1"/>
      <c r="AFQ434" s="1"/>
      <c r="AFR434" s="1"/>
      <c r="AFS434" s="1"/>
      <c r="AFT434" s="1"/>
      <c r="AFU434" s="1"/>
      <c r="AFV434" s="1"/>
      <c r="AFW434" s="1"/>
      <c r="AFX434" s="1"/>
      <c r="AFY434" s="1"/>
      <c r="AFZ434" s="1"/>
      <c r="AGA434" s="1"/>
      <c r="AGB434" s="1"/>
      <c r="AGC434" s="1"/>
      <c r="AGD434" s="1"/>
      <c r="AGE434" s="1"/>
      <c r="AGF434" s="1"/>
      <c r="AGG434" s="1"/>
      <c r="AGH434" s="1"/>
      <c r="AGI434" s="1"/>
      <c r="AGJ434" s="1"/>
      <c r="AGK434" s="1"/>
      <c r="AGL434" s="1"/>
      <c r="AGM434" s="1"/>
      <c r="AGN434" s="1"/>
      <c r="AGO434" s="1"/>
      <c r="AGP434" s="1"/>
      <c r="AGQ434" s="1"/>
      <c r="AGR434" s="1"/>
      <c r="AGS434" s="1"/>
      <c r="AGT434" s="1"/>
      <c r="AGU434" s="1"/>
      <c r="AGV434" s="1"/>
      <c r="AGW434" s="1"/>
      <c r="AGX434" s="1"/>
      <c r="AGY434" s="1"/>
      <c r="AGZ434" s="1"/>
      <c r="AHA434" s="1"/>
      <c r="AHB434" s="1"/>
      <c r="AHC434" s="1"/>
      <c r="AHD434" s="1"/>
      <c r="AHE434" s="1"/>
      <c r="AHF434" s="1"/>
      <c r="AHG434" s="1"/>
      <c r="AHH434" s="1"/>
      <c r="AHI434" s="1"/>
      <c r="AHJ434" s="1"/>
      <c r="AHK434" s="1"/>
      <c r="AHL434" s="1"/>
      <c r="AHM434" s="1"/>
      <c r="AHN434" s="1"/>
      <c r="AHO434" s="1"/>
      <c r="AHP434" s="1"/>
      <c r="AHQ434" s="1"/>
      <c r="AHR434" s="1"/>
      <c r="AHS434" s="1"/>
      <c r="AHT434" s="1"/>
      <c r="AHU434" s="1"/>
      <c r="AHV434" s="1"/>
      <c r="AHW434" s="1"/>
      <c r="AHX434" s="1"/>
      <c r="AHY434" s="1"/>
      <c r="AHZ434" s="1"/>
      <c r="AIA434" s="1"/>
      <c r="AIB434" s="1"/>
      <c r="AIC434" s="1"/>
      <c r="AID434" s="1"/>
      <c r="AIE434" s="1"/>
      <c r="AIF434" s="1"/>
      <c r="AIG434" s="1"/>
      <c r="AIH434" s="1"/>
      <c r="AII434" s="1"/>
      <c r="AIJ434" s="1"/>
      <c r="AIK434" s="1"/>
      <c r="AIL434" s="1"/>
      <c r="AIM434" s="1"/>
      <c r="AIN434" s="1"/>
      <c r="AIO434" s="1"/>
      <c r="AIP434" s="1"/>
      <c r="AIQ434" s="1"/>
      <c r="AIR434" s="1"/>
      <c r="AIS434" s="1"/>
      <c r="AIT434" s="1"/>
      <c r="AIU434" s="1"/>
      <c r="AIV434" s="1"/>
      <c r="AIW434" s="1"/>
      <c r="AIX434" s="1"/>
      <c r="AIY434" s="1"/>
      <c r="AIZ434" s="1"/>
      <c r="AJA434" s="1"/>
      <c r="AJB434" s="1"/>
      <c r="AJC434" s="1"/>
      <c r="AJD434" s="1"/>
      <c r="AJE434" s="1"/>
      <c r="AJF434" s="1"/>
      <c r="AJG434" s="1"/>
      <c r="AJH434" s="1"/>
      <c r="AJI434" s="1"/>
      <c r="AJJ434" s="1"/>
      <c r="AJK434" s="1"/>
      <c r="AJL434" s="1"/>
      <c r="AJM434" s="1"/>
      <c r="AJN434" s="1"/>
      <c r="AJO434" s="1"/>
      <c r="AJP434" s="1"/>
      <c r="AJQ434" s="1"/>
      <c r="AJR434" s="1"/>
      <c r="AJS434" s="1"/>
      <c r="AJT434" s="1"/>
      <c r="AJU434" s="1"/>
      <c r="AJV434" s="1"/>
      <c r="AJW434" s="1"/>
      <c r="AJX434" s="1"/>
      <c r="AJY434" s="1"/>
      <c r="AJZ434" s="1"/>
      <c r="AKA434" s="1"/>
      <c r="AKB434" s="1"/>
      <c r="AKC434" s="1"/>
      <c r="AKD434" s="1"/>
      <c r="AKE434" s="1"/>
      <c r="AKF434" s="1"/>
      <c r="AKG434" s="1"/>
      <c r="AKH434" s="1"/>
      <c r="AKI434" s="1"/>
      <c r="AKJ434" s="1"/>
      <c r="AKK434" s="1"/>
      <c r="AKL434" s="1"/>
      <c r="AKM434" s="1"/>
      <c r="AKN434" s="1"/>
      <c r="AKO434" s="1"/>
      <c r="AKP434" s="1"/>
      <c r="AKQ434" s="1"/>
      <c r="AKR434" s="1"/>
      <c r="AKS434" s="1"/>
      <c r="AKT434" s="1"/>
      <c r="AKU434" s="1"/>
      <c r="AKV434" s="1"/>
      <c r="AKW434" s="1"/>
      <c r="AKX434" s="1"/>
      <c r="AKY434" s="1"/>
      <c r="AKZ434" s="1"/>
      <c r="ALA434" s="1"/>
      <c r="ALB434" s="1"/>
      <c r="ALC434" s="1"/>
      <c r="ALD434" s="1"/>
      <c r="ALE434" s="1"/>
      <c r="ALF434" s="1"/>
      <c r="ALG434" s="1"/>
      <c r="ALH434" s="1"/>
      <c r="ALI434" s="1"/>
      <c r="ALJ434" s="1"/>
      <c r="ALK434" s="1"/>
      <c r="ALL434" s="1"/>
      <c r="ALM434" s="1"/>
      <c r="ALN434" s="1"/>
      <c r="ALO434" s="1"/>
      <c r="ALP434" s="1"/>
    </row>
    <row r="435" s="2" customFormat="true" ht="32.8" hidden="true" customHeight="false" outlineLevel="0" collapsed="false">
      <c r="A435" s="163"/>
      <c r="B435" s="164"/>
      <c r="C435" s="29" t="s">
        <v>146</v>
      </c>
      <c r="D435" s="29" t="n">
        <v>925</v>
      </c>
      <c r="E435" s="166" t="s">
        <v>56</v>
      </c>
      <c r="F435" s="166" t="s">
        <v>18</v>
      </c>
      <c r="G435" s="167" t="s">
        <v>184</v>
      </c>
      <c r="H435" s="176" t="n">
        <v>600</v>
      </c>
      <c r="I435" s="169" t="n">
        <f aca="false">SUM(J435:Q435)</f>
        <v>0</v>
      </c>
      <c r="J435" s="169"/>
      <c r="K435" s="170"/>
      <c r="L435" s="170" t="n">
        <v>0</v>
      </c>
      <c r="M435" s="170" t="n">
        <v>0</v>
      </c>
      <c r="N435" s="170" t="n">
        <v>0</v>
      </c>
      <c r="O435" s="170"/>
      <c r="P435" s="170"/>
      <c r="Q435" s="171" t="n">
        <v>0</v>
      </c>
      <c r="R435" s="172"/>
      <c r="S435" s="172"/>
      <c r="T435" s="172"/>
      <c r="U435" s="172"/>
      <c r="V435" s="172"/>
      <c r="W435" s="172"/>
      <c r="X435" s="172"/>
      <c r="Y435" s="172"/>
      <c r="Z435" s="172"/>
      <c r="AA435" s="172"/>
      <c r="AB435" s="172"/>
      <c r="AC435" s="172"/>
      <c r="AD435" s="172"/>
      <c r="AE435" s="172"/>
      <c r="AF435" s="172"/>
      <c r="AG435" s="172"/>
      <c r="AH435" s="172"/>
      <c r="AI435" s="172"/>
      <c r="AJ435" s="172"/>
      <c r="AK435" s="172"/>
      <c r="AL435" s="172"/>
      <c r="AM435" s="172"/>
      <c r="AN435" s="172"/>
      <c r="AO435" s="172"/>
      <c r="AP435" s="172"/>
      <c r="AQ435" s="172"/>
      <c r="AR435" s="172"/>
      <c r="AS435" s="172"/>
      <c r="AT435" s="172"/>
      <c r="AU435" s="172"/>
      <c r="AV435" s="172"/>
      <c r="AW435" s="172"/>
      <c r="AX435" s="172"/>
      <c r="AY435" s="172"/>
      <c r="AZ435" s="172"/>
      <c r="BA435" s="172"/>
      <c r="BB435" s="172"/>
      <c r="BC435" s="172"/>
      <c r="BD435" s="172"/>
      <c r="BE435" s="172"/>
      <c r="BF435" s="172"/>
      <c r="BG435" s="172"/>
      <c r="BH435" s="172"/>
      <c r="BI435" s="172"/>
      <c r="BJ435" s="172"/>
      <c r="BK435" s="172"/>
      <c r="BL435" s="172"/>
      <c r="BM435" s="172"/>
      <c r="BN435" s="172"/>
      <c r="BO435" s="172"/>
      <c r="BP435" s="172"/>
      <c r="BQ435" s="172"/>
      <c r="BR435" s="172"/>
      <c r="BS435" s="172"/>
      <c r="BT435" s="172"/>
      <c r="BU435" s="172"/>
      <c r="BV435" s="172"/>
      <c r="BW435" s="172"/>
      <c r="BX435" s="172"/>
      <c r="BY435" s="172"/>
      <c r="BZ435" s="172"/>
      <c r="CA435" s="172"/>
      <c r="CB435" s="172"/>
      <c r="CC435" s="172"/>
      <c r="CD435" s="172"/>
      <c r="CE435" s="172"/>
      <c r="CF435" s="172"/>
      <c r="CG435" s="172"/>
      <c r="CH435" s="172"/>
      <c r="CI435" s="172"/>
      <c r="CJ435" s="172"/>
      <c r="CK435" s="172"/>
      <c r="CL435" s="172"/>
      <c r="CM435" s="172"/>
      <c r="CN435" s="172"/>
      <c r="CO435" s="172"/>
      <c r="CP435" s="172"/>
      <c r="CQ435" s="172"/>
      <c r="CR435" s="172"/>
      <c r="CS435" s="172"/>
      <c r="CT435" s="172"/>
      <c r="CU435" s="172"/>
      <c r="CV435" s="172"/>
      <c r="CW435" s="172"/>
      <c r="CX435" s="172"/>
      <c r="CY435" s="172"/>
      <c r="CZ435" s="172"/>
      <c r="DA435" s="172"/>
      <c r="DB435" s="172"/>
      <c r="DC435" s="172"/>
      <c r="DD435" s="172"/>
      <c r="DE435" s="172"/>
      <c r="DF435" s="172"/>
      <c r="DG435" s="172"/>
      <c r="DH435" s="172"/>
      <c r="DI435" s="172"/>
      <c r="DJ435" s="172"/>
      <c r="DK435" s="172"/>
      <c r="DL435" s="172"/>
      <c r="DM435" s="172"/>
      <c r="DN435" s="172"/>
      <c r="DO435" s="172"/>
      <c r="DP435" s="172"/>
      <c r="DQ435" s="172"/>
      <c r="DR435" s="172"/>
      <c r="DS435" s="172"/>
      <c r="DT435" s="172"/>
      <c r="DU435" s="172"/>
      <c r="DV435" s="172"/>
      <c r="DW435" s="172"/>
      <c r="DX435" s="172"/>
      <c r="DY435" s="172"/>
      <c r="DZ435" s="172"/>
      <c r="EA435" s="172"/>
      <c r="EB435" s="172"/>
      <c r="EC435" s="172"/>
      <c r="ED435" s="172"/>
      <c r="EE435" s="172"/>
      <c r="EF435" s="172"/>
      <c r="EG435" s="172"/>
      <c r="EH435" s="172"/>
      <c r="EI435" s="172"/>
      <c r="EJ435" s="172"/>
      <c r="EK435" s="172"/>
      <c r="EL435" s="172"/>
      <c r="EM435" s="172"/>
      <c r="EN435" s="172"/>
      <c r="EO435" s="172"/>
      <c r="EP435" s="172"/>
      <c r="EQ435" s="172"/>
      <c r="ER435" s="172"/>
      <c r="ES435" s="172"/>
      <c r="ET435" s="172"/>
      <c r="EU435" s="172"/>
      <c r="EV435" s="172"/>
      <c r="EW435" s="172"/>
      <c r="EX435" s="172"/>
      <c r="EY435" s="172"/>
      <c r="EZ435" s="172"/>
      <c r="FA435" s="172"/>
      <c r="FB435" s="172"/>
      <c r="FC435" s="172"/>
      <c r="FD435" s="172"/>
      <c r="FE435" s="172"/>
      <c r="FF435" s="172"/>
      <c r="FG435" s="172"/>
      <c r="FH435" s="172"/>
      <c r="FI435" s="172"/>
      <c r="FJ435" s="172"/>
      <c r="FK435" s="172"/>
      <c r="FL435" s="172"/>
      <c r="FM435" s="172"/>
      <c r="FN435" s="172"/>
      <c r="FO435" s="172"/>
      <c r="FP435" s="172"/>
      <c r="FQ435" s="172"/>
      <c r="FR435" s="172"/>
      <c r="FS435" s="172"/>
      <c r="FT435" s="172"/>
      <c r="FU435" s="172"/>
      <c r="FV435" s="172"/>
      <c r="FW435" s="172"/>
      <c r="FX435" s="172"/>
      <c r="FY435" s="172"/>
      <c r="FZ435" s="172"/>
      <c r="GA435" s="172"/>
      <c r="GB435" s="172"/>
      <c r="GC435" s="172"/>
      <c r="GD435" s="172"/>
      <c r="GE435" s="172"/>
      <c r="GF435" s="172"/>
      <c r="GG435" s="172"/>
      <c r="GH435" s="172"/>
      <c r="GI435" s="172"/>
      <c r="GJ435" s="172"/>
      <c r="GK435" s="172"/>
      <c r="GL435" s="172"/>
      <c r="GM435" s="172"/>
      <c r="GN435" s="172"/>
      <c r="GO435" s="172"/>
      <c r="GP435" s="172"/>
      <c r="GQ435" s="172"/>
      <c r="GR435" s="172"/>
      <c r="GS435" s="172"/>
      <c r="GT435" s="172"/>
      <c r="GU435" s="172"/>
      <c r="GV435" s="172"/>
      <c r="GW435" s="172"/>
      <c r="GX435" s="172"/>
      <c r="GY435" s="172"/>
      <c r="GZ435" s="172"/>
      <c r="HA435" s="172"/>
      <c r="HB435" s="172"/>
      <c r="HC435" s="172"/>
      <c r="HD435" s="172"/>
      <c r="HE435" s="172"/>
      <c r="HF435" s="172"/>
      <c r="HG435" s="172"/>
      <c r="HH435" s="172"/>
      <c r="HI435" s="172"/>
      <c r="HJ435" s="172"/>
      <c r="HK435" s="172"/>
      <c r="HL435" s="172"/>
      <c r="HM435" s="172"/>
      <c r="HN435" s="172"/>
      <c r="HO435" s="172"/>
      <c r="HP435" s="172"/>
      <c r="HQ435" s="172"/>
      <c r="HR435" s="172"/>
      <c r="HS435" s="172"/>
      <c r="HT435" s="172"/>
      <c r="HU435" s="172"/>
      <c r="HV435" s="172"/>
      <c r="HW435" s="172"/>
      <c r="HX435" s="172"/>
      <c r="HY435" s="172"/>
      <c r="HZ435" s="172"/>
      <c r="IA435" s="172"/>
      <c r="IB435" s="172"/>
      <c r="IC435" s="172"/>
      <c r="ID435" s="172"/>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c r="PU435" s="1"/>
      <c r="PV435" s="1"/>
      <c r="PW435" s="1"/>
      <c r="PX435" s="1"/>
      <c r="PY435" s="1"/>
      <c r="PZ435" s="1"/>
      <c r="QA435" s="1"/>
      <c r="QB435" s="1"/>
      <c r="QC435" s="1"/>
      <c r="QD435" s="1"/>
      <c r="QE435" s="1"/>
      <c r="QF435" s="1"/>
      <c r="QG435" s="1"/>
      <c r="QH435" s="1"/>
      <c r="QI435" s="1"/>
      <c r="QJ435" s="1"/>
      <c r="QK435" s="1"/>
      <c r="QL435" s="1"/>
      <c r="QM435" s="1"/>
      <c r="QN435" s="1"/>
      <c r="QO435" s="1"/>
      <c r="QP435" s="1"/>
      <c r="QQ435" s="1"/>
      <c r="QR435" s="1"/>
      <c r="QS435" s="1"/>
      <c r="QT435" s="1"/>
      <c r="QU435" s="1"/>
      <c r="QV435" s="1"/>
      <c r="QW435" s="1"/>
      <c r="QX435" s="1"/>
      <c r="QY435" s="1"/>
      <c r="QZ435" s="1"/>
      <c r="RA435" s="1"/>
      <c r="RB435" s="1"/>
      <c r="RC435" s="1"/>
      <c r="RD435" s="1"/>
      <c r="RE435" s="1"/>
      <c r="RF435" s="1"/>
      <c r="RG435" s="1"/>
      <c r="RH435" s="1"/>
      <c r="RI435" s="1"/>
      <c r="RJ435" s="1"/>
      <c r="RK435" s="1"/>
      <c r="RL435" s="1"/>
      <c r="RM435" s="1"/>
      <c r="RN435" s="1"/>
      <c r="RO435" s="1"/>
      <c r="RP435" s="1"/>
      <c r="RQ435" s="1"/>
      <c r="RR435" s="1"/>
      <c r="RS435" s="1"/>
      <c r="RT435" s="1"/>
      <c r="RU435" s="1"/>
      <c r="RV435" s="1"/>
      <c r="RW435" s="1"/>
      <c r="RX435" s="1"/>
      <c r="RY435" s="1"/>
      <c r="RZ435" s="1"/>
      <c r="SA435" s="1"/>
      <c r="SB435" s="1"/>
      <c r="SC435" s="1"/>
      <c r="SD435" s="1"/>
      <c r="SE435" s="1"/>
      <c r="SF435" s="1"/>
      <c r="SG435" s="1"/>
      <c r="SH435" s="1"/>
      <c r="SI435" s="1"/>
      <c r="SJ435" s="1"/>
      <c r="SK435" s="1"/>
      <c r="SL435" s="1"/>
      <c r="SM435" s="1"/>
      <c r="SN435" s="1"/>
      <c r="SO435" s="1"/>
      <c r="SP435" s="1"/>
      <c r="SQ435" s="1"/>
      <c r="SR435" s="1"/>
      <c r="SS435" s="1"/>
      <c r="ST435" s="1"/>
      <c r="SU435" s="1"/>
      <c r="SV435" s="1"/>
      <c r="SW435" s="1"/>
      <c r="SX435" s="1"/>
      <c r="SY435" s="1"/>
      <c r="SZ435" s="1"/>
      <c r="TA435" s="1"/>
      <c r="TB435" s="1"/>
      <c r="TC435" s="1"/>
      <c r="TD435" s="1"/>
      <c r="TE435" s="1"/>
      <c r="TF435" s="1"/>
      <c r="TG435" s="1"/>
      <c r="TH435" s="1"/>
      <c r="TI435" s="1"/>
      <c r="TJ435" s="1"/>
      <c r="TK435" s="1"/>
      <c r="TL435" s="1"/>
      <c r="TM435" s="1"/>
      <c r="TN435" s="1"/>
      <c r="TO435" s="1"/>
      <c r="TP435" s="1"/>
      <c r="TQ435" s="1"/>
      <c r="TR435" s="1"/>
      <c r="TS435" s="1"/>
      <c r="TT435" s="1"/>
      <c r="TU435" s="1"/>
      <c r="TV435" s="1"/>
      <c r="TW435" s="1"/>
      <c r="TX435" s="1"/>
      <c r="TY435" s="1"/>
      <c r="TZ435" s="1"/>
      <c r="UA435" s="1"/>
      <c r="UB435" s="1"/>
      <c r="UC435" s="1"/>
      <c r="UD435" s="1"/>
      <c r="UE435" s="1"/>
      <c r="UF435" s="1"/>
      <c r="UG435" s="1"/>
      <c r="UH435" s="1"/>
      <c r="UI435" s="1"/>
      <c r="UJ435" s="1"/>
      <c r="UK435" s="1"/>
      <c r="UL435" s="1"/>
      <c r="UM435" s="1"/>
      <c r="UN435" s="1"/>
      <c r="UO435" s="1"/>
      <c r="UP435" s="1"/>
      <c r="UQ435" s="1"/>
      <c r="UR435" s="1"/>
      <c r="US435" s="1"/>
      <c r="UT435" s="1"/>
      <c r="UU435" s="1"/>
      <c r="UV435" s="1"/>
      <c r="UW435" s="1"/>
      <c r="UX435" s="1"/>
      <c r="UY435" s="1"/>
      <c r="UZ435" s="1"/>
      <c r="VA435" s="1"/>
      <c r="VB435" s="1"/>
      <c r="VC435" s="1"/>
      <c r="VD435" s="1"/>
      <c r="VE435" s="1"/>
      <c r="VF435" s="1"/>
      <c r="VG435" s="1"/>
      <c r="VH435" s="1"/>
      <c r="VI435" s="1"/>
      <c r="VJ435" s="1"/>
      <c r="VK435" s="1"/>
      <c r="VL435" s="1"/>
      <c r="VM435" s="1"/>
      <c r="VN435" s="1"/>
      <c r="VO435" s="1"/>
      <c r="VP435" s="1"/>
      <c r="VQ435" s="1"/>
      <c r="VR435" s="1"/>
      <c r="VS435" s="1"/>
      <c r="VT435" s="1"/>
      <c r="VU435" s="1"/>
      <c r="VV435" s="1"/>
      <c r="VW435" s="1"/>
      <c r="VX435" s="1"/>
      <c r="VY435" s="1"/>
      <c r="VZ435" s="1"/>
      <c r="WA435" s="1"/>
      <c r="WB435" s="1"/>
      <c r="WC435" s="1"/>
      <c r="WD435" s="1"/>
      <c r="WE435" s="1"/>
      <c r="WF435" s="1"/>
      <c r="WG435" s="1"/>
      <c r="WH435" s="1"/>
      <c r="WI435" s="1"/>
      <c r="WJ435" s="1"/>
      <c r="WK435" s="1"/>
      <c r="WL435" s="1"/>
      <c r="WM435" s="1"/>
      <c r="WN435" s="1"/>
      <c r="WO435" s="1"/>
      <c r="WP435" s="1"/>
      <c r="WQ435" s="1"/>
      <c r="WR435" s="1"/>
      <c r="WS435" s="1"/>
      <c r="WT435" s="1"/>
      <c r="WU435" s="1"/>
      <c r="WV435" s="1"/>
      <c r="WW435" s="1"/>
      <c r="WX435" s="1"/>
      <c r="WY435" s="1"/>
      <c r="WZ435" s="1"/>
      <c r="XA435" s="1"/>
      <c r="XB435" s="1"/>
      <c r="XC435" s="1"/>
      <c r="XD435" s="1"/>
      <c r="XE435" s="1"/>
      <c r="XF435" s="1"/>
      <c r="XG435" s="1"/>
      <c r="XH435" s="1"/>
      <c r="XI435" s="1"/>
      <c r="XJ435" s="1"/>
      <c r="XK435" s="1"/>
      <c r="XL435" s="1"/>
      <c r="XM435" s="1"/>
      <c r="XN435" s="1"/>
      <c r="XO435" s="1"/>
      <c r="XP435" s="1"/>
      <c r="XQ435" s="1"/>
      <c r="XR435" s="1"/>
      <c r="XS435" s="1"/>
      <c r="XT435" s="1"/>
      <c r="XU435" s="1"/>
      <c r="XV435" s="1"/>
      <c r="XW435" s="1"/>
      <c r="XX435" s="1"/>
      <c r="XY435" s="1"/>
      <c r="XZ435" s="1"/>
      <c r="YA435" s="1"/>
      <c r="YB435" s="1"/>
      <c r="YC435" s="1"/>
      <c r="YD435" s="1"/>
      <c r="YE435" s="1"/>
      <c r="YF435" s="1"/>
      <c r="YG435" s="1"/>
      <c r="YH435" s="1"/>
      <c r="YI435" s="1"/>
      <c r="YJ435" s="1"/>
      <c r="YK435" s="1"/>
      <c r="YL435" s="1"/>
      <c r="YM435" s="1"/>
      <c r="YN435" s="1"/>
      <c r="YO435" s="1"/>
      <c r="YP435" s="1"/>
      <c r="YQ435" s="1"/>
      <c r="YR435" s="1"/>
      <c r="YS435" s="1"/>
      <c r="YT435" s="1"/>
      <c r="YU435" s="1"/>
      <c r="YV435" s="1"/>
      <c r="YW435" s="1"/>
      <c r="YX435" s="1"/>
      <c r="YY435" s="1"/>
      <c r="YZ435" s="1"/>
      <c r="ZA435" s="1"/>
      <c r="ZB435" s="1"/>
      <c r="ZC435" s="1"/>
      <c r="ZD435" s="1"/>
      <c r="ZE435" s="1"/>
      <c r="ZF435" s="1"/>
      <c r="ZG435" s="1"/>
      <c r="ZH435" s="1"/>
      <c r="ZI435" s="1"/>
      <c r="ZJ435" s="1"/>
      <c r="ZK435" s="1"/>
      <c r="ZL435" s="1"/>
      <c r="ZM435" s="1"/>
      <c r="ZN435" s="1"/>
      <c r="ZO435" s="1"/>
      <c r="ZP435" s="1"/>
      <c r="ZQ435" s="1"/>
      <c r="ZR435" s="1"/>
      <c r="ZS435" s="1"/>
      <c r="ZT435" s="1"/>
      <c r="ZU435" s="1"/>
      <c r="ZV435" s="1"/>
      <c r="ZW435" s="1"/>
      <c r="ZX435" s="1"/>
      <c r="ZY435" s="1"/>
      <c r="ZZ435" s="1"/>
      <c r="AAA435" s="1"/>
      <c r="AAB435" s="1"/>
      <c r="AAC435" s="1"/>
      <c r="AAD435" s="1"/>
      <c r="AAE435" s="1"/>
      <c r="AAF435" s="1"/>
      <c r="AAG435" s="1"/>
      <c r="AAH435" s="1"/>
      <c r="AAI435" s="1"/>
      <c r="AAJ435" s="1"/>
      <c r="AAK435" s="1"/>
      <c r="AAL435" s="1"/>
      <c r="AAM435" s="1"/>
      <c r="AAN435" s="1"/>
      <c r="AAO435" s="1"/>
      <c r="AAP435" s="1"/>
      <c r="AAQ435" s="1"/>
      <c r="AAR435" s="1"/>
      <c r="AAS435" s="1"/>
      <c r="AAT435" s="1"/>
      <c r="AAU435" s="1"/>
      <c r="AAV435" s="1"/>
      <c r="AAW435" s="1"/>
      <c r="AAX435" s="1"/>
      <c r="AAY435" s="1"/>
      <c r="AAZ435" s="1"/>
      <c r="ABA435" s="1"/>
      <c r="ABB435" s="1"/>
      <c r="ABC435" s="1"/>
      <c r="ABD435" s="1"/>
      <c r="ABE435" s="1"/>
      <c r="ABF435" s="1"/>
      <c r="ABG435" s="1"/>
      <c r="ABH435" s="1"/>
      <c r="ABI435" s="1"/>
      <c r="ABJ435" s="1"/>
      <c r="ABK435" s="1"/>
      <c r="ABL435" s="1"/>
      <c r="ABM435" s="1"/>
      <c r="ABN435" s="1"/>
      <c r="ABO435" s="1"/>
      <c r="ABP435" s="1"/>
      <c r="ABQ435" s="1"/>
      <c r="ABR435" s="1"/>
      <c r="ABS435" s="1"/>
      <c r="ABT435" s="1"/>
      <c r="ABU435" s="1"/>
      <c r="ABV435" s="1"/>
      <c r="ABW435" s="1"/>
      <c r="ABX435" s="1"/>
      <c r="ABY435" s="1"/>
      <c r="ABZ435" s="1"/>
      <c r="ACA435" s="1"/>
      <c r="ACB435" s="1"/>
      <c r="ACC435" s="1"/>
      <c r="ACD435" s="1"/>
      <c r="ACE435" s="1"/>
      <c r="ACF435" s="1"/>
      <c r="ACG435" s="1"/>
      <c r="ACH435" s="1"/>
      <c r="ACI435" s="1"/>
      <c r="ACJ435" s="1"/>
      <c r="ACK435" s="1"/>
      <c r="ACL435" s="1"/>
      <c r="ACM435" s="1"/>
      <c r="ACN435" s="1"/>
      <c r="ACO435" s="1"/>
      <c r="ACP435" s="1"/>
      <c r="ACQ435" s="1"/>
      <c r="ACR435" s="1"/>
      <c r="ACS435" s="1"/>
      <c r="ACT435" s="1"/>
      <c r="ACU435" s="1"/>
      <c r="ACV435" s="1"/>
      <c r="ACW435" s="1"/>
      <c r="ACX435" s="1"/>
      <c r="ACY435" s="1"/>
      <c r="ACZ435" s="1"/>
      <c r="ADA435" s="1"/>
      <c r="ADB435" s="1"/>
      <c r="ADC435" s="1"/>
      <c r="ADD435" s="1"/>
      <c r="ADE435" s="1"/>
      <c r="ADF435" s="1"/>
      <c r="ADG435" s="1"/>
      <c r="ADH435" s="1"/>
      <c r="ADI435" s="1"/>
      <c r="ADJ435" s="1"/>
      <c r="ADK435" s="1"/>
      <c r="ADL435" s="1"/>
      <c r="ADM435" s="1"/>
      <c r="ADN435" s="1"/>
      <c r="ADO435" s="1"/>
      <c r="ADP435" s="1"/>
      <c r="ADQ435" s="1"/>
      <c r="ADR435" s="1"/>
      <c r="ADS435" s="1"/>
      <c r="ADT435" s="1"/>
      <c r="ADU435" s="1"/>
      <c r="ADV435" s="1"/>
      <c r="ADW435" s="1"/>
      <c r="ADX435" s="1"/>
      <c r="ADY435" s="1"/>
      <c r="ADZ435" s="1"/>
      <c r="AEA435" s="1"/>
      <c r="AEB435" s="1"/>
      <c r="AEC435" s="1"/>
      <c r="AED435" s="1"/>
      <c r="AEE435" s="1"/>
      <c r="AEF435" s="1"/>
      <c r="AEG435" s="1"/>
      <c r="AEH435" s="1"/>
      <c r="AEI435" s="1"/>
      <c r="AEJ435" s="1"/>
      <c r="AEK435" s="1"/>
      <c r="AEL435" s="1"/>
      <c r="AEM435" s="1"/>
      <c r="AEN435" s="1"/>
      <c r="AEO435" s="1"/>
      <c r="AEP435" s="1"/>
      <c r="AEQ435" s="1"/>
      <c r="AER435" s="1"/>
      <c r="AES435" s="1"/>
      <c r="AET435" s="1"/>
      <c r="AEU435" s="1"/>
      <c r="AEV435" s="1"/>
      <c r="AEW435" s="1"/>
      <c r="AEX435" s="1"/>
      <c r="AEY435" s="1"/>
      <c r="AEZ435" s="1"/>
      <c r="AFA435" s="1"/>
      <c r="AFB435" s="1"/>
      <c r="AFC435" s="1"/>
      <c r="AFD435" s="1"/>
      <c r="AFE435" s="1"/>
      <c r="AFF435" s="1"/>
      <c r="AFG435" s="1"/>
      <c r="AFH435" s="1"/>
      <c r="AFI435" s="1"/>
      <c r="AFJ435" s="1"/>
      <c r="AFK435" s="1"/>
      <c r="AFL435" s="1"/>
      <c r="AFM435" s="1"/>
      <c r="AFN435" s="1"/>
      <c r="AFO435" s="1"/>
      <c r="AFP435" s="1"/>
      <c r="AFQ435" s="1"/>
      <c r="AFR435" s="1"/>
      <c r="AFS435" s="1"/>
      <c r="AFT435" s="1"/>
      <c r="AFU435" s="1"/>
      <c r="AFV435" s="1"/>
      <c r="AFW435" s="1"/>
      <c r="AFX435" s="1"/>
      <c r="AFY435" s="1"/>
      <c r="AFZ435" s="1"/>
      <c r="AGA435" s="1"/>
      <c r="AGB435" s="1"/>
      <c r="AGC435" s="1"/>
      <c r="AGD435" s="1"/>
      <c r="AGE435" s="1"/>
      <c r="AGF435" s="1"/>
      <c r="AGG435" s="1"/>
      <c r="AGH435" s="1"/>
      <c r="AGI435" s="1"/>
      <c r="AGJ435" s="1"/>
      <c r="AGK435" s="1"/>
      <c r="AGL435" s="1"/>
      <c r="AGM435" s="1"/>
      <c r="AGN435" s="1"/>
      <c r="AGO435" s="1"/>
      <c r="AGP435" s="1"/>
      <c r="AGQ435" s="1"/>
      <c r="AGR435" s="1"/>
      <c r="AGS435" s="1"/>
      <c r="AGT435" s="1"/>
      <c r="AGU435" s="1"/>
      <c r="AGV435" s="1"/>
      <c r="AGW435" s="1"/>
      <c r="AGX435" s="1"/>
      <c r="AGY435" s="1"/>
      <c r="AGZ435" s="1"/>
      <c r="AHA435" s="1"/>
      <c r="AHB435" s="1"/>
      <c r="AHC435" s="1"/>
      <c r="AHD435" s="1"/>
      <c r="AHE435" s="1"/>
      <c r="AHF435" s="1"/>
      <c r="AHG435" s="1"/>
      <c r="AHH435" s="1"/>
      <c r="AHI435" s="1"/>
      <c r="AHJ435" s="1"/>
      <c r="AHK435" s="1"/>
      <c r="AHL435" s="1"/>
      <c r="AHM435" s="1"/>
      <c r="AHN435" s="1"/>
      <c r="AHO435" s="1"/>
      <c r="AHP435" s="1"/>
      <c r="AHQ435" s="1"/>
      <c r="AHR435" s="1"/>
      <c r="AHS435" s="1"/>
      <c r="AHT435" s="1"/>
      <c r="AHU435" s="1"/>
      <c r="AHV435" s="1"/>
      <c r="AHW435" s="1"/>
      <c r="AHX435" s="1"/>
      <c r="AHY435" s="1"/>
      <c r="AHZ435" s="1"/>
      <c r="AIA435" s="1"/>
      <c r="AIB435" s="1"/>
      <c r="AIC435" s="1"/>
      <c r="AID435" s="1"/>
      <c r="AIE435" s="1"/>
      <c r="AIF435" s="1"/>
      <c r="AIG435" s="1"/>
      <c r="AIH435" s="1"/>
      <c r="AII435" s="1"/>
      <c r="AIJ435" s="1"/>
      <c r="AIK435" s="1"/>
      <c r="AIL435" s="1"/>
      <c r="AIM435" s="1"/>
      <c r="AIN435" s="1"/>
      <c r="AIO435" s="1"/>
      <c r="AIP435" s="1"/>
      <c r="AIQ435" s="1"/>
      <c r="AIR435" s="1"/>
      <c r="AIS435" s="1"/>
      <c r="AIT435" s="1"/>
      <c r="AIU435" s="1"/>
      <c r="AIV435" s="1"/>
      <c r="AIW435" s="1"/>
      <c r="AIX435" s="1"/>
      <c r="AIY435" s="1"/>
      <c r="AIZ435" s="1"/>
      <c r="AJA435" s="1"/>
      <c r="AJB435" s="1"/>
      <c r="AJC435" s="1"/>
      <c r="AJD435" s="1"/>
      <c r="AJE435" s="1"/>
      <c r="AJF435" s="1"/>
      <c r="AJG435" s="1"/>
      <c r="AJH435" s="1"/>
      <c r="AJI435" s="1"/>
      <c r="AJJ435" s="1"/>
      <c r="AJK435" s="1"/>
      <c r="AJL435" s="1"/>
      <c r="AJM435" s="1"/>
      <c r="AJN435" s="1"/>
      <c r="AJO435" s="1"/>
      <c r="AJP435" s="1"/>
      <c r="AJQ435" s="1"/>
      <c r="AJR435" s="1"/>
      <c r="AJS435" s="1"/>
      <c r="AJT435" s="1"/>
      <c r="AJU435" s="1"/>
      <c r="AJV435" s="1"/>
      <c r="AJW435" s="1"/>
      <c r="AJX435" s="1"/>
      <c r="AJY435" s="1"/>
      <c r="AJZ435" s="1"/>
      <c r="AKA435" s="1"/>
      <c r="AKB435" s="1"/>
      <c r="AKC435" s="1"/>
      <c r="AKD435" s="1"/>
      <c r="AKE435" s="1"/>
      <c r="AKF435" s="1"/>
      <c r="AKG435" s="1"/>
      <c r="AKH435" s="1"/>
      <c r="AKI435" s="1"/>
      <c r="AKJ435" s="1"/>
      <c r="AKK435" s="1"/>
      <c r="AKL435" s="1"/>
      <c r="AKM435" s="1"/>
      <c r="AKN435" s="1"/>
      <c r="AKO435" s="1"/>
      <c r="AKP435" s="1"/>
      <c r="AKQ435" s="1"/>
      <c r="AKR435" s="1"/>
      <c r="AKS435" s="1"/>
      <c r="AKT435" s="1"/>
      <c r="AKU435" s="1"/>
      <c r="AKV435" s="1"/>
      <c r="AKW435" s="1"/>
      <c r="AKX435" s="1"/>
      <c r="AKY435" s="1"/>
      <c r="AKZ435" s="1"/>
      <c r="ALA435" s="1"/>
      <c r="ALB435" s="1"/>
      <c r="ALC435" s="1"/>
      <c r="ALD435" s="1"/>
      <c r="ALE435" s="1"/>
      <c r="ALF435" s="1"/>
      <c r="ALG435" s="1"/>
      <c r="ALH435" s="1"/>
      <c r="ALI435" s="1"/>
      <c r="ALJ435" s="1"/>
      <c r="ALK435" s="1"/>
      <c r="ALL435" s="1"/>
      <c r="ALM435" s="1"/>
      <c r="ALN435" s="1"/>
      <c r="ALO435" s="1"/>
      <c r="ALP435" s="1"/>
    </row>
    <row r="436" customFormat="false" ht="117.6" hidden="false" customHeight="true" outlineLevel="0" collapsed="false">
      <c r="B436" s="90"/>
      <c r="C436" s="81" t="s">
        <v>185</v>
      </c>
      <c r="D436" s="81" t="n">
        <v>925</v>
      </c>
      <c r="E436" s="154" t="s">
        <v>56</v>
      </c>
      <c r="F436" s="154" t="s">
        <v>18</v>
      </c>
      <c r="G436" s="82" t="s">
        <v>186</v>
      </c>
      <c r="H436" s="86"/>
      <c r="I436" s="157" t="n">
        <f aca="false">SUM(J436:Q436)</f>
        <v>134518000</v>
      </c>
      <c r="J436" s="157" t="n">
        <f aca="false">J437</f>
        <v>128432800</v>
      </c>
      <c r="K436" s="76" t="n">
        <v>0</v>
      </c>
      <c r="L436" s="76" t="n">
        <f aca="false">L437</f>
        <v>0</v>
      </c>
      <c r="M436" s="76" t="n">
        <f aca="false">M437</f>
        <v>5902600</v>
      </c>
      <c r="N436" s="76" t="n">
        <f aca="false">N437</f>
        <v>182600</v>
      </c>
      <c r="O436" s="157" t="n">
        <f aca="false">O437</f>
        <v>0</v>
      </c>
      <c r="P436" s="76" t="n">
        <f aca="false">P437</f>
        <v>0</v>
      </c>
      <c r="Q436" s="158" t="n">
        <f aca="false">Q437</f>
        <v>0</v>
      </c>
    </row>
    <row r="437" customFormat="false" ht="32.8" hidden="false" customHeight="false" outlineLevel="0" collapsed="false">
      <c r="B437" s="90"/>
      <c r="C437" s="81" t="s">
        <v>146</v>
      </c>
      <c r="D437" s="81" t="n">
        <v>925</v>
      </c>
      <c r="E437" s="154" t="s">
        <v>56</v>
      </c>
      <c r="F437" s="154" t="s">
        <v>18</v>
      </c>
      <c r="G437" s="82" t="s">
        <v>186</v>
      </c>
      <c r="H437" s="86" t="n">
        <v>600</v>
      </c>
      <c r="I437" s="157" t="n">
        <f aca="false">SUM(J437:Q437)</f>
        <v>134518000</v>
      </c>
      <c r="J437" s="157" t="n">
        <v>128432800</v>
      </c>
      <c r="K437" s="76" t="n">
        <v>0</v>
      </c>
      <c r="L437" s="76" t="n">
        <v>0</v>
      </c>
      <c r="M437" s="76" t="n">
        <v>5902600</v>
      </c>
      <c r="N437" s="76" t="n">
        <v>182600</v>
      </c>
      <c r="O437" s="157" t="n">
        <v>0</v>
      </c>
      <c r="P437" s="76" t="n">
        <v>0</v>
      </c>
      <c r="Q437" s="158" t="n">
        <v>0</v>
      </c>
    </row>
    <row r="438" s="2" customFormat="true" ht="158.2" hidden="true" customHeight="false" outlineLevel="0" collapsed="false">
      <c r="A438" s="163"/>
      <c r="B438" s="164"/>
      <c r="C438" s="29" t="s">
        <v>187</v>
      </c>
      <c r="D438" s="29" t="n">
        <v>925</v>
      </c>
      <c r="E438" s="166" t="s">
        <v>56</v>
      </c>
      <c r="F438" s="166" t="s">
        <v>18</v>
      </c>
      <c r="G438" s="167" t="s">
        <v>188</v>
      </c>
      <c r="H438" s="176"/>
      <c r="I438" s="169" t="n">
        <f aca="false">SUM(J438:Q438)</f>
        <v>0</v>
      </c>
      <c r="J438" s="169" t="n">
        <f aca="false">J439</f>
        <v>0</v>
      </c>
      <c r="K438" s="170" t="n">
        <f aca="false">K439</f>
        <v>0</v>
      </c>
      <c r="L438" s="170" t="n">
        <f aca="false">L439</f>
        <v>0</v>
      </c>
      <c r="M438" s="170" t="n">
        <f aca="false">M439</f>
        <v>0</v>
      </c>
      <c r="N438" s="170" t="n">
        <f aca="false">N439</f>
        <v>0</v>
      </c>
      <c r="O438" s="170"/>
      <c r="P438" s="170"/>
      <c r="Q438" s="171" t="n">
        <f aca="false">Q439</f>
        <v>0</v>
      </c>
      <c r="R438" s="172"/>
      <c r="S438" s="172"/>
      <c r="T438" s="172"/>
      <c r="U438" s="172"/>
      <c r="V438" s="172"/>
      <c r="W438" s="172"/>
      <c r="X438" s="172"/>
      <c r="Y438" s="172"/>
      <c r="Z438" s="172"/>
      <c r="AA438" s="172"/>
      <c r="AB438" s="172"/>
      <c r="AC438" s="172"/>
      <c r="AD438" s="172"/>
      <c r="AE438" s="172"/>
      <c r="AF438" s="172"/>
      <c r="AG438" s="172"/>
      <c r="AH438" s="172"/>
      <c r="AI438" s="172"/>
      <c r="AJ438" s="172"/>
      <c r="AK438" s="172"/>
      <c r="AL438" s="172"/>
      <c r="AM438" s="172"/>
      <c r="AN438" s="172"/>
      <c r="AO438" s="172"/>
      <c r="AP438" s="172"/>
      <c r="AQ438" s="172"/>
      <c r="AR438" s="172"/>
      <c r="AS438" s="172"/>
      <c r="AT438" s="172"/>
      <c r="AU438" s="172"/>
      <c r="AV438" s="172"/>
      <c r="AW438" s="172"/>
      <c r="AX438" s="172"/>
      <c r="AY438" s="172"/>
      <c r="AZ438" s="172"/>
      <c r="BA438" s="172"/>
      <c r="BB438" s="172"/>
      <c r="BC438" s="172"/>
      <c r="BD438" s="172"/>
      <c r="BE438" s="172"/>
      <c r="BF438" s="172"/>
      <c r="BG438" s="172"/>
      <c r="BH438" s="172"/>
      <c r="BI438" s="172"/>
      <c r="BJ438" s="172"/>
      <c r="BK438" s="172"/>
      <c r="BL438" s="172"/>
      <c r="BM438" s="172"/>
      <c r="BN438" s="172"/>
      <c r="BO438" s="172"/>
      <c r="BP438" s="172"/>
      <c r="BQ438" s="172"/>
      <c r="BR438" s="172"/>
      <c r="BS438" s="172"/>
      <c r="BT438" s="172"/>
      <c r="BU438" s="172"/>
      <c r="BV438" s="172"/>
      <c r="BW438" s="172"/>
      <c r="BX438" s="172"/>
      <c r="BY438" s="172"/>
      <c r="BZ438" s="172"/>
      <c r="CA438" s="172"/>
      <c r="CB438" s="172"/>
      <c r="CC438" s="172"/>
      <c r="CD438" s="172"/>
      <c r="CE438" s="172"/>
      <c r="CF438" s="172"/>
      <c r="CG438" s="172"/>
      <c r="CH438" s="172"/>
      <c r="CI438" s="172"/>
      <c r="CJ438" s="172"/>
      <c r="CK438" s="172"/>
      <c r="CL438" s="172"/>
      <c r="CM438" s="172"/>
      <c r="CN438" s="172"/>
      <c r="CO438" s="172"/>
      <c r="CP438" s="172"/>
      <c r="CQ438" s="172"/>
      <c r="CR438" s="172"/>
      <c r="CS438" s="172"/>
      <c r="CT438" s="172"/>
      <c r="CU438" s="172"/>
      <c r="CV438" s="172"/>
      <c r="CW438" s="172"/>
      <c r="CX438" s="172"/>
      <c r="CY438" s="172"/>
      <c r="CZ438" s="172"/>
      <c r="DA438" s="172"/>
      <c r="DB438" s="172"/>
      <c r="DC438" s="172"/>
      <c r="DD438" s="172"/>
      <c r="DE438" s="172"/>
      <c r="DF438" s="172"/>
      <c r="DG438" s="172"/>
      <c r="DH438" s="172"/>
      <c r="DI438" s="172"/>
      <c r="DJ438" s="172"/>
      <c r="DK438" s="172"/>
      <c r="DL438" s="172"/>
      <c r="DM438" s="172"/>
      <c r="DN438" s="172"/>
      <c r="DO438" s="172"/>
      <c r="DP438" s="172"/>
      <c r="DQ438" s="172"/>
      <c r="DR438" s="172"/>
      <c r="DS438" s="172"/>
      <c r="DT438" s="172"/>
      <c r="DU438" s="172"/>
      <c r="DV438" s="172"/>
      <c r="DW438" s="172"/>
      <c r="DX438" s="172"/>
      <c r="DY438" s="172"/>
      <c r="DZ438" s="172"/>
      <c r="EA438" s="172"/>
      <c r="EB438" s="172"/>
      <c r="EC438" s="172"/>
      <c r="ED438" s="172"/>
      <c r="EE438" s="172"/>
      <c r="EF438" s="172"/>
      <c r="EG438" s="172"/>
      <c r="EH438" s="172"/>
      <c r="EI438" s="172"/>
      <c r="EJ438" s="172"/>
      <c r="EK438" s="172"/>
      <c r="EL438" s="172"/>
      <c r="EM438" s="172"/>
      <c r="EN438" s="172"/>
      <c r="EO438" s="172"/>
      <c r="EP438" s="172"/>
      <c r="EQ438" s="172"/>
      <c r="ER438" s="172"/>
      <c r="ES438" s="172"/>
      <c r="ET438" s="172"/>
      <c r="EU438" s="172"/>
      <c r="EV438" s="172"/>
      <c r="EW438" s="172"/>
      <c r="EX438" s="172"/>
      <c r="EY438" s="172"/>
      <c r="EZ438" s="172"/>
      <c r="FA438" s="172"/>
      <c r="FB438" s="172"/>
      <c r="FC438" s="172"/>
      <c r="FD438" s="172"/>
      <c r="FE438" s="172"/>
      <c r="FF438" s="172"/>
      <c r="FG438" s="172"/>
      <c r="FH438" s="172"/>
      <c r="FI438" s="172"/>
      <c r="FJ438" s="172"/>
      <c r="FK438" s="172"/>
      <c r="FL438" s="172"/>
      <c r="FM438" s="172"/>
      <c r="FN438" s="172"/>
      <c r="FO438" s="172"/>
      <c r="FP438" s="172"/>
      <c r="FQ438" s="172"/>
      <c r="FR438" s="172"/>
      <c r="FS438" s="172"/>
      <c r="FT438" s="172"/>
      <c r="FU438" s="172"/>
      <c r="FV438" s="172"/>
      <c r="FW438" s="172"/>
      <c r="FX438" s="172"/>
      <c r="FY438" s="172"/>
      <c r="FZ438" s="172"/>
      <c r="GA438" s="172"/>
      <c r="GB438" s="172"/>
      <c r="GC438" s="172"/>
      <c r="GD438" s="172"/>
      <c r="GE438" s="172"/>
      <c r="GF438" s="172"/>
      <c r="GG438" s="172"/>
      <c r="GH438" s="172"/>
      <c r="GI438" s="172"/>
      <c r="GJ438" s="172"/>
      <c r="GK438" s="172"/>
      <c r="GL438" s="172"/>
      <c r="GM438" s="172"/>
      <c r="GN438" s="172"/>
      <c r="GO438" s="172"/>
      <c r="GP438" s="172"/>
      <c r="GQ438" s="172"/>
      <c r="GR438" s="172"/>
      <c r="GS438" s="172"/>
      <c r="GT438" s="172"/>
      <c r="GU438" s="172"/>
      <c r="GV438" s="172"/>
      <c r="GW438" s="172"/>
      <c r="GX438" s="172"/>
      <c r="GY438" s="172"/>
      <c r="GZ438" s="172"/>
      <c r="HA438" s="172"/>
      <c r="HB438" s="172"/>
      <c r="HC438" s="172"/>
      <c r="HD438" s="172"/>
      <c r="HE438" s="172"/>
      <c r="HF438" s="172"/>
      <c r="HG438" s="172"/>
      <c r="HH438" s="172"/>
      <c r="HI438" s="172"/>
      <c r="HJ438" s="172"/>
      <c r="HK438" s="172"/>
      <c r="HL438" s="172"/>
      <c r="HM438" s="172"/>
      <c r="HN438" s="172"/>
      <c r="HO438" s="172"/>
      <c r="HP438" s="172"/>
      <c r="HQ438" s="172"/>
      <c r="HR438" s="172"/>
      <c r="HS438" s="172"/>
      <c r="HT438" s="172"/>
      <c r="HU438" s="172"/>
      <c r="HV438" s="172"/>
      <c r="HW438" s="172"/>
      <c r="HX438" s="172"/>
      <c r="HY438" s="172"/>
      <c r="HZ438" s="172"/>
      <c r="IA438" s="172"/>
      <c r="IB438" s="172"/>
      <c r="IC438" s="172"/>
      <c r="ID438" s="172"/>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c r="QQ438" s="1"/>
      <c r="QR438" s="1"/>
      <c r="QS438" s="1"/>
      <c r="QT438" s="1"/>
      <c r="QU438" s="1"/>
      <c r="QV438" s="1"/>
      <c r="QW438" s="1"/>
      <c r="QX438" s="1"/>
      <c r="QY438" s="1"/>
      <c r="QZ438" s="1"/>
      <c r="RA438" s="1"/>
      <c r="RB438" s="1"/>
      <c r="RC438" s="1"/>
      <c r="RD438" s="1"/>
      <c r="RE438" s="1"/>
      <c r="RF438" s="1"/>
      <c r="RG438" s="1"/>
      <c r="RH438" s="1"/>
      <c r="RI438" s="1"/>
      <c r="RJ438" s="1"/>
      <c r="RK438" s="1"/>
      <c r="RL438" s="1"/>
      <c r="RM438" s="1"/>
      <c r="RN438" s="1"/>
      <c r="RO438" s="1"/>
      <c r="RP438" s="1"/>
      <c r="RQ438" s="1"/>
      <c r="RR438" s="1"/>
      <c r="RS438" s="1"/>
      <c r="RT438" s="1"/>
      <c r="RU438" s="1"/>
      <c r="RV438" s="1"/>
      <c r="RW438" s="1"/>
      <c r="RX438" s="1"/>
      <c r="RY438" s="1"/>
      <c r="RZ438" s="1"/>
      <c r="SA438" s="1"/>
      <c r="SB438" s="1"/>
      <c r="SC438" s="1"/>
      <c r="SD438" s="1"/>
      <c r="SE438" s="1"/>
      <c r="SF438" s="1"/>
      <c r="SG438" s="1"/>
      <c r="SH438" s="1"/>
      <c r="SI438" s="1"/>
      <c r="SJ438" s="1"/>
      <c r="SK438" s="1"/>
      <c r="SL438" s="1"/>
      <c r="SM438" s="1"/>
      <c r="SN438" s="1"/>
      <c r="SO438" s="1"/>
      <c r="SP438" s="1"/>
      <c r="SQ438" s="1"/>
      <c r="SR438" s="1"/>
      <c r="SS438" s="1"/>
      <c r="ST438" s="1"/>
      <c r="SU438" s="1"/>
      <c r="SV438" s="1"/>
      <c r="SW438" s="1"/>
      <c r="SX438" s="1"/>
      <c r="SY438" s="1"/>
      <c r="SZ438" s="1"/>
      <c r="TA438" s="1"/>
      <c r="TB438" s="1"/>
      <c r="TC438" s="1"/>
      <c r="TD438" s="1"/>
      <c r="TE438" s="1"/>
      <c r="TF438" s="1"/>
      <c r="TG438" s="1"/>
      <c r="TH438" s="1"/>
      <c r="TI438" s="1"/>
      <c r="TJ438" s="1"/>
      <c r="TK438" s="1"/>
      <c r="TL438" s="1"/>
      <c r="TM438" s="1"/>
      <c r="TN438" s="1"/>
      <c r="TO438" s="1"/>
      <c r="TP438" s="1"/>
      <c r="TQ438" s="1"/>
      <c r="TR438" s="1"/>
      <c r="TS438" s="1"/>
      <c r="TT438" s="1"/>
      <c r="TU438" s="1"/>
      <c r="TV438" s="1"/>
      <c r="TW438" s="1"/>
      <c r="TX438" s="1"/>
      <c r="TY438" s="1"/>
      <c r="TZ438" s="1"/>
      <c r="UA438" s="1"/>
      <c r="UB438" s="1"/>
      <c r="UC438" s="1"/>
      <c r="UD438" s="1"/>
      <c r="UE438" s="1"/>
      <c r="UF438" s="1"/>
      <c r="UG438" s="1"/>
      <c r="UH438" s="1"/>
      <c r="UI438" s="1"/>
      <c r="UJ438" s="1"/>
      <c r="UK438" s="1"/>
      <c r="UL438" s="1"/>
      <c r="UM438" s="1"/>
      <c r="UN438" s="1"/>
      <c r="UO438" s="1"/>
      <c r="UP438" s="1"/>
      <c r="UQ438" s="1"/>
      <c r="UR438" s="1"/>
      <c r="US438" s="1"/>
      <c r="UT438" s="1"/>
      <c r="UU438" s="1"/>
      <c r="UV438" s="1"/>
      <c r="UW438" s="1"/>
      <c r="UX438" s="1"/>
      <c r="UY438" s="1"/>
      <c r="UZ438" s="1"/>
      <c r="VA438" s="1"/>
      <c r="VB438" s="1"/>
      <c r="VC438" s="1"/>
      <c r="VD438" s="1"/>
      <c r="VE438" s="1"/>
      <c r="VF438" s="1"/>
      <c r="VG438" s="1"/>
      <c r="VH438" s="1"/>
      <c r="VI438" s="1"/>
      <c r="VJ438" s="1"/>
      <c r="VK438" s="1"/>
      <c r="VL438" s="1"/>
      <c r="VM438" s="1"/>
      <c r="VN438" s="1"/>
      <c r="VO438" s="1"/>
      <c r="VP438" s="1"/>
      <c r="VQ438" s="1"/>
      <c r="VR438" s="1"/>
      <c r="VS438" s="1"/>
      <c r="VT438" s="1"/>
      <c r="VU438" s="1"/>
      <c r="VV438" s="1"/>
      <c r="VW438" s="1"/>
      <c r="VX438" s="1"/>
      <c r="VY438" s="1"/>
      <c r="VZ438" s="1"/>
      <c r="WA438" s="1"/>
      <c r="WB438" s="1"/>
      <c r="WC438" s="1"/>
      <c r="WD438" s="1"/>
      <c r="WE438" s="1"/>
      <c r="WF438" s="1"/>
      <c r="WG438" s="1"/>
      <c r="WH438" s="1"/>
      <c r="WI438" s="1"/>
      <c r="WJ438" s="1"/>
      <c r="WK438" s="1"/>
      <c r="WL438" s="1"/>
      <c r="WM438" s="1"/>
      <c r="WN438" s="1"/>
      <c r="WO438" s="1"/>
      <c r="WP438" s="1"/>
      <c r="WQ438" s="1"/>
      <c r="WR438" s="1"/>
      <c r="WS438" s="1"/>
      <c r="WT438" s="1"/>
      <c r="WU438" s="1"/>
      <c r="WV438" s="1"/>
      <c r="WW438" s="1"/>
      <c r="WX438" s="1"/>
      <c r="WY438" s="1"/>
      <c r="WZ438" s="1"/>
      <c r="XA438" s="1"/>
      <c r="XB438" s="1"/>
      <c r="XC438" s="1"/>
      <c r="XD438" s="1"/>
      <c r="XE438" s="1"/>
      <c r="XF438" s="1"/>
      <c r="XG438" s="1"/>
      <c r="XH438" s="1"/>
      <c r="XI438" s="1"/>
      <c r="XJ438" s="1"/>
      <c r="XK438" s="1"/>
      <c r="XL438" s="1"/>
      <c r="XM438" s="1"/>
      <c r="XN438" s="1"/>
      <c r="XO438" s="1"/>
      <c r="XP438" s="1"/>
      <c r="XQ438" s="1"/>
      <c r="XR438" s="1"/>
      <c r="XS438" s="1"/>
      <c r="XT438" s="1"/>
      <c r="XU438" s="1"/>
      <c r="XV438" s="1"/>
      <c r="XW438" s="1"/>
      <c r="XX438" s="1"/>
      <c r="XY438" s="1"/>
      <c r="XZ438" s="1"/>
      <c r="YA438" s="1"/>
      <c r="YB438" s="1"/>
      <c r="YC438" s="1"/>
      <c r="YD438" s="1"/>
      <c r="YE438" s="1"/>
      <c r="YF438" s="1"/>
      <c r="YG438" s="1"/>
      <c r="YH438" s="1"/>
      <c r="YI438" s="1"/>
      <c r="YJ438" s="1"/>
      <c r="YK438" s="1"/>
      <c r="YL438" s="1"/>
      <c r="YM438" s="1"/>
      <c r="YN438" s="1"/>
      <c r="YO438" s="1"/>
      <c r="YP438" s="1"/>
      <c r="YQ438" s="1"/>
      <c r="YR438" s="1"/>
      <c r="YS438" s="1"/>
      <c r="YT438" s="1"/>
      <c r="YU438" s="1"/>
      <c r="YV438" s="1"/>
      <c r="YW438" s="1"/>
      <c r="YX438" s="1"/>
      <c r="YY438" s="1"/>
      <c r="YZ438" s="1"/>
      <c r="ZA438" s="1"/>
      <c r="ZB438" s="1"/>
      <c r="ZC438" s="1"/>
      <c r="ZD438" s="1"/>
      <c r="ZE438" s="1"/>
      <c r="ZF438" s="1"/>
      <c r="ZG438" s="1"/>
      <c r="ZH438" s="1"/>
      <c r="ZI438" s="1"/>
      <c r="ZJ438" s="1"/>
      <c r="ZK438" s="1"/>
      <c r="ZL438" s="1"/>
      <c r="ZM438" s="1"/>
      <c r="ZN438" s="1"/>
      <c r="ZO438" s="1"/>
      <c r="ZP438" s="1"/>
      <c r="ZQ438" s="1"/>
      <c r="ZR438" s="1"/>
      <c r="ZS438" s="1"/>
      <c r="ZT438" s="1"/>
      <c r="ZU438" s="1"/>
      <c r="ZV438" s="1"/>
      <c r="ZW438" s="1"/>
      <c r="ZX438" s="1"/>
      <c r="ZY438" s="1"/>
      <c r="ZZ438" s="1"/>
      <c r="AAA438" s="1"/>
      <c r="AAB438" s="1"/>
      <c r="AAC438" s="1"/>
      <c r="AAD438" s="1"/>
      <c r="AAE438" s="1"/>
      <c r="AAF438" s="1"/>
      <c r="AAG438" s="1"/>
      <c r="AAH438" s="1"/>
      <c r="AAI438" s="1"/>
      <c r="AAJ438" s="1"/>
      <c r="AAK438" s="1"/>
      <c r="AAL438" s="1"/>
      <c r="AAM438" s="1"/>
      <c r="AAN438" s="1"/>
      <c r="AAO438" s="1"/>
      <c r="AAP438" s="1"/>
      <c r="AAQ438" s="1"/>
      <c r="AAR438" s="1"/>
      <c r="AAS438" s="1"/>
      <c r="AAT438" s="1"/>
      <c r="AAU438" s="1"/>
      <c r="AAV438" s="1"/>
      <c r="AAW438" s="1"/>
      <c r="AAX438" s="1"/>
      <c r="AAY438" s="1"/>
      <c r="AAZ438" s="1"/>
      <c r="ABA438" s="1"/>
      <c r="ABB438" s="1"/>
      <c r="ABC438" s="1"/>
      <c r="ABD438" s="1"/>
      <c r="ABE438" s="1"/>
      <c r="ABF438" s="1"/>
      <c r="ABG438" s="1"/>
      <c r="ABH438" s="1"/>
      <c r="ABI438" s="1"/>
      <c r="ABJ438" s="1"/>
      <c r="ABK438" s="1"/>
      <c r="ABL438" s="1"/>
      <c r="ABM438" s="1"/>
      <c r="ABN438" s="1"/>
      <c r="ABO438" s="1"/>
      <c r="ABP438" s="1"/>
      <c r="ABQ438" s="1"/>
      <c r="ABR438" s="1"/>
      <c r="ABS438" s="1"/>
      <c r="ABT438" s="1"/>
      <c r="ABU438" s="1"/>
      <c r="ABV438" s="1"/>
      <c r="ABW438" s="1"/>
      <c r="ABX438" s="1"/>
      <c r="ABY438" s="1"/>
      <c r="ABZ438" s="1"/>
      <c r="ACA438" s="1"/>
      <c r="ACB438" s="1"/>
      <c r="ACC438" s="1"/>
      <c r="ACD438" s="1"/>
      <c r="ACE438" s="1"/>
      <c r="ACF438" s="1"/>
      <c r="ACG438" s="1"/>
      <c r="ACH438" s="1"/>
      <c r="ACI438" s="1"/>
      <c r="ACJ438" s="1"/>
      <c r="ACK438" s="1"/>
      <c r="ACL438" s="1"/>
      <c r="ACM438" s="1"/>
      <c r="ACN438" s="1"/>
      <c r="ACO438" s="1"/>
      <c r="ACP438" s="1"/>
      <c r="ACQ438" s="1"/>
      <c r="ACR438" s="1"/>
      <c r="ACS438" s="1"/>
      <c r="ACT438" s="1"/>
      <c r="ACU438" s="1"/>
      <c r="ACV438" s="1"/>
      <c r="ACW438" s="1"/>
      <c r="ACX438" s="1"/>
      <c r="ACY438" s="1"/>
      <c r="ACZ438" s="1"/>
      <c r="ADA438" s="1"/>
      <c r="ADB438" s="1"/>
      <c r="ADC438" s="1"/>
      <c r="ADD438" s="1"/>
      <c r="ADE438" s="1"/>
      <c r="ADF438" s="1"/>
      <c r="ADG438" s="1"/>
      <c r="ADH438" s="1"/>
      <c r="ADI438" s="1"/>
      <c r="ADJ438" s="1"/>
      <c r="ADK438" s="1"/>
      <c r="ADL438" s="1"/>
      <c r="ADM438" s="1"/>
      <c r="ADN438" s="1"/>
      <c r="ADO438" s="1"/>
      <c r="ADP438" s="1"/>
      <c r="ADQ438" s="1"/>
      <c r="ADR438" s="1"/>
      <c r="ADS438" s="1"/>
      <c r="ADT438" s="1"/>
      <c r="ADU438" s="1"/>
      <c r="ADV438" s="1"/>
      <c r="ADW438" s="1"/>
      <c r="ADX438" s="1"/>
      <c r="ADY438" s="1"/>
      <c r="ADZ438" s="1"/>
      <c r="AEA438" s="1"/>
      <c r="AEB438" s="1"/>
      <c r="AEC438" s="1"/>
      <c r="AED438" s="1"/>
      <c r="AEE438" s="1"/>
      <c r="AEF438" s="1"/>
      <c r="AEG438" s="1"/>
      <c r="AEH438" s="1"/>
      <c r="AEI438" s="1"/>
      <c r="AEJ438" s="1"/>
      <c r="AEK438" s="1"/>
      <c r="AEL438" s="1"/>
      <c r="AEM438" s="1"/>
      <c r="AEN438" s="1"/>
      <c r="AEO438" s="1"/>
      <c r="AEP438" s="1"/>
      <c r="AEQ438" s="1"/>
      <c r="AER438" s="1"/>
      <c r="AES438" s="1"/>
      <c r="AET438" s="1"/>
      <c r="AEU438" s="1"/>
      <c r="AEV438" s="1"/>
      <c r="AEW438" s="1"/>
      <c r="AEX438" s="1"/>
      <c r="AEY438" s="1"/>
      <c r="AEZ438" s="1"/>
      <c r="AFA438" s="1"/>
      <c r="AFB438" s="1"/>
      <c r="AFC438" s="1"/>
      <c r="AFD438" s="1"/>
      <c r="AFE438" s="1"/>
      <c r="AFF438" s="1"/>
      <c r="AFG438" s="1"/>
      <c r="AFH438" s="1"/>
      <c r="AFI438" s="1"/>
      <c r="AFJ438" s="1"/>
      <c r="AFK438" s="1"/>
      <c r="AFL438" s="1"/>
      <c r="AFM438" s="1"/>
      <c r="AFN438" s="1"/>
      <c r="AFO438" s="1"/>
      <c r="AFP438" s="1"/>
      <c r="AFQ438" s="1"/>
      <c r="AFR438" s="1"/>
      <c r="AFS438" s="1"/>
      <c r="AFT438" s="1"/>
      <c r="AFU438" s="1"/>
      <c r="AFV438" s="1"/>
      <c r="AFW438" s="1"/>
      <c r="AFX438" s="1"/>
      <c r="AFY438" s="1"/>
      <c r="AFZ438" s="1"/>
      <c r="AGA438" s="1"/>
      <c r="AGB438" s="1"/>
      <c r="AGC438" s="1"/>
      <c r="AGD438" s="1"/>
      <c r="AGE438" s="1"/>
      <c r="AGF438" s="1"/>
      <c r="AGG438" s="1"/>
      <c r="AGH438" s="1"/>
      <c r="AGI438" s="1"/>
      <c r="AGJ438" s="1"/>
      <c r="AGK438" s="1"/>
      <c r="AGL438" s="1"/>
      <c r="AGM438" s="1"/>
      <c r="AGN438" s="1"/>
      <c r="AGO438" s="1"/>
      <c r="AGP438" s="1"/>
      <c r="AGQ438" s="1"/>
      <c r="AGR438" s="1"/>
      <c r="AGS438" s="1"/>
      <c r="AGT438" s="1"/>
      <c r="AGU438" s="1"/>
      <c r="AGV438" s="1"/>
      <c r="AGW438" s="1"/>
      <c r="AGX438" s="1"/>
      <c r="AGY438" s="1"/>
      <c r="AGZ438" s="1"/>
      <c r="AHA438" s="1"/>
      <c r="AHB438" s="1"/>
      <c r="AHC438" s="1"/>
      <c r="AHD438" s="1"/>
      <c r="AHE438" s="1"/>
      <c r="AHF438" s="1"/>
      <c r="AHG438" s="1"/>
      <c r="AHH438" s="1"/>
      <c r="AHI438" s="1"/>
      <c r="AHJ438" s="1"/>
      <c r="AHK438" s="1"/>
      <c r="AHL438" s="1"/>
      <c r="AHM438" s="1"/>
      <c r="AHN438" s="1"/>
      <c r="AHO438" s="1"/>
      <c r="AHP438" s="1"/>
      <c r="AHQ438" s="1"/>
      <c r="AHR438" s="1"/>
      <c r="AHS438" s="1"/>
      <c r="AHT438" s="1"/>
      <c r="AHU438" s="1"/>
      <c r="AHV438" s="1"/>
      <c r="AHW438" s="1"/>
      <c r="AHX438" s="1"/>
      <c r="AHY438" s="1"/>
      <c r="AHZ438" s="1"/>
      <c r="AIA438" s="1"/>
      <c r="AIB438" s="1"/>
      <c r="AIC438" s="1"/>
      <c r="AID438" s="1"/>
      <c r="AIE438" s="1"/>
      <c r="AIF438" s="1"/>
      <c r="AIG438" s="1"/>
      <c r="AIH438" s="1"/>
      <c r="AII438" s="1"/>
      <c r="AIJ438" s="1"/>
      <c r="AIK438" s="1"/>
      <c r="AIL438" s="1"/>
      <c r="AIM438" s="1"/>
      <c r="AIN438" s="1"/>
      <c r="AIO438" s="1"/>
      <c r="AIP438" s="1"/>
      <c r="AIQ438" s="1"/>
      <c r="AIR438" s="1"/>
      <c r="AIS438" s="1"/>
      <c r="AIT438" s="1"/>
      <c r="AIU438" s="1"/>
      <c r="AIV438" s="1"/>
      <c r="AIW438" s="1"/>
      <c r="AIX438" s="1"/>
      <c r="AIY438" s="1"/>
      <c r="AIZ438" s="1"/>
      <c r="AJA438" s="1"/>
      <c r="AJB438" s="1"/>
      <c r="AJC438" s="1"/>
      <c r="AJD438" s="1"/>
      <c r="AJE438" s="1"/>
      <c r="AJF438" s="1"/>
      <c r="AJG438" s="1"/>
      <c r="AJH438" s="1"/>
      <c r="AJI438" s="1"/>
      <c r="AJJ438" s="1"/>
      <c r="AJK438" s="1"/>
      <c r="AJL438" s="1"/>
      <c r="AJM438" s="1"/>
      <c r="AJN438" s="1"/>
      <c r="AJO438" s="1"/>
      <c r="AJP438" s="1"/>
      <c r="AJQ438" s="1"/>
      <c r="AJR438" s="1"/>
      <c r="AJS438" s="1"/>
      <c r="AJT438" s="1"/>
      <c r="AJU438" s="1"/>
      <c r="AJV438" s="1"/>
      <c r="AJW438" s="1"/>
      <c r="AJX438" s="1"/>
      <c r="AJY438" s="1"/>
      <c r="AJZ438" s="1"/>
      <c r="AKA438" s="1"/>
      <c r="AKB438" s="1"/>
      <c r="AKC438" s="1"/>
      <c r="AKD438" s="1"/>
      <c r="AKE438" s="1"/>
      <c r="AKF438" s="1"/>
      <c r="AKG438" s="1"/>
      <c r="AKH438" s="1"/>
      <c r="AKI438" s="1"/>
      <c r="AKJ438" s="1"/>
      <c r="AKK438" s="1"/>
      <c r="AKL438" s="1"/>
      <c r="AKM438" s="1"/>
      <c r="AKN438" s="1"/>
      <c r="AKO438" s="1"/>
      <c r="AKP438" s="1"/>
      <c r="AKQ438" s="1"/>
      <c r="AKR438" s="1"/>
      <c r="AKS438" s="1"/>
      <c r="AKT438" s="1"/>
      <c r="AKU438" s="1"/>
      <c r="AKV438" s="1"/>
      <c r="AKW438" s="1"/>
      <c r="AKX438" s="1"/>
      <c r="AKY438" s="1"/>
      <c r="AKZ438" s="1"/>
      <c r="ALA438" s="1"/>
      <c r="ALB438" s="1"/>
      <c r="ALC438" s="1"/>
      <c r="ALD438" s="1"/>
      <c r="ALE438" s="1"/>
      <c r="ALF438" s="1"/>
      <c r="ALG438" s="1"/>
      <c r="ALH438" s="1"/>
      <c r="ALI438" s="1"/>
      <c r="ALJ438" s="1"/>
      <c r="ALK438" s="1"/>
      <c r="ALL438" s="1"/>
      <c r="ALM438" s="1"/>
      <c r="ALN438" s="1"/>
      <c r="ALO438" s="1"/>
      <c r="ALP438" s="1"/>
    </row>
    <row r="439" s="2" customFormat="true" ht="32.8" hidden="true" customHeight="false" outlineLevel="0" collapsed="false">
      <c r="A439" s="163"/>
      <c r="B439" s="164"/>
      <c r="C439" s="29" t="s">
        <v>146</v>
      </c>
      <c r="D439" s="29" t="n">
        <v>925</v>
      </c>
      <c r="E439" s="166" t="s">
        <v>56</v>
      </c>
      <c r="F439" s="166" t="s">
        <v>18</v>
      </c>
      <c r="G439" s="167" t="s">
        <v>188</v>
      </c>
      <c r="H439" s="176" t="n">
        <v>600</v>
      </c>
      <c r="I439" s="169" t="n">
        <f aca="false">SUM(J439:Q439)</f>
        <v>0</v>
      </c>
      <c r="J439" s="169"/>
      <c r="K439" s="170"/>
      <c r="L439" s="170" t="n">
        <v>0</v>
      </c>
      <c r="M439" s="170" t="n">
        <v>0</v>
      </c>
      <c r="N439" s="170" t="n">
        <v>0</v>
      </c>
      <c r="O439" s="170"/>
      <c r="P439" s="170"/>
      <c r="Q439" s="171" t="n">
        <v>0</v>
      </c>
      <c r="R439" s="172"/>
      <c r="S439" s="172"/>
      <c r="T439" s="172"/>
      <c r="U439" s="172"/>
      <c r="V439" s="172"/>
      <c r="W439" s="172"/>
      <c r="X439" s="172"/>
      <c r="Y439" s="172"/>
      <c r="Z439" s="172"/>
      <c r="AA439" s="172"/>
      <c r="AB439" s="172"/>
      <c r="AC439" s="172"/>
      <c r="AD439" s="172"/>
      <c r="AE439" s="172"/>
      <c r="AF439" s="172"/>
      <c r="AG439" s="172"/>
      <c r="AH439" s="172"/>
      <c r="AI439" s="172"/>
      <c r="AJ439" s="172"/>
      <c r="AK439" s="172"/>
      <c r="AL439" s="172"/>
      <c r="AM439" s="172"/>
      <c r="AN439" s="172"/>
      <c r="AO439" s="172"/>
      <c r="AP439" s="172"/>
      <c r="AQ439" s="172"/>
      <c r="AR439" s="172"/>
      <c r="AS439" s="172"/>
      <c r="AT439" s="172"/>
      <c r="AU439" s="172"/>
      <c r="AV439" s="172"/>
      <c r="AW439" s="172"/>
      <c r="AX439" s="172"/>
      <c r="AY439" s="172"/>
      <c r="AZ439" s="172"/>
      <c r="BA439" s="172"/>
      <c r="BB439" s="172"/>
      <c r="BC439" s="172"/>
      <c r="BD439" s="172"/>
      <c r="BE439" s="172"/>
      <c r="BF439" s="172"/>
      <c r="BG439" s="172"/>
      <c r="BH439" s="172"/>
      <c r="BI439" s="172"/>
      <c r="BJ439" s="172"/>
      <c r="BK439" s="172"/>
      <c r="BL439" s="172"/>
      <c r="BM439" s="172"/>
      <c r="BN439" s="172"/>
      <c r="BO439" s="172"/>
      <c r="BP439" s="172"/>
      <c r="BQ439" s="172"/>
      <c r="BR439" s="172"/>
      <c r="BS439" s="172"/>
      <c r="BT439" s="172"/>
      <c r="BU439" s="172"/>
      <c r="BV439" s="172"/>
      <c r="BW439" s="172"/>
      <c r="BX439" s="172"/>
      <c r="BY439" s="172"/>
      <c r="BZ439" s="172"/>
      <c r="CA439" s="172"/>
      <c r="CB439" s="172"/>
      <c r="CC439" s="172"/>
      <c r="CD439" s="172"/>
      <c r="CE439" s="172"/>
      <c r="CF439" s="172"/>
      <c r="CG439" s="172"/>
      <c r="CH439" s="172"/>
      <c r="CI439" s="172"/>
      <c r="CJ439" s="172"/>
      <c r="CK439" s="172"/>
      <c r="CL439" s="172"/>
      <c r="CM439" s="172"/>
      <c r="CN439" s="172"/>
      <c r="CO439" s="172"/>
      <c r="CP439" s="172"/>
      <c r="CQ439" s="172"/>
      <c r="CR439" s="172"/>
      <c r="CS439" s="172"/>
      <c r="CT439" s="172"/>
      <c r="CU439" s="172"/>
      <c r="CV439" s="172"/>
      <c r="CW439" s="172"/>
      <c r="CX439" s="172"/>
      <c r="CY439" s="172"/>
      <c r="CZ439" s="172"/>
      <c r="DA439" s="172"/>
      <c r="DB439" s="172"/>
      <c r="DC439" s="172"/>
      <c r="DD439" s="172"/>
      <c r="DE439" s="172"/>
      <c r="DF439" s="172"/>
      <c r="DG439" s="172"/>
      <c r="DH439" s="172"/>
      <c r="DI439" s="172"/>
      <c r="DJ439" s="172"/>
      <c r="DK439" s="172"/>
      <c r="DL439" s="172"/>
      <c r="DM439" s="172"/>
      <c r="DN439" s="172"/>
      <c r="DO439" s="172"/>
      <c r="DP439" s="172"/>
      <c r="DQ439" s="172"/>
      <c r="DR439" s="172"/>
      <c r="DS439" s="172"/>
      <c r="DT439" s="172"/>
      <c r="DU439" s="172"/>
      <c r="DV439" s="172"/>
      <c r="DW439" s="172"/>
      <c r="DX439" s="172"/>
      <c r="DY439" s="172"/>
      <c r="DZ439" s="172"/>
      <c r="EA439" s="172"/>
      <c r="EB439" s="172"/>
      <c r="EC439" s="172"/>
      <c r="ED439" s="172"/>
      <c r="EE439" s="172"/>
      <c r="EF439" s="172"/>
      <c r="EG439" s="172"/>
      <c r="EH439" s="172"/>
      <c r="EI439" s="172"/>
      <c r="EJ439" s="172"/>
      <c r="EK439" s="172"/>
      <c r="EL439" s="172"/>
      <c r="EM439" s="172"/>
      <c r="EN439" s="172"/>
      <c r="EO439" s="172"/>
      <c r="EP439" s="172"/>
      <c r="EQ439" s="172"/>
      <c r="ER439" s="172"/>
      <c r="ES439" s="172"/>
      <c r="ET439" s="172"/>
      <c r="EU439" s="172"/>
      <c r="EV439" s="172"/>
      <c r="EW439" s="172"/>
      <c r="EX439" s="172"/>
      <c r="EY439" s="172"/>
      <c r="EZ439" s="172"/>
      <c r="FA439" s="172"/>
      <c r="FB439" s="172"/>
      <c r="FC439" s="172"/>
      <c r="FD439" s="172"/>
      <c r="FE439" s="172"/>
      <c r="FF439" s="172"/>
      <c r="FG439" s="172"/>
      <c r="FH439" s="172"/>
      <c r="FI439" s="172"/>
      <c r="FJ439" s="172"/>
      <c r="FK439" s="172"/>
      <c r="FL439" s="172"/>
      <c r="FM439" s="172"/>
      <c r="FN439" s="172"/>
      <c r="FO439" s="172"/>
      <c r="FP439" s="172"/>
      <c r="FQ439" s="172"/>
      <c r="FR439" s="172"/>
      <c r="FS439" s="172"/>
      <c r="FT439" s="172"/>
      <c r="FU439" s="172"/>
      <c r="FV439" s="172"/>
      <c r="FW439" s="172"/>
      <c r="FX439" s="172"/>
      <c r="FY439" s="172"/>
      <c r="FZ439" s="172"/>
      <c r="GA439" s="172"/>
      <c r="GB439" s="172"/>
      <c r="GC439" s="172"/>
      <c r="GD439" s="172"/>
      <c r="GE439" s="172"/>
      <c r="GF439" s="172"/>
      <c r="GG439" s="172"/>
      <c r="GH439" s="172"/>
      <c r="GI439" s="172"/>
      <c r="GJ439" s="172"/>
      <c r="GK439" s="172"/>
      <c r="GL439" s="172"/>
      <c r="GM439" s="172"/>
      <c r="GN439" s="172"/>
      <c r="GO439" s="172"/>
      <c r="GP439" s="172"/>
      <c r="GQ439" s="172"/>
      <c r="GR439" s="172"/>
      <c r="GS439" s="172"/>
      <c r="GT439" s="172"/>
      <c r="GU439" s="172"/>
      <c r="GV439" s="172"/>
      <c r="GW439" s="172"/>
      <c r="GX439" s="172"/>
      <c r="GY439" s="172"/>
      <c r="GZ439" s="172"/>
      <c r="HA439" s="172"/>
      <c r="HB439" s="172"/>
      <c r="HC439" s="172"/>
      <c r="HD439" s="172"/>
      <c r="HE439" s="172"/>
      <c r="HF439" s="172"/>
      <c r="HG439" s="172"/>
      <c r="HH439" s="172"/>
      <c r="HI439" s="172"/>
      <c r="HJ439" s="172"/>
      <c r="HK439" s="172"/>
      <c r="HL439" s="172"/>
      <c r="HM439" s="172"/>
      <c r="HN439" s="172"/>
      <c r="HO439" s="172"/>
      <c r="HP439" s="172"/>
      <c r="HQ439" s="172"/>
      <c r="HR439" s="172"/>
      <c r="HS439" s="172"/>
      <c r="HT439" s="172"/>
      <c r="HU439" s="172"/>
      <c r="HV439" s="172"/>
      <c r="HW439" s="172"/>
      <c r="HX439" s="172"/>
      <c r="HY439" s="172"/>
      <c r="HZ439" s="172"/>
      <c r="IA439" s="172"/>
      <c r="IB439" s="172"/>
      <c r="IC439" s="172"/>
      <c r="ID439" s="172"/>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c r="PU439" s="1"/>
      <c r="PV439" s="1"/>
      <c r="PW439" s="1"/>
      <c r="PX439" s="1"/>
      <c r="PY439" s="1"/>
      <c r="PZ439" s="1"/>
      <c r="QA439" s="1"/>
      <c r="QB439" s="1"/>
      <c r="QC439" s="1"/>
      <c r="QD439" s="1"/>
      <c r="QE439" s="1"/>
      <c r="QF439" s="1"/>
      <c r="QG439" s="1"/>
      <c r="QH439" s="1"/>
      <c r="QI439" s="1"/>
      <c r="QJ439" s="1"/>
      <c r="QK439" s="1"/>
      <c r="QL439" s="1"/>
      <c r="QM439" s="1"/>
      <c r="QN439" s="1"/>
      <c r="QO439" s="1"/>
      <c r="QP439" s="1"/>
      <c r="QQ439" s="1"/>
      <c r="QR439" s="1"/>
      <c r="QS439" s="1"/>
      <c r="QT439" s="1"/>
      <c r="QU439" s="1"/>
      <c r="QV439" s="1"/>
      <c r="QW439" s="1"/>
      <c r="QX439" s="1"/>
      <c r="QY439" s="1"/>
      <c r="QZ439" s="1"/>
      <c r="RA439" s="1"/>
      <c r="RB439" s="1"/>
      <c r="RC439" s="1"/>
      <c r="RD439" s="1"/>
      <c r="RE439" s="1"/>
      <c r="RF439" s="1"/>
      <c r="RG439" s="1"/>
      <c r="RH439" s="1"/>
      <c r="RI439" s="1"/>
      <c r="RJ439" s="1"/>
      <c r="RK439" s="1"/>
      <c r="RL439" s="1"/>
      <c r="RM439" s="1"/>
      <c r="RN439" s="1"/>
      <c r="RO439" s="1"/>
      <c r="RP439" s="1"/>
      <c r="RQ439" s="1"/>
      <c r="RR439" s="1"/>
      <c r="RS439" s="1"/>
      <c r="RT439" s="1"/>
      <c r="RU439" s="1"/>
      <c r="RV439" s="1"/>
      <c r="RW439" s="1"/>
      <c r="RX439" s="1"/>
      <c r="RY439" s="1"/>
      <c r="RZ439" s="1"/>
      <c r="SA439" s="1"/>
      <c r="SB439" s="1"/>
      <c r="SC439" s="1"/>
      <c r="SD439" s="1"/>
      <c r="SE439" s="1"/>
      <c r="SF439" s="1"/>
      <c r="SG439" s="1"/>
      <c r="SH439" s="1"/>
      <c r="SI439" s="1"/>
      <c r="SJ439" s="1"/>
      <c r="SK439" s="1"/>
      <c r="SL439" s="1"/>
      <c r="SM439" s="1"/>
      <c r="SN439" s="1"/>
      <c r="SO439" s="1"/>
      <c r="SP439" s="1"/>
      <c r="SQ439" s="1"/>
      <c r="SR439" s="1"/>
      <c r="SS439" s="1"/>
      <c r="ST439" s="1"/>
      <c r="SU439" s="1"/>
      <c r="SV439" s="1"/>
      <c r="SW439" s="1"/>
      <c r="SX439" s="1"/>
      <c r="SY439" s="1"/>
      <c r="SZ439" s="1"/>
      <c r="TA439" s="1"/>
      <c r="TB439" s="1"/>
      <c r="TC439" s="1"/>
      <c r="TD439" s="1"/>
      <c r="TE439" s="1"/>
      <c r="TF439" s="1"/>
      <c r="TG439" s="1"/>
      <c r="TH439" s="1"/>
      <c r="TI439" s="1"/>
      <c r="TJ439" s="1"/>
      <c r="TK439" s="1"/>
      <c r="TL439" s="1"/>
      <c r="TM439" s="1"/>
      <c r="TN439" s="1"/>
      <c r="TO439" s="1"/>
      <c r="TP439" s="1"/>
      <c r="TQ439" s="1"/>
      <c r="TR439" s="1"/>
      <c r="TS439" s="1"/>
      <c r="TT439" s="1"/>
      <c r="TU439" s="1"/>
      <c r="TV439" s="1"/>
      <c r="TW439" s="1"/>
      <c r="TX439" s="1"/>
      <c r="TY439" s="1"/>
      <c r="TZ439" s="1"/>
      <c r="UA439" s="1"/>
      <c r="UB439" s="1"/>
      <c r="UC439" s="1"/>
      <c r="UD439" s="1"/>
      <c r="UE439" s="1"/>
      <c r="UF439" s="1"/>
      <c r="UG439" s="1"/>
      <c r="UH439" s="1"/>
      <c r="UI439" s="1"/>
      <c r="UJ439" s="1"/>
      <c r="UK439" s="1"/>
      <c r="UL439" s="1"/>
      <c r="UM439" s="1"/>
      <c r="UN439" s="1"/>
      <c r="UO439" s="1"/>
      <c r="UP439" s="1"/>
      <c r="UQ439" s="1"/>
      <c r="UR439" s="1"/>
      <c r="US439" s="1"/>
      <c r="UT439" s="1"/>
      <c r="UU439" s="1"/>
      <c r="UV439" s="1"/>
      <c r="UW439" s="1"/>
      <c r="UX439" s="1"/>
      <c r="UY439" s="1"/>
      <c r="UZ439" s="1"/>
      <c r="VA439" s="1"/>
      <c r="VB439" s="1"/>
      <c r="VC439" s="1"/>
      <c r="VD439" s="1"/>
      <c r="VE439" s="1"/>
      <c r="VF439" s="1"/>
      <c r="VG439" s="1"/>
      <c r="VH439" s="1"/>
      <c r="VI439" s="1"/>
      <c r="VJ439" s="1"/>
      <c r="VK439" s="1"/>
      <c r="VL439" s="1"/>
      <c r="VM439" s="1"/>
      <c r="VN439" s="1"/>
      <c r="VO439" s="1"/>
      <c r="VP439" s="1"/>
      <c r="VQ439" s="1"/>
      <c r="VR439" s="1"/>
      <c r="VS439" s="1"/>
      <c r="VT439" s="1"/>
      <c r="VU439" s="1"/>
      <c r="VV439" s="1"/>
      <c r="VW439" s="1"/>
      <c r="VX439" s="1"/>
      <c r="VY439" s="1"/>
      <c r="VZ439" s="1"/>
      <c r="WA439" s="1"/>
      <c r="WB439" s="1"/>
      <c r="WC439" s="1"/>
      <c r="WD439" s="1"/>
      <c r="WE439" s="1"/>
      <c r="WF439" s="1"/>
      <c r="WG439" s="1"/>
      <c r="WH439" s="1"/>
      <c r="WI439" s="1"/>
      <c r="WJ439" s="1"/>
      <c r="WK439" s="1"/>
      <c r="WL439" s="1"/>
      <c r="WM439" s="1"/>
      <c r="WN439" s="1"/>
      <c r="WO439" s="1"/>
      <c r="WP439" s="1"/>
      <c r="WQ439" s="1"/>
      <c r="WR439" s="1"/>
      <c r="WS439" s="1"/>
      <c r="WT439" s="1"/>
      <c r="WU439" s="1"/>
      <c r="WV439" s="1"/>
      <c r="WW439" s="1"/>
      <c r="WX439" s="1"/>
      <c r="WY439" s="1"/>
      <c r="WZ439" s="1"/>
      <c r="XA439" s="1"/>
      <c r="XB439" s="1"/>
      <c r="XC439" s="1"/>
      <c r="XD439" s="1"/>
      <c r="XE439" s="1"/>
      <c r="XF439" s="1"/>
      <c r="XG439" s="1"/>
      <c r="XH439" s="1"/>
      <c r="XI439" s="1"/>
      <c r="XJ439" s="1"/>
      <c r="XK439" s="1"/>
      <c r="XL439" s="1"/>
      <c r="XM439" s="1"/>
      <c r="XN439" s="1"/>
      <c r="XO439" s="1"/>
      <c r="XP439" s="1"/>
      <c r="XQ439" s="1"/>
      <c r="XR439" s="1"/>
      <c r="XS439" s="1"/>
      <c r="XT439" s="1"/>
      <c r="XU439" s="1"/>
      <c r="XV439" s="1"/>
      <c r="XW439" s="1"/>
      <c r="XX439" s="1"/>
      <c r="XY439" s="1"/>
      <c r="XZ439" s="1"/>
      <c r="YA439" s="1"/>
      <c r="YB439" s="1"/>
      <c r="YC439" s="1"/>
      <c r="YD439" s="1"/>
      <c r="YE439" s="1"/>
      <c r="YF439" s="1"/>
      <c r="YG439" s="1"/>
      <c r="YH439" s="1"/>
      <c r="YI439" s="1"/>
      <c r="YJ439" s="1"/>
      <c r="YK439" s="1"/>
      <c r="YL439" s="1"/>
      <c r="YM439" s="1"/>
      <c r="YN439" s="1"/>
      <c r="YO439" s="1"/>
      <c r="YP439" s="1"/>
      <c r="YQ439" s="1"/>
      <c r="YR439" s="1"/>
      <c r="YS439" s="1"/>
      <c r="YT439" s="1"/>
      <c r="YU439" s="1"/>
      <c r="YV439" s="1"/>
      <c r="YW439" s="1"/>
      <c r="YX439" s="1"/>
      <c r="YY439" s="1"/>
      <c r="YZ439" s="1"/>
      <c r="ZA439" s="1"/>
      <c r="ZB439" s="1"/>
      <c r="ZC439" s="1"/>
      <c r="ZD439" s="1"/>
      <c r="ZE439" s="1"/>
      <c r="ZF439" s="1"/>
      <c r="ZG439" s="1"/>
      <c r="ZH439" s="1"/>
      <c r="ZI439" s="1"/>
      <c r="ZJ439" s="1"/>
      <c r="ZK439" s="1"/>
      <c r="ZL439" s="1"/>
      <c r="ZM439" s="1"/>
      <c r="ZN439" s="1"/>
      <c r="ZO439" s="1"/>
      <c r="ZP439" s="1"/>
      <c r="ZQ439" s="1"/>
      <c r="ZR439" s="1"/>
      <c r="ZS439" s="1"/>
      <c r="ZT439" s="1"/>
      <c r="ZU439" s="1"/>
      <c r="ZV439" s="1"/>
      <c r="ZW439" s="1"/>
      <c r="ZX439" s="1"/>
      <c r="ZY439" s="1"/>
      <c r="ZZ439" s="1"/>
      <c r="AAA439" s="1"/>
      <c r="AAB439" s="1"/>
      <c r="AAC439" s="1"/>
      <c r="AAD439" s="1"/>
      <c r="AAE439" s="1"/>
      <c r="AAF439" s="1"/>
      <c r="AAG439" s="1"/>
      <c r="AAH439" s="1"/>
      <c r="AAI439" s="1"/>
      <c r="AAJ439" s="1"/>
      <c r="AAK439" s="1"/>
      <c r="AAL439" s="1"/>
      <c r="AAM439" s="1"/>
      <c r="AAN439" s="1"/>
      <c r="AAO439" s="1"/>
      <c r="AAP439" s="1"/>
      <c r="AAQ439" s="1"/>
      <c r="AAR439" s="1"/>
      <c r="AAS439" s="1"/>
      <c r="AAT439" s="1"/>
      <c r="AAU439" s="1"/>
      <c r="AAV439" s="1"/>
      <c r="AAW439" s="1"/>
      <c r="AAX439" s="1"/>
      <c r="AAY439" s="1"/>
      <c r="AAZ439" s="1"/>
      <c r="ABA439" s="1"/>
      <c r="ABB439" s="1"/>
      <c r="ABC439" s="1"/>
      <c r="ABD439" s="1"/>
      <c r="ABE439" s="1"/>
      <c r="ABF439" s="1"/>
      <c r="ABG439" s="1"/>
      <c r="ABH439" s="1"/>
      <c r="ABI439" s="1"/>
      <c r="ABJ439" s="1"/>
      <c r="ABK439" s="1"/>
      <c r="ABL439" s="1"/>
      <c r="ABM439" s="1"/>
      <c r="ABN439" s="1"/>
      <c r="ABO439" s="1"/>
      <c r="ABP439" s="1"/>
      <c r="ABQ439" s="1"/>
      <c r="ABR439" s="1"/>
      <c r="ABS439" s="1"/>
      <c r="ABT439" s="1"/>
      <c r="ABU439" s="1"/>
      <c r="ABV439" s="1"/>
      <c r="ABW439" s="1"/>
      <c r="ABX439" s="1"/>
      <c r="ABY439" s="1"/>
      <c r="ABZ439" s="1"/>
      <c r="ACA439" s="1"/>
      <c r="ACB439" s="1"/>
      <c r="ACC439" s="1"/>
      <c r="ACD439" s="1"/>
      <c r="ACE439" s="1"/>
      <c r="ACF439" s="1"/>
      <c r="ACG439" s="1"/>
      <c r="ACH439" s="1"/>
      <c r="ACI439" s="1"/>
      <c r="ACJ439" s="1"/>
      <c r="ACK439" s="1"/>
      <c r="ACL439" s="1"/>
      <c r="ACM439" s="1"/>
      <c r="ACN439" s="1"/>
      <c r="ACO439" s="1"/>
      <c r="ACP439" s="1"/>
      <c r="ACQ439" s="1"/>
      <c r="ACR439" s="1"/>
      <c r="ACS439" s="1"/>
      <c r="ACT439" s="1"/>
      <c r="ACU439" s="1"/>
      <c r="ACV439" s="1"/>
      <c r="ACW439" s="1"/>
      <c r="ACX439" s="1"/>
      <c r="ACY439" s="1"/>
      <c r="ACZ439" s="1"/>
      <c r="ADA439" s="1"/>
      <c r="ADB439" s="1"/>
      <c r="ADC439" s="1"/>
      <c r="ADD439" s="1"/>
      <c r="ADE439" s="1"/>
      <c r="ADF439" s="1"/>
      <c r="ADG439" s="1"/>
      <c r="ADH439" s="1"/>
      <c r="ADI439" s="1"/>
      <c r="ADJ439" s="1"/>
      <c r="ADK439" s="1"/>
      <c r="ADL439" s="1"/>
      <c r="ADM439" s="1"/>
      <c r="ADN439" s="1"/>
      <c r="ADO439" s="1"/>
      <c r="ADP439" s="1"/>
      <c r="ADQ439" s="1"/>
      <c r="ADR439" s="1"/>
      <c r="ADS439" s="1"/>
      <c r="ADT439" s="1"/>
      <c r="ADU439" s="1"/>
      <c r="ADV439" s="1"/>
      <c r="ADW439" s="1"/>
      <c r="ADX439" s="1"/>
      <c r="ADY439" s="1"/>
      <c r="ADZ439" s="1"/>
      <c r="AEA439" s="1"/>
      <c r="AEB439" s="1"/>
      <c r="AEC439" s="1"/>
      <c r="AED439" s="1"/>
      <c r="AEE439" s="1"/>
      <c r="AEF439" s="1"/>
      <c r="AEG439" s="1"/>
      <c r="AEH439" s="1"/>
      <c r="AEI439" s="1"/>
      <c r="AEJ439" s="1"/>
      <c r="AEK439" s="1"/>
      <c r="AEL439" s="1"/>
      <c r="AEM439" s="1"/>
      <c r="AEN439" s="1"/>
      <c r="AEO439" s="1"/>
      <c r="AEP439" s="1"/>
      <c r="AEQ439" s="1"/>
      <c r="AER439" s="1"/>
      <c r="AES439" s="1"/>
      <c r="AET439" s="1"/>
      <c r="AEU439" s="1"/>
      <c r="AEV439" s="1"/>
      <c r="AEW439" s="1"/>
      <c r="AEX439" s="1"/>
      <c r="AEY439" s="1"/>
      <c r="AEZ439" s="1"/>
      <c r="AFA439" s="1"/>
      <c r="AFB439" s="1"/>
      <c r="AFC439" s="1"/>
      <c r="AFD439" s="1"/>
      <c r="AFE439" s="1"/>
      <c r="AFF439" s="1"/>
      <c r="AFG439" s="1"/>
      <c r="AFH439" s="1"/>
      <c r="AFI439" s="1"/>
      <c r="AFJ439" s="1"/>
      <c r="AFK439" s="1"/>
      <c r="AFL439" s="1"/>
      <c r="AFM439" s="1"/>
      <c r="AFN439" s="1"/>
      <c r="AFO439" s="1"/>
      <c r="AFP439" s="1"/>
      <c r="AFQ439" s="1"/>
      <c r="AFR439" s="1"/>
      <c r="AFS439" s="1"/>
      <c r="AFT439" s="1"/>
      <c r="AFU439" s="1"/>
      <c r="AFV439" s="1"/>
      <c r="AFW439" s="1"/>
      <c r="AFX439" s="1"/>
      <c r="AFY439" s="1"/>
      <c r="AFZ439" s="1"/>
      <c r="AGA439" s="1"/>
      <c r="AGB439" s="1"/>
      <c r="AGC439" s="1"/>
      <c r="AGD439" s="1"/>
      <c r="AGE439" s="1"/>
      <c r="AGF439" s="1"/>
      <c r="AGG439" s="1"/>
      <c r="AGH439" s="1"/>
      <c r="AGI439" s="1"/>
      <c r="AGJ439" s="1"/>
      <c r="AGK439" s="1"/>
      <c r="AGL439" s="1"/>
      <c r="AGM439" s="1"/>
      <c r="AGN439" s="1"/>
      <c r="AGO439" s="1"/>
      <c r="AGP439" s="1"/>
      <c r="AGQ439" s="1"/>
      <c r="AGR439" s="1"/>
      <c r="AGS439" s="1"/>
      <c r="AGT439" s="1"/>
      <c r="AGU439" s="1"/>
      <c r="AGV439" s="1"/>
      <c r="AGW439" s="1"/>
      <c r="AGX439" s="1"/>
      <c r="AGY439" s="1"/>
      <c r="AGZ439" s="1"/>
      <c r="AHA439" s="1"/>
      <c r="AHB439" s="1"/>
      <c r="AHC439" s="1"/>
      <c r="AHD439" s="1"/>
      <c r="AHE439" s="1"/>
      <c r="AHF439" s="1"/>
      <c r="AHG439" s="1"/>
      <c r="AHH439" s="1"/>
      <c r="AHI439" s="1"/>
      <c r="AHJ439" s="1"/>
      <c r="AHK439" s="1"/>
      <c r="AHL439" s="1"/>
      <c r="AHM439" s="1"/>
      <c r="AHN439" s="1"/>
      <c r="AHO439" s="1"/>
      <c r="AHP439" s="1"/>
      <c r="AHQ439" s="1"/>
      <c r="AHR439" s="1"/>
      <c r="AHS439" s="1"/>
      <c r="AHT439" s="1"/>
      <c r="AHU439" s="1"/>
      <c r="AHV439" s="1"/>
      <c r="AHW439" s="1"/>
      <c r="AHX439" s="1"/>
      <c r="AHY439" s="1"/>
      <c r="AHZ439" s="1"/>
      <c r="AIA439" s="1"/>
      <c r="AIB439" s="1"/>
      <c r="AIC439" s="1"/>
      <c r="AID439" s="1"/>
      <c r="AIE439" s="1"/>
      <c r="AIF439" s="1"/>
      <c r="AIG439" s="1"/>
      <c r="AIH439" s="1"/>
      <c r="AII439" s="1"/>
      <c r="AIJ439" s="1"/>
      <c r="AIK439" s="1"/>
      <c r="AIL439" s="1"/>
      <c r="AIM439" s="1"/>
      <c r="AIN439" s="1"/>
      <c r="AIO439" s="1"/>
      <c r="AIP439" s="1"/>
      <c r="AIQ439" s="1"/>
      <c r="AIR439" s="1"/>
      <c r="AIS439" s="1"/>
      <c r="AIT439" s="1"/>
      <c r="AIU439" s="1"/>
      <c r="AIV439" s="1"/>
      <c r="AIW439" s="1"/>
      <c r="AIX439" s="1"/>
      <c r="AIY439" s="1"/>
      <c r="AIZ439" s="1"/>
      <c r="AJA439" s="1"/>
      <c r="AJB439" s="1"/>
      <c r="AJC439" s="1"/>
      <c r="AJD439" s="1"/>
      <c r="AJE439" s="1"/>
      <c r="AJF439" s="1"/>
      <c r="AJG439" s="1"/>
      <c r="AJH439" s="1"/>
      <c r="AJI439" s="1"/>
      <c r="AJJ439" s="1"/>
      <c r="AJK439" s="1"/>
      <c r="AJL439" s="1"/>
      <c r="AJM439" s="1"/>
      <c r="AJN439" s="1"/>
      <c r="AJO439" s="1"/>
      <c r="AJP439" s="1"/>
      <c r="AJQ439" s="1"/>
      <c r="AJR439" s="1"/>
      <c r="AJS439" s="1"/>
      <c r="AJT439" s="1"/>
      <c r="AJU439" s="1"/>
      <c r="AJV439" s="1"/>
      <c r="AJW439" s="1"/>
      <c r="AJX439" s="1"/>
      <c r="AJY439" s="1"/>
      <c r="AJZ439" s="1"/>
      <c r="AKA439" s="1"/>
      <c r="AKB439" s="1"/>
      <c r="AKC439" s="1"/>
      <c r="AKD439" s="1"/>
      <c r="AKE439" s="1"/>
      <c r="AKF439" s="1"/>
      <c r="AKG439" s="1"/>
      <c r="AKH439" s="1"/>
      <c r="AKI439" s="1"/>
      <c r="AKJ439" s="1"/>
      <c r="AKK439" s="1"/>
      <c r="AKL439" s="1"/>
      <c r="AKM439" s="1"/>
      <c r="AKN439" s="1"/>
      <c r="AKO439" s="1"/>
      <c r="AKP439" s="1"/>
      <c r="AKQ439" s="1"/>
      <c r="AKR439" s="1"/>
      <c r="AKS439" s="1"/>
      <c r="AKT439" s="1"/>
      <c r="AKU439" s="1"/>
      <c r="AKV439" s="1"/>
      <c r="AKW439" s="1"/>
      <c r="AKX439" s="1"/>
      <c r="AKY439" s="1"/>
      <c r="AKZ439" s="1"/>
      <c r="ALA439" s="1"/>
      <c r="ALB439" s="1"/>
      <c r="ALC439" s="1"/>
      <c r="ALD439" s="1"/>
      <c r="ALE439" s="1"/>
      <c r="ALF439" s="1"/>
      <c r="ALG439" s="1"/>
      <c r="ALH439" s="1"/>
      <c r="ALI439" s="1"/>
      <c r="ALJ439" s="1"/>
      <c r="ALK439" s="1"/>
      <c r="ALL439" s="1"/>
      <c r="ALM439" s="1"/>
      <c r="ALN439" s="1"/>
      <c r="ALO439" s="1"/>
      <c r="ALP439" s="1"/>
    </row>
    <row r="440" customFormat="false" ht="48.5" hidden="false" customHeight="false" outlineLevel="0" collapsed="false">
      <c r="B440" s="90"/>
      <c r="C440" s="74" t="s">
        <v>189</v>
      </c>
      <c r="D440" s="81" t="n">
        <v>925</v>
      </c>
      <c r="E440" s="154" t="s">
        <v>56</v>
      </c>
      <c r="F440" s="154" t="s">
        <v>18</v>
      </c>
      <c r="G440" s="82" t="s">
        <v>190</v>
      </c>
      <c r="H440" s="86"/>
      <c r="I440" s="157" t="n">
        <f aca="false">SUM(J440:Q440)</f>
        <v>13774300</v>
      </c>
      <c r="J440" s="157" t="n">
        <f aca="false">J441</f>
        <v>13774300</v>
      </c>
      <c r="K440" s="76" t="n">
        <v>0</v>
      </c>
      <c r="L440" s="76" t="n">
        <f aca="false">L441</f>
        <v>0</v>
      </c>
      <c r="M440" s="76" t="n">
        <f aca="false">M441</f>
        <v>0</v>
      </c>
      <c r="N440" s="76" t="n">
        <f aca="false">N441</f>
        <v>0</v>
      </c>
      <c r="O440" s="157" t="n">
        <f aca="false">O441</f>
        <v>0</v>
      </c>
      <c r="P440" s="76" t="n">
        <f aca="false">P441</f>
        <v>0</v>
      </c>
      <c r="Q440" s="158" t="n">
        <f aca="false">Q441</f>
        <v>0</v>
      </c>
    </row>
    <row r="441" customFormat="false" ht="32.8" hidden="false" customHeight="false" outlineLevel="0" collapsed="false">
      <c r="B441" s="90"/>
      <c r="C441" s="81" t="s">
        <v>146</v>
      </c>
      <c r="D441" s="81" t="n">
        <v>925</v>
      </c>
      <c r="E441" s="154" t="s">
        <v>56</v>
      </c>
      <c r="F441" s="154" t="s">
        <v>18</v>
      </c>
      <c r="G441" s="82" t="s">
        <v>190</v>
      </c>
      <c r="H441" s="86" t="n">
        <v>600</v>
      </c>
      <c r="I441" s="157" t="n">
        <f aca="false">SUM(J441:Q441)</f>
        <v>13774300</v>
      </c>
      <c r="J441" s="157" t="n">
        <v>13774300</v>
      </c>
      <c r="K441" s="76" t="n">
        <v>0</v>
      </c>
      <c r="L441" s="76"/>
      <c r="M441" s="76"/>
      <c r="N441" s="76"/>
      <c r="O441" s="157"/>
      <c r="P441" s="76"/>
      <c r="Q441" s="158"/>
    </row>
    <row r="442" customFormat="false" ht="95.5" hidden="false" customHeight="false" outlineLevel="0" collapsed="false">
      <c r="B442" s="90"/>
      <c r="C442" s="81" t="s">
        <v>185</v>
      </c>
      <c r="D442" s="81" t="n">
        <v>925</v>
      </c>
      <c r="E442" s="154" t="s">
        <v>56</v>
      </c>
      <c r="F442" s="154" t="s">
        <v>18</v>
      </c>
      <c r="G442" s="82" t="s">
        <v>191</v>
      </c>
      <c r="H442" s="86"/>
      <c r="I442" s="157" t="n">
        <f aca="false">SUM(J442:Q442)</f>
        <v>15016100</v>
      </c>
      <c r="J442" s="157" t="n">
        <v>0</v>
      </c>
      <c r="K442" s="76" t="n">
        <f aca="false">K443</f>
        <v>15838700</v>
      </c>
      <c r="L442" s="76" t="n">
        <f aca="false">L443</f>
        <v>0</v>
      </c>
      <c r="M442" s="76" t="n">
        <f aca="false">M443</f>
        <v>0</v>
      </c>
      <c r="N442" s="76" t="n">
        <f aca="false">N443</f>
        <v>0</v>
      </c>
      <c r="O442" s="157" t="n">
        <f aca="false">O443</f>
        <v>0</v>
      </c>
      <c r="P442" s="76" t="n">
        <f aca="false">P443</f>
        <v>-822600</v>
      </c>
      <c r="Q442" s="158" t="n">
        <f aca="false">Q443</f>
        <v>0</v>
      </c>
    </row>
    <row r="443" customFormat="false" ht="32.8" hidden="false" customHeight="false" outlineLevel="0" collapsed="false">
      <c r="B443" s="90"/>
      <c r="C443" s="81" t="s">
        <v>146</v>
      </c>
      <c r="D443" s="81" t="n">
        <v>925</v>
      </c>
      <c r="E443" s="154" t="s">
        <v>56</v>
      </c>
      <c r="F443" s="154" t="s">
        <v>18</v>
      </c>
      <c r="G443" s="82" t="s">
        <v>191</v>
      </c>
      <c r="H443" s="86" t="n">
        <v>600</v>
      </c>
      <c r="I443" s="157" t="n">
        <f aca="false">SUM(J443:Q443)</f>
        <v>15016100</v>
      </c>
      <c r="J443" s="157" t="n">
        <v>0</v>
      </c>
      <c r="K443" s="76" t="n">
        <v>15838700</v>
      </c>
      <c r="L443" s="76"/>
      <c r="M443" s="76"/>
      <c r="N443" s="76"/>
      <c r="O443" s="157"/>
      <c r="P443" s="76" t="n">
        <v>-822600</v>
      </c>
      <c r="Q443" s="158"/>
    </row>
    <row r="444" customFormat="false" ht="48.5" hidden="false" customHeight="false" outlineLevel="0" collapsed="false">
      <c r="B444" s="90"/>
      <c r="C444" s="81" t="s">
        <v>189</v>
      </c>
      <c r="D444" s="81" t="n">
        <v>925</v>
      </c>
      <c r="E444" s="154" t="s">
        <v>56</v>
      </c>
      <c r="F444" s="154" t="s">
        <v>18</v>
      </c>
      <c r="G444" s="82" t="s">
        <v>192</v>
      </c>
      <c r="H444" s="86"/>
      <c r="I444" s="157" t="n">
        <f aca="false">SUM(J444:Q444)</f>
        <v>2371800</v>
      </c>
      <c r="J444" s="157" t="n">
        <v>0</v>
      </c>
      <c r="K444" s="76" t="n">
        <f aca="false">K445</f>
        <v>871800</v>
      </c>
      <c r="L444" s="76" t="n">
        <f aca="false">L445</f>
        <v>0</v>
      </c>
      <c r="M444" s="76" t="n">
        <f aca="false">M445</f>
        <v>0</v>
      </c>
      <c r="N444" s="76" t="n">
        <f aca="false">N445</f>
        <v>0</v>
      </c>
      <c r="O444" s="157" t="n">
        <f aca="false">O445</f>
        <v>1500000</v>
      </c>
      <c r="P444" s="76" t="n">
        <f aca="false">P445</f>
        <v>0</v>
      </c>
      <c r="Q444" s="158" t="n">
        <f aca="false">Q445</f>
        <v>0</v>
      </c>
    </row>
    <row r="445" customFormat="false" ht="32.8" hidden="false" customHeight="false" outlineLevel="0" collapsed="false">
      <c r="B445" s="90"/>
      <c r="C445" s="81" t="s">
        <v>146</v>
      </c>
      <c r="D445" s="81" t="n">
        <v>925</v>
      </c>
      <c r="E445" s="154" t="s">
        <v>56</v>
      </c>
      <c r="F445" s="154" t="s">
        <v>18</v>
      </c>
      <c r="G445" s="82" t="s">
        <v>192</v>
      </c>
      <c r="H445" s="86" t="n">
        <v>600</v>
      </c>
      <c r="I445" s="157" t="n">
        <f aca="false">SUM(J445:Q445)</f>
        <v>2371800</v>
      </c>
      <c r="J445" s="157" t="n">
        <v>0</v>
      </c>
      <c r="K445" s="76" t="n">
        <v>871800</v>
      </c>
      <c r="L445" s="76"/>
      <c r="M445" s="76"/>
      <c r="N445" s="76"/>
      <c r="O445" s="157" t="n">
        <v>1500000</v>
      </c>
      <c r="P445" s="76"/>
      <c r="Q445" s="158"/>
    </row>
    <row r="446" customFormat="false" ht="17.6" hidden="false" customHeight="false" outlineLevel="0" collapsed="false">
      <c r="B446" s="90"/>
      <c r="C446" s="74" t="s">
        <v>193</v>
      </c>
      <c r="D446" s="81" t="n">
        <v>925</v>
      </c>
      <c r="E446" s="154" t="s">
        <v>56</v>
      </c>
      <c r="F446" s="154" t="s">
        <v>18</v>
      </c>
      <c r="G446" s="82" t="s">
        <v>194</v>
      </c>
      <c r="H446" s="79"/>
      <c r="I446" s="157" t="n">
        <f aca="false">SUM(J446:Q446)</f>
        <v>107827600</v>
      </c>
      <c r="J446" s="157" t="n">
        <f aca="false">J447+J449</f>
        <v>107486600</v>
      </c>
      <c r="K446" s="76" t="n">
        <v>0</v>
      </c>
      <c r="L446" s="76" t="n">
        <f aca="false">L447+L449</f>
        <v>0</v>
      </c>
      <c r="M446" s="76" t="n">
        <f aca="false">M447+M449</f>
        <v>341000</v>
      </c>
      <c r="N446" s="76" t="n">
        <f aca="false">N447+N449</f>
        <v>0</v>
      </c>
      <c r="O446" s="157" t="n">
        <f aca="false">O447+O449</f>
        <v>0</v>
      </c>
      <c r="P446" s="76" t="n">
        <f aca="false">P447+P449</f>
        <v>0</v>
      </c>
      <c r="Q446" s="158" t="n">
        <f aca="false">Q447+Q449</f>
        <v>0</v>
      </c>
    </row>
    <row r="447" customFormat="false" ht="64.15" hidden="false" customHeight="false" outlineLevel="0" collapsed="false">
      <c r="B447" s="90"/>
      <c r="C447" s="81" t="s">
        <v>197</v>
      </c>
      <c r="D447" s="81" t="n">
        <v>925</v>
      </c>
      <c r="E447" s="154" t="s">
        <v>56</v>
      </c>
      <c r="F447" s="154" t="s">
        <v>18</v>
      </c>
      <c r="G447" s="82" t="s">
        <v>198</v>
      </c>
      <c r="H447" s="86"/>
      <c r="I447" s="157" t="n">
        <f aca="false">SUM(J447:Q447)</f>
        <v>7784000</v>
      </c>
      <c r="J447" s="157" t="n">
        <f aca="false">J448</f>
        <v>8133600</v>
      </c>
      <c r="K447" s="76" t="n">
        <v>0</v>
      </c>
      <c r="L447" s="76" t="n">
        <f aca="false">L448</f>
        <v>0</v>
      </c>
      <c r="M447" s="76" t="n">
        <f aca="false">M448</f>
        <v>-349600</v>
      </c>
      <c r="N447" s="76" t="n">
        <f aca="false">N448</f>
        <v>0</v>
      </c>
      <c r="O447" s="157" t="n">
        <f aca="false">O448</f>
        <v>0</v>
      </c>
      <c r="P447" s="76" t="n">
        <f aca="false">P448</f>
        <v>0</v>
      </c>
      <c r="Q447" s="158" t="n">
        <f aca="false">Q448</f>
        <v>0</v>
      </c>
    </row>
    <row r="448" customFormat="false" ht="32.8" hidden="false" customHeight="false" outlineLevel="0" collapsed="false">
      <c r="B448" s="90"/>
      <c r="C448" s="81" t="s">
        <v>146</v>
      </c>
      <c r="D448" s="81" t="n">
        <v>925</v>
      </c>
      <c r="E448" s="154" t="s">
        <v>56</v>
      </c>
      <c r="F448" s="154" t="s">
        <v>18</v>
      </c>
      <c r="G448" s="82" t="s">
        <v>198</v>
      </c>
      <c r="H448" s="86" t="n">
        <v>600</v>
      </c>
      <c r="I448" s="157" t="n">
        <f aca="false">SUM(J448:Q448)</f>
        <v>7784000</v>
      </c>
      <c r="J448" s="157" t="n">
        <v>8133600</v>
      </c>
      <c r="K448" s="76" t="n">
        <v>0</v>
      </c>
      <c r="L448" s="76" t="n">
        <v>0</v>
      </c>
      <c r="M448" s="76" t="n">
        <v>-349600</v>
      </c>
      <c r="N448" s="76" t="n">
        <v>0</v>
      </c>
      <c r="O448" s="157" t="n">
        <v>0</v>
      </c>
      <c r="P448" s="76" t="n">
        <v>0</v>
      </c>
      <c r="Q448" s="158" t="n">
        <v>0</v>
      </c>
    </row>
    <row r="449" customFormat="false" ht="158.2" hidden="false" customHeight="false" outlineLevel="0" collapsed="false">
      <c r="B449" s="90"/>
      <c r="C449" s="81" t="s">
        <v>187</v>
      </c>
      <c r="D449" s="81" t="n">
        <v>925</v>
      </c>
      <c r="E449" s="154" t="s">
        <v>56</v>
      </c>
      <c r="F449" s="154" t="s">
        <v>18</v>
      </c>
      <c r="G449" s="82" t="s">
        <v>199</v>
      </c>
      <c r="H449" s="86"/>
      <c r="I449" s="157" t="n">
        <f aca="false">SUM(J449:Q449)</f>
        <v>100043600</v>
      </c>
      <c r="J449" s="157" t="n">
        <f aca="false">J450</f>
        <v>99353000</v>
      </c>
      <c r="K449" s="76" t="n">
        <v>0</v>
      </c>
      <c r="L449" s="76" t="n">
        <f aca="false">L450</f>
        <v>0</v>
      </c>
      <c r="M449" s="76" t="n">
        <f aca="false">M450</f>
        <v>690600</v>
      </c>
      <c r="N449" s="76" t="n">
        <f aca="false">N450</f>
        <v>0</v>
      </c>
      <c r="O449" s="157" t="n">
        <f aca="false">O450</f>
        <v>0</v>
      </c>
      <c r="P449" s="76" t="n">
        <f aca="false">P450</f>
        <v>0</v>
      </c>
      <c r="Q449" s="158" t="n">
        <f aca="false">Q450</f>
        <v>0</v>
      </c>
    </row>
    <row r="450" customFormat="false" ht="32.8" hidden="false" customHeight="false" outlineLevel="0" collapsed="false">
      <c r="B450" s="90"/>
      <c r="C450" s="81" t="s">
        <v>146</v>
      </c>
      <c r="D450" s="81" t="n">
        <v>925</v>
      </c>
      <c r="E450" s="154" t="s">
        <v>56</v>
      </c>
      <c r="F450" s="154" t="s">
        <v>18</v>
      </c>
      <c r="G450" s="82" t="s">
        <v>199</v>
      </c>
      <c r="H450" s="86" t="n">
        <v>600</v>
      </c>
      <c r="I450" s="157" t="n">
        <f aca="false">SUM(J450:Q450)</f>
        <v>100043600</v>
      </c>
      <c r="J450" s="157" t="n">
        <v>99353000</v>
      </c>
      <c r="K450" s="76" t="n">
        <v>0</v>
      </c>
      <c r="L450" s="76" t="n">
        <v>0</v>
      </c>
      <c r="M450" s="76" t="n">
        <v>690600</v>
      </c>
      <c r="N450" s="76" t="n">
        <v>0</v>
      </c>
      <c r="O450" s="157" t="n">
        <v>0</v>
      </c>
      <c r="P450" s="76" t="n">
        <v>0</v>
      </c>
      <c r="Q450" s="158" t="n">
        <v>0</v>
      </c>
    </row>
    <row r="451" customFormat="false" ht="48.5" hidden="false" customHeight="false" outlineLevel="0" collapsed="false">
      <c r="B451" s="90"/>
      <c r="C451" s="81" t="s">
        <v>250</v>
      </c>
      <c r="D451" s="81" t="n">
        <v>925</v>
      </c>
      <c r="E451" s="154" t="s">
        <v>56</v>
      </c>
      <c r="F451" s="154" t="s">
        <v>18</v>
      </c>
      <c r="G451" s="82" t="n">
        <v>6500000000</v>
      </c>
      <c r="H451" s="86"/>
      <c r="I451" s="157" t="n">
        <f aca="false">SUM(J451:Q451)</f>
        <v>4390977.52</v>
      </c>
      <c r="J451" s="157" t="n">
        <f aca="false">J452</f>
        <v>14173909.68</v>
      </c>
      <c r="K451" s="76" t="n">
        <f aca="false">K452</f>
        <v>-12978309.68</v>
      </c>
      <c r="L451" s="76" t="n">
        <f aca="false">L452</f>
        <v>0</v>
      </c>
      <c r="M451" s="76" t="n">
        <f aca="false">M452</f>
        <v>3195377.52</v>
      </c>
      <c r="N451" s="76" t="n">
        <f aca="false">N452</f>
        <v>0</v>
      </c>
      <c r="O451" s="157" t="n">
        <f aca="false">O452</f>
        <v>0</v>
      </c>
      <c r="P451" s="76" t="n">
        <f aca="false">P452</f>
        <v>0</v>
      </c>
      <c r="Q451" s="158" t="n">
        <f aca="false">Q452</f>
        <v>0</v>
      </c>
    </row>
    <row r="452" customFormat="false" ht="17.6" hidden="false" customHeight="false" outlineLevel="0" collapsed="false">
      <c r="B452" s="90"/>
      <c r="C452" s="81" t="s">
        <v>269</v>
      </c>
      <c r="D452" s="81" t="n">
        <v>925</v>
      </c>
      <c r="E452" s="154" t="s">
        <v>56</v>
      </c>
      <c r="F452" s="154" t="s">
        <v>18</v>
      </c>
      <c r="G452" s="82" t="n">
        <v>6570000000</v>
      </c>
      <c r="H452" s="86"/>
      <c r="I452" s="157" t="n">
        <f aca="false">SUM(J452:Q452)</f>
        <v>4390977.52</v>
      </c>
      <c r="J452" s="157" t="n">
        <f aca="false">J453+J455</f>
        <v>14173909.68</v>
      </c>
      <c r="K452" s="76" t="n">
        <f aca="false">K453+K455</f>
        <v>-12978309.68</v>
      </c>
      <c r="L452" s="76" t="n">
        <f aca="false">L453</f>
        <v>0</v>
      </c>
      <c r="M452" s="76" t="n">
        <f aca="false">M453+M455</f>
        <v>3195377.52</v>
      </c>
      <c r="N452" s="76" t="n">
        <f aca="false">N453</f>
        <v>0</v>
      </c>
      <c r="O452" s="157" t="n">
        <f aca="false">O453</f>
        <v>0</v>
      </c>
      <c r="P452" s="76" t="n">
        <f aca="false">P453</f>
        <v>0</v>
      </c>
      <c r="Q452" s="158" t="n">
        <f aca="false">Q453</f>
        <v>0</v>
      </c>
    </row>
    <row r="453" customFormat="false" ht="17.6" hidden="false" customHeight="false" outlineLevel="0" collapsed="false">
      <c r="B453" s="90"/>
      <c r="C453" s="81" t="s">
        <v>272</v>
      </c>
      <c r="D453" s="81" t="n">
        <v>925</v>
      </c>
      <c r="E453" s="154" t="s">
        <v>56</v>
      </c>
      <c r="F453" s="154" t="s">
        <v>18</v>
      </c>
      <c r="G453" s="82" t="n">
        <v>6570010980</v>
      </c>
      <c r="H453" s="86"/>
      <c r="I453" s="157" t="n">
        <f aca="false">SUM(J453:Q453)</f>
        <v>1169400</v>
      </c>
      <c r="J453" s="157" t="n">
        <f aca="false">J454</f>
        <v>14126191.33</v>
      </c>
      <c r="K453" s="76" t="n">
        <f aca="false">K454</f>
        <v>-12956791.33</v>
      </c>
      <c r="L453" s="76" t="n">
        <f aca="false">L454+L455</f>
        <v>0</v>
      </c>
      <c r="M453" s="76" t="n">
        <f aca="false">M454</f>
        <v>0</v>
      </c>
      <c r="N453" s="76" t="n">
        <f aca="false">N454+N455</f>
        <v>0</v>
      </c>
      <c r="O453" s="157" t="n">
        <f aca="false">O454+O455</f>
        <v>0</v>
      </c>
      <c r="P453" s="76" t="n">
        <f aca="false">P454+P455</f>
        <v>0</v>
      </c>
      <c r="Q453" s="158" t="n">
        <f aca="false">Q454+Q455</f>
        <v>0</v>
      </c>
    </row>
    <row r="454" customFormat="false" ht="32.8" hidden="false" customHeight="false" outlineLevel="0" collapsed="false">
      <c r="B454" s="90"/>
      <c r="C454" s="81" t="s">
        <v>259</v>
      </c>
      <c r="D454" s="81" t="n">
        <v>925</v>
      </c>
      <c r="E454" s="154" t="s">
        <v>56</v>
      </c>
      <c r="F454" s="154" t="s">
        <v>18</v>
      </c>
      <c r="G454" s="82" t="n">
        <v>6570010980</v>
      </c>
      <c r="H454" s="86" t="n">
        <v>400</v>
      </c>
      <c r="I454" s="157" t="n">
        <f aca="false">SUM(J454:Q454)</f>
        <v>1169400</v>
      </c>
      <c r="J454" s="157" t="n">
        <v>14126191.33</v>
      </c>
      <c r="K454" s="76" t="n">
        <v>-12956791.33</v>
      </c>
      <c r="L454" s="76" t="n">
        <f aca="false">L455</f>
        <v>0</v>
      </c>
      <c r="M454" s="76"/>
      <c r="N454" s="76" t="n">
        <f aca="false">N455</f>
        <v>0</v>
      </c>
      <c r="O454" s="157" t="n">
        <f aca="false">O455</f>
        <v>0</v>
      </c>
      <c r="P454" s="76" t="n">
        <f aca="false">P455</f>
        <v>0</v>
      </c>
      <c r="Q454" s="158" t="n">
        <f aca="false">Q455</f>
        <v>0</v>
      </c>
    </row>
    <row r="455" customFormat="false" ht="68" hidden="false" customHeight="true" outlineLevel="0" collapsed="false">
      <c r="B455" s="90"/>
      <c r="C455" s="81" t="s">
        <v>273</v>
      </c>
      <c r="D455" s="81" t="n">
        <v>925</v>
      </c>
      <c r="E455" s="154" t="s">
        <v>56</v>
      </c>
      <c r="F455" s="154" t="s">
        <v>18</v>
      </c>
      <c r="G455" s="82" t="n">
        <v>6570011080</v>
      </c>
      <c r="H455" s="86"/>
      <c r="I455" s="157" t="n">
        <f aca="false">SUM(J455:Q455)</f>
        <v>3221577.52</v>
      </c>
      <c r="J455" s="157" t="n">
        <f aca="false">J456</f>
        <v>47718.35</v>
      </c>
      <c r="K455" s="76" t="n">
        <f aca="false">K456</f>
        <v>-21518.35</v>
      </c>
      <c r="L455" s="76" t="n">
        <f aca="false">L456</f>
        <v>0</v>
      </c>
      <c r="M455" s="76" t="n">
        <f aca="false">M456</f>
        <v>3195377.52</v>
      </c>
      <c r="N455" s="76" t="n">
        <f aca="false">N456</f>
        <v>0</v>
      </c>
      <c r="O455" s="157" t="n">
        <f aca="false">O456</f>
        <v>0</v>
      </c>
      <c r="P455" s="76" t="n">
        <f aca="false">P456</f>
        <v>0</v>
      </c>
      <c r="Q455" s="158" t="n">
        <f aca="false">Q456</f>
        <v>0</v>
      </c>
    </row>
    <row r="456" customFormat="false" ht="32.8" hidden="false" customHeight="false" outlineLevel="0" collapsed="false">
      <c r="B456" s="90"/>
      <c r="C456" s="81" t="s">
        <v>259</v>
      </c>
      <c r="D456" s="81" t="n">
        <v>925</v>
      </c>
      <c r="E456" s="154" t="s">
        <v>56</v>
      </c>
      <c r="F456" s="154" t="s">
        <v>18</v>
      </c>
      <c r="G456" s="82" t="n">
        <v>6570011080</v>
      </c>
      <c r="H456" s="86" t="n">
        <v>400</v>
      </c>
      <c r="I456" s="157" t="n">
        <f aca="false">SUM(J456:Q456)</f>
        <v>3221577.52</v>
      </c>
      <c r="J456" s="157" t="n">
        <v>47718.35</v>
      </c>
      <c r="K456" s="76" t="n">
        <v>-21518.35</v>
      </c>
      <c r="L456" s="76"/>
      <c r="M456" s="76" t="n">
        <v>3195377.52</v>
      </c>
      <c r="N456" s="76"/>
      <c r="O456" s="157"/>
      <c r="P456" s="76"/>
      <c r="Q456" s="158"/>
    </row>
    <row r="457" s="2" customFormat="true" ht="32.8" hidden="true" customHeight="false" outlineLevel="0" collapsed="false">
      <c r="A457" s="163"/>
      <c r="B457" s="164"/>
      <c r="C457" s="29" t="s">
        <v>340</v>
      </c>
      <c r="D457" s="29" t="n">
        <v>925</v>
      </c>
      <c r="E457" s="166" t="s">
        <v>56</v>
      </c>
      <c r="F457" s="166" t="s">
        <v>18</v>
      </c>
      <c r="G457" s="167" t="n">
        <v>9900000000</v>
      </c>
      <c r="H457" s="176"/>
      <c r="I457" s="169" t="n">
        <f aca="false">SUM(J457:Q457)</f>
        <v>0</v>
      </c>
      <c r="J457" s="169" t="n">
        <f aca="false">J458</f>
        <v>500000</v>
      </c>
      <c r="K457" s="170" t="n">
        <f aca="false">K458</f>
        <v>-500000</v>
      </c>
      <c r="L457" s="170" t="n">
        <f aca="false">L458</f>
        <v>0</v>
      </c>
      <c r="M457" s="170" t="n">
        <f aca="false">M458</f>
        <v>0</v>
      </c>
      <c r="N457" s="170" t="n">
        <f aca="false">N458</f>
        <v>0</v>
      </c>
      <c r="O457" s="170"/>
      <c r="P457" s="170"/>
      <c r="Q457" s="171" t="n">
        <f aca="false">Q458</f>
        <v>0</v>
      </c>
      <c r="R457" s="172"/>
      <c r="S457" s="172"/>
      <c r="T457" s="172"/>
      <c r="U457" s="172"/>
      <c r="V457" s="172"/>
      <c r="W457" s="172"/>
      <c r="X457" s="172"/>
      <c r="Y457" s="172"/>
      <c r="Z457" s="172"/>
      <c r="AA457" s="172"/>
      <c r="AB457" s="172"/>
      <c r="AC457" s="172"/>
      <c r="AD457" s="172"/>
      <c r="AE457" s="172"/>
      <c r="AF457" s="172"/>
      <c r="AG457" s="172"/>
      <c r="AH457" s="172"/>
      <c r="AI457" s="172"/>
      <c r="AJ457" s="172"/>
      <c r="AK457" s="172"/>
      <c r="AL457" s="172"/>
      <c r="AM457" s="172"/>
      <c r="AN457" s="172"/>
      <c r="AO457" s="172"/>
      <c r="AP457" s="172"/>
      <c r="AQ457" s="172"/>
      <c r="AR457" s="172"/>
      <c r="AS457" s="172"/>
      <c r="AT457" s="172"/>
      <c r="AU457" s="172"/>
      <c r="AV457" s="172"/>
      <c r="AW457" s="172"/>
      <c r="AX457" s="172"/>
      <c r="AY457" s="172"/>
      <c r="AZ457" s="172"/>
      <c r="BA457" s="172"/>
      <c r="BB457" s="172"/>
      <c r="BC457" s="172"/>
      <c r="BD457" s="172"/>
      <c r="BE457" s="172"/>
      <c r="BF457" s="172"/>
      <c r="BG457" s="172"/>
      <c r="BH457" s="172"/>
      <c r="BI457" s="172"/>
      <c r="BJ457" s="172"/>
      <c r="BK457" s="172"/>
      <c r="BL457" s="172"/>
      <c r="BM457" s="172"/>
      <c r="BN457" s="172"/>
      <c r="BO457" s="172"/>
      <c r="BP457" s="172"/>
      <c r="BQ457" s="172"/>
      <c r="BR457" s="172"/>
      <c r="BS457" s="172"/>
      <c r="BT457" s="172"/>
      <c r="BU457" s="172"/>
      <c r="BV457" s="172"/>
      <c r="BW457" s="172"/>
      <c r="BX457" s="172"/>
      <c r="BY457" s="172"/>
      <c r="BZ457" s="172"/>
      <c r="CA457" s="172"/>
      <c r="CB457" s="172"/>
      <c r="CC457" s="172"/>
      <c r="CD457" s="172"/>
      <c r="CE457" s="172"/>
      <c r="CF457" s="172"/>
      <c r="CG457" s="172"/>
      <c r="CH457" s="172"/>
      <c r="CI457" s="172"/>
      <c r="CJ457" s="172"/>
      <c r="CK457" s="172"/>
      <c r="CL457" s="172"/>
      <c r="CM457" s="172"/>
      <c r="CN457" s="172"/>
      <c r="CO457" s="172"/>
      <c r="CP457" s="172"/>
      <c r="CQ457" s="172"/>
      <c r="CR457" s="172"/>
      <c r="CS457" s="172"/>
      <c r="CT457" s="172"/>
      <c r="CU457" s="172"/>
      <c r="CV457" s="172"/>
      <c r="CW457" s="172"/>
      <c r="CX457" s="172"/>
      <c r="CY457" s="172"/>
      <c r="CZ457" s="172"/>
      <c r="DA457" s="172"/>
      <c r="DB457" s="172"/>
      <c r="DC457" s="172"/>
      <c r="DD457" s="172"/>
      <c r="DE457" s="172"/>
      <c r="DF457" s="172"/>
      <c r="DG457" s="172"/>
      <c r="DH457" s="172"/>
      <c r="DI457" s="172"/>
      <c r="DJ457" s="172"/>
      <c r="DK457" s="172"/>
      <c r="DL457" s="172"/>
      <c r="DM457" s="172"/>
      <c r="DN457" s="172"/>
      <c r="DO457" s="172"/>
      <c r="DP457" s="172"/>
      <c r="DQ457" s="172"/>
      <c r="DR457" s="172"/>
      <c r="DS457" s="172"/>
      <c r="DT457" s="172"/>
      <c r="DU457" s="172"/>
      <c r="DV457" s="172"/>
      <c r="DW457" s="172"/>
      <c r="DX457" s="172"/>
      <c r="DY457" s="172"/>
      <c r="DZ457" s="172"/>
      <c r="EA457" s="172"/>
      <c r="EB457" s="172"/>
      <c r="EC457" s="172"/>
      <c r="ED457" s="172"/>
      <c r="EE457" s="172"/>
      <c r="EF457" s="172"/>
      <c r="EG457" s="172"/>
      <c r="EH457" s="172"/>
      <c r="EI457" s="172"/>
      <c r="EJ457" s="172"/>
      <c r="EK457" s="172"/>
      <c r="EL457" s="172"/>
      <c r="EM457" s="172"/>
      <c r="EN457" s="172"/>
      <c r="EO457" s="172"/>
      <c r="EP457" s="172"/>
      <c r="EQ457" s="172"/>
      <c r="ER457" s="172"/>
      <c r="ES457" s="172"/>
      <c r="ET457" s="172"/>
      <c r="EU457" s="172"/>
      <c r="EV457" s="172"/>
      <c r="EW457" s="172"/>
      <c r="EX457" s="172"/>
      <c r="EY457" s="172"/>
      <c r="EZ457" s="172"/>
      <c r="FA457" s="172"/>
      <c r="FB457" s="172"/>
      <c r="FC457" s="172"/>
      <c r="FD457" s="172"/>
      <c r="FE457" s="172"/>
      <c r="FF457" s="172"/>
      <c r="FG457" s="172"/>
      <c r="FH457" s="172"/>
      <c r="FI457" s="172"/>
      <c r="FJ457" s="172"/>
      <c r="FK457" s="172"/>
      <c r="FL457" s="172"/>
      <c r="FM457" s="172"/>
      <c r="FN457" s="172"/>
      <c r="FO457" s="172"/>
      <c r="FP457" s="172"/>
      <c r="FQ457" s="172"/>
      <c r="FR457" s="172"/>
      <c r="FS457" s="172"/>
      <c r="FT457" s="172"/>
      <c r="FU457" s="172"/>
      <c r="FV457" s="172"/>
      <c r="FW457" s="172"/>
      <c r="FX457" s="172"/>
      <c r="FY457" s="172"/>
      <c r="FZ457" s="172"/>
      <c r="GA457" s="172"/>
      <c r="GB457" s="172"/>
      <c r="GC457" s="172"/>
      <c r="GD457" s="172"/>
      <c r="GE457" s="172"/>
      <c r="GF457" s="172"/>
      <c r="GG457" s="172"/>
      <c r="GH457" s="172"/>
      <c r="GI457" s="172"/>
      <c r="GJ457" s="172"/>
      <c r="GK457" s="172"/>
      <c r="GL457" s="172"/>
      <c r="GM457" s="172"/>
      <c r="GN457" s="172"/>
      <c r="GO457" s="172"/>
      <c r="GP457" s="172"/>
      <c r="GQ457" s="172"/>
      <c r="GR457" s="172"/>
      <c r="GS457" s="172"/>
      <c r="GT457" s="172"/>
      <c r="GU457" s="172"/>
      <c r="GV457" s="172"/>
      <c r="GW457" s="172"/>
      <c r="GX457" s="172"/>
      <c r="GY457" s="172"/>
      <c r="GZ457" s="172"/>
      <c r="HA457" s="172"/>
      <c r="HB457" s="172"/>
      <c r="HC457" s="172"/>
      <c r="HD457" s="172"/>
      <c r="HE457" s="172"/>
      <c r="HF457" s="172"/>
      <c r="HG457" s="172"/>
      <c r="HH457" s="172"/>
      <c r="HI457" s="172"/>
      <c r="HJ457" s="172"/>
      <c r="HK457" s="172"/>
      <c r="HL457" s="172"/>
      <c r="HM457" s="172"/>
      <c r="HN457" s="172"/>
      <c r="HO457" s="172"/>
      <c r="HP457" s="172"/>
      <c r="HQ457" s="172"/>
      <c r="HR457" s="172"/>
      <c r="HS457" s="172"/>
      <c r="HT457" s="172"/>
      <c r="HU457" s="172"/>
      <c r="HV457" s="172"/>
      <c r="HW457" s="172"/>
      <c r="HX457" s="172"/>
      <c r="HY457" s="172"/>
      <c r="HZ457" s="172"/>
      <c r="IA457" s="172"/>
      <c r="IB457" s="172"/>
      <c r="IC457" s="172"/>
      <c r="ID457" s="172"/>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c r="PU457" s="1"/>
      <c r="PV457" s="1"/>
      <c r="PW457" s="1"/>
      <c r="PX457" s="1"/>
      <c r="PY457" s="1"/>
      <c r="PZ457" s="1"/>
      <c r="QA457" s="1"/>
      <c r="QB457" s="1"/>
      <c r="QC457" s="1"/>
      <c r="QD457" s="1"/>
      <c r="QE457" s="1"/>
      <c r="QF457" s="1"/>
      <c r="QG457" s="1"/>
      <c r="QH457" s="1"/>
      <c r="QI457" s="1"/>
      <c r="QJ457" s="1"/>
      <c r="QK457" s="1"/>
      <c r="QL457" s="1"/>
      <c r="QM457" s="1"/>
      <c r="QN457" s="1"/>
      <c r="QO457" s="1"/>
      <c r="QP457" s="1"/>
      <c r="QQ457" s="1"/>
      <c r="QR457" s="1"/>
      <c r="QS457" s="1"/>
      <c r="QT457" s="1"/>
      <c r="QU457" s="1"/>
      <c r="QV457" s="1"/>
      <c r="QW457" s="1"/>
      <c r="QX457" s="1"/>
      <c r="QY457" s="1"/>
      <c r="QZ457" s="1"/>
      <c r="RA457" s="1"/>
      <c r="RB457" s="1"/>
      <c r="RC457" s="1"/>
      <c r="RD457" s="1"/>
      <c r="RE457" s="1"/>
      <c r="RF457" s="1"/>
      <c r="RG457" s="1"/>
      <c r="RH457" s="1"/>
      <c r="RI457" s="1"/>
      <c r="RJ457" s="1"/>
      <c r="RK457" s="1"/>
      <c r="RL457" s="1"/>
      <c r="RM457" s="1"/>
      <c r="RN457" s="1"/>
      <c r="RO457" s="1"/>
      <c r="RP457" s="1"/>
      <c r="RQ457" s="1"/>
      <c r="RR457" s="1"/>
      <c r="RS457" s="1"/>
      <c r="RT457" s="1"/>
      <c r="RU457" s="1"/>
      <c r="RV457" s="1"/>
      <c r="RW457" s="1"/>
      <c r="RX457" s="1"/>
      <c r="RY457" s="1"/>
      <c r="RZ457" s="1"/>
      <c r="SA457" s="1"/>
      <c r="SB457" s="1"/>
      <c r="SC457" s="1"/>
      <c r="SD457" s="1"/>
      <c r="SE457" s="1"/>
      <c r="SF457" s="1"/>
      <c r="SG457" s="1"/>
      <c r="SH457" s="1"/>
      <c r="SI457" s="1"/>
      <c r="SJ457" s="1"/>
      <c r="SK457" s="1"/>
      <c r="SL457" s="1"/>
      <c r="SM457" s="1"/>
      <c r="SN457" s="1"/>
      <c r="SO457" s="1"/>
      <c r="SP457" s="1"/>
      <c r="SQ457" s="1"/>
      <c r="SR457" s="1"/>
      <c r="SS457" s="1"/>
      <c r="ST457" s="1"/>
      <c r="SU457" s="1"/>
      <c r="SV457" s="1"/>
      <c r="SW457" s="1"/>
      <c r="SX457" s="1"/>
      <c r="SY457" s="1"/>
      <c r="SZ457" s="1"/>
      <c r="TA457" s="1"/>
      <c r="TB457" s="1"/>
      <c r="TC457" s="1"/>
      <c r="TD457" s="1"/>
      <c r="TE457" s="1"/>
      <c r="TF457" s="1"/>
      <c r="TG457" s="1"/>
      <c r="TH457" s="1"/>
      <c r="TI457" s="1"/>
      <c r="TJ457" s="1"/>
      <c r="TK457" s="1"/>
      <c r="TL457" s="1"/>
      <c r="TM457" s="1"/>
      <c r="TN457" s="1"/>
      <c r="TO457" s="1"/>
      <c r="TP457" s="1"/>
      <c r="TQ457" s="1"/>
      <c r="TR457" s="1"/>
      <c r="TS457" s="1"/>
      <c r="TT457" s="1"/>
      <c r="TU457" s="1"/>
      <c r="TV457" s="1"/>
      <c r="TW457" s="1"/>
      <c r="TX457" s="1"/>
      <c r="TY457" s="1"/>
      <c r="TZ457" s="1"/>
      <c r="UA457" s="1"/>
      <c r="UB457" s="1"/>
      <c r="UC457" s="1"/>
      <c r="UD457" s="1"/>
      <c r="UE457" s="1"/>
      <c r="UF457" s="1"/>
      <c r="UG457" s="1"/>
      <c r="UH457" s="1"/>
      <c r="UI457" s="1"/>
      <c r="UJ457" s="1"/>
      <c r="UK457" s="1"/>
      <c r="UL457" s="1"/>
      <c r="UM457" s="1"/>
      <c r="UN457" s="1"/>
      <c r="UO457" s="1"/>
      <c r="UP457" s="1"/>
      <c r="UQ457" s="1"/>
      <c r="UR457" s="1"/>
      <c r="US457" s="1"/>
      <c r="UT457" s="1"/>
      <c r="UU457" s="1"/>
      <c r="UV457" s="1"/>
      <c r="UW457" s="1"/>
      <c r="UX457" s="1"/>
      <c r="UY457" s="1"/>
      <c r="UZ457" s="1"/>
      <c r="VA457" s="1"/>
      <c r="VB457" s="1"/>
      <c r="VC457" s="1"/>
      <c r="VD457" s="1"/>
      <c r="VE457" s="1"/>
      <c r="VF457" s="1"/>
      <c r="VG457" s="1"/>
      <c r="VH457" s="1"/>
      <c r="VI457" s="1"/>
      <c r="VJ457" s="1"/>
      <c r="VK457" s="1"/>
      <c r="VL457" s="1"/>
      <c r="VM457" s="1"/>
      <c r="VN457" s="1"/>
      <c r="VO457" s="1"/>
      <c r="VP457" s="1"/>
      <c r="VQ457" s="1"/>
      <c r="VR457" s="1"/>
      <c r="VS457" s="1"/>
      <c r="VT457" s="1"/>
      <c r="VU457" s="1"/>
      <c r="VV457" s="1"/>
      <c r="VW457" s="1"/>
      <c r="VX457" s="1"/>
      <c r="VY457" s="1"/>
      <c r="VZ457" s="1"/>
      <c r="WA457" s="1"/>
      <c r="WB457" s="1"/>
      <c r="WC457" s="1"/>
      <c r="WD457" s="1"/>
      <c r="WE457" s="1"/>
      <c r="WF457" s="1"/>
      <c r="WG457" s="1"/>
      <c r="WH457" s="1"/>
      <c r="WI457" s="1"/>
      <c r="WJ457" s="1"/>
      <c r="WK457" s="1"/>
      <c r="WL457" s="1"/>
      <c r="WM457" s="1"/>
      <c r="WN457" s="1"/>
      <c r="WO457" s="1"/>
      <c r="WP457" s="1"/>
      <c r="WQ457" s="1"/>
      <c r="WR457" s="1"/>
      <c r="WS457" s="1"/>
      <c r="WT457" s="1"/>
      <c r="WU457" s="1"/>
      <c r="WV457" s="1"/>
      <c r="WW457" s="1"/>
      <c r="WX457" s="1"/>
      <c r="WY457" s="1"/>
      <c r="WZ457" s="1"/>
      <c r="XA457" s="1"/>
      <c r="XB457" s="1"/>
      <c r="XC457" s="1"/>
      <c r="XD457" s="1"/>
      <c r="XE457" s="1"/>
      <c r="XF457" s="1"/>
      <c r="XG457" s="1"/>
      <c r="XH457" s="1"/>
      <c r="XI457" s="1"/>
      <c r="XJ457" s="1"/>
      <c r="XK457" s="1"/>
      <c r="XL457" s="1"/>
      <c r="XM457" s="1"/>
      <c r="XN457" s="1"/>
      <c r="XO457" s="1"/>
      <c r="XP457" s="1"/>
      <c r="XQ457" s="1"/>
      <c r="XR457" s="1"/>
      <c r="XS457" s="1"/>
      <c r="XT457" s="1"/>
      <c r="XU457" s="1"/>
      <c r="XV457" s="1"/>
      <c r="XW457" s="1"/>
      <c r="XX457" s="1"/>
      <c r="XY457" s="1"/>
      <c r="XZ457" s="1"/>
      <c r="YA457" s="1"/>
      <c r="YB457" s="1"/>
      <c r="YC457" s="1"/>
      <c r="YD457" s="1"/>
      <c r="YE457" s="1"/>
      <c r="YF457" s="1"/>
      <c r="YG457" s="1"/>
      <c r="YH457" s="1"/>
      <c r="YI457" s="1"/>
      <c r="YJ457" s="1"/>
      <c r="YK457" s="1"/>
      <c r="YL457" s="1"/>
      <c r="YM457" s="1"/>
      <c r="YN457" s="1"/>
      <c r="YO457" s="1"/>
      <c r="YP457" s="1"/>
      <c r="YQ457" s="1"/>
      <c r="YR457" s="1"/>
      <c r="YS457" s="1"/>
      <c r="YT457" s="1"/>
      <c r="YU457" s="1"/>
      <c r="YV457" s="1"/>
      <c r="YW457" s="1"/>
      <c r="YX457" s="1"/>
      <c r="YY457" s="1"/>
      <c r="YZ457" s="1"/>
      <c r="ZA457" s="1"/>
      <c r="ZB457" s="1"/>
      <c r="ZC457" s="1"/>
      <c r="ZD457" s="1"/>
      <c r="ZE457" s="1"/>
      <c r="ZF457" s="1"/>
      <c r="ZG457" s="1"/>
      <c r="ZH457" s="1"/>
      <c r="ZI457" s="1"/>
      <c r="ZJ457" s="1"/>
      <c r="ZK457" s="1"/>
      <c r="ZL457" s="1"/>
      <c r="ZM457" s="1"/>
      <c r="ZN457" s="1"/>
      <c r="ZO457" s="1"/>
      <c r="ZP457" s="1"/>
      <c r="ZQ457" s="1"/>
      <c r="ZR457" s="1"/>
      <c r="ZS457" s="1"/>
      <c r="ZT457" s="1"/>
      <c r="ZU457" s="1"/>
      <c r="ZV457" s="1"/>
      <c r="ZW457" s="1"/>
      <c r="ZX457" s="1"/>
      <c r="ZY457" s="1"/>
      <c r="ZZ457" s="1"/>
      <c r="AAA457" s="1"/>
      <c r="AAB457" s="1"/>
      <c r="AAC457" s="1"/>
      <c r="AAD457" s="1"/>
      <c r="AAE457" s="1"/>
      <c r="AAF457" s="1"/>
      <c r="AAG457" s="1"/>
      <c r="AAH457" s="1"/>
      <c r="AAI457" s="1"/>
      <c r="AAJ457" s="1"/>
      <c r="AAK457" s="1"/>
      <c r="AAL457" s="1"/>
      <c r="AAM457" s="1"/>
      <c r="AAN457" s="1"/>
      <c r="AAO457" s="1"/>
      <c r="AAP457" s="1"/>
      <c r="AAQ457" s="1"/>
      <c r="AAR457" s="1"/>
      <c r="AAS457" s="1"/>
      <c r="AAT457" s="1"/>
      <c r="AAU457" s="1"/>
      <c r="AAV457" s="1"/>
      <c r="AAW457" s="1"/>
      <c r="AAX457" s="1"/>
      <c r="AAY457" s="1"/>
      <c r="AAZ457" s="1"/>
      <c r="ABA457" s="1"/>
      <c r="ABB457" s="1"/>
      <c r="ABC457" s="1"/>
      <c r="ABD457" s="1"/>
      <c r="ABE457" s="1"/>
      <c r="ABF457" s="1"/>
      <c r="ABG457" s="1"/>
      <c r="ABH457" s="1"/>
      <c r="ABI457" s="1"/>
      <c r="ABJ457" s="1"/>
      <c r="ABK457" s="1"/>
      <c r="ABL457" s="1"/>
      <c r="ABM457" s="1"/>
      <c r="ABN457" s="1"/>
      <c r="ABO457" s="1"/>
      <c r="ABP457" s="1"/>
      <c r="ABQ457" s="1"/>
      <c r="ABR457" s="1"/>
      <c r="ABS457" s="1"/>
      <c r="ABT457" s="1"/>
      <c r="ABU457" s="1"/>
      <c r="ABV457" s="1"/>
      <c r="ABW457" s="1"/>
      <c r="ABX457" s="1"/>
      <c r="ABY457" s="1"/>
      <c r="ABZ457" s="1"/>
      <c r="ACA457" s="1"/>
      <c r="ACB457" s="1"/>
      <c r="ACC457" s="1"/>
      <c r="ACD457" s="1"/>
      <c r="ACE457" s="1"/>
      <c r="ACF457" s="1"/>
      <c r="ACG457" s="1"/>
      <c r="ACH457" s="1"/>
      <c r="ACI457" s="1"/>
      <c r="ACJ457" s="1"/>
      <c r="ACK457" s="1"/>
      <c r="ACL457" s="1"/>
      <c r="ACM457" s="1"/>
      <c r="ACN457" s="1"/>
      <c r="ACO457" s="1"/>
      <c r="ACP457" s="1"/>
      <c r="ACQ457" s="1"/>
      <c r="ACR457" s="1"/>
      <c r="ACS457" s="1"/>
      <c r="ACT457" s="1"/>
      <c r="ACU457" s="1"/>
      <c r="ACV457" s="1"/>
      <c r="ACW457" s="1"/>
      <c r="ACX457" s="1"/>
      <c r="ACY457" s="1"/>
      <c r="ACZ457" s="1"/>
      <c r="ADA457" s="1"/>
      <c r="ADB457" s="1"/>
      <c r="ADC457" s="1"/>
      <c r="ADD457" s="1"/>
      <c r="ADE457" s="1"/>
      <c r="ADF457" s="1"/>
      <c r="ADG457" s="1"/>
      <c r="ADH457" s="1"/>
      <c r="ADI457" s="1"/>
      <c r="ADJ457" s="1"/>
      <c r="ADK457" s="1"/>
      <c r="ADL457" s="1"/>
      <c r="ADM457" s="1"/>
      <c r="ADN457" s="1"/>
      <c r="ADO457" s="1"/>
      <c r="ADP457" s="1"/>
      <c r="ADQ457" s="1"/>
      <c r="ADR457" s="1"/>
      <c r="ADS457" s="1"/>
      <c r="ADT457" s="1"/>
      <c r="ADU457" s="1"/>
      <c r="ADV457" s="1"/>
      <c r="ADW457" s="1"/>
      <c r="ADX457" s="1"/>
      <c r="ADY457" s="1"/>
      <c r="ADZ457" s="1"/>
      <c r="AEA457" s="1"/>
      <c r="AEB457" s="1"/>
      <c r="AEC457" s="1"/>
      <c r="AED457" s="1"/>
      <c r="AEE457" s="1"/>
      <c r="AEF457" s="1"/>
      <c r="AEG457" s="1"/>
      <c r="AEH457" s="1"/>
      <c r="AEI457" s="1"/>
      <c r="AEJ457" s="1"/>
      <c r="AEK457" s="1"/>
      <c r="AEL457" s="1"/>
      <c r="AEM457" s="1"/>
      <c r="AEN457" s="1"/>
      <c r="AEO457" s="1"/>
      <c r="AEP457" s="1"/>
      <c r="AEQ457" s="1"/>
      <c r="AER457" s="1"/>
      <c r="AES457" s="1"/>
      <c r="AET457" s="1"/>
      <c r="AEU457" s="1"/>
      <c r="AEV457" s="1"/>
      <c r="AEW457" s="1"/>
      <c r="AEX457" s="1"/>
      <c r="AEY457" s="1"/>
      <c r="AEZ457" s="1"/>
      <c r="AFA457" s="1"/>
      <c r="AFB457" s="1"/>
      <c r="AFC457" s="1"/>
      <c r="AFD457" s="1"/>
      <c r="AFE457" s="1"/>
      <c r="AFF457" s="1"/>
      <c r="AFG457" s="1"/>
      <c r="AFH457" s="1"/>
      <c r="AFI457" s="1"/>
      <c r="AFJ457" s="1"/>
      <c r="AFK457" s="1"/>
      <c r="AFL457" s="1"/>
      <c r="AFM457" s="1"/>
      <c r="AFN457" s="1"/>
      <c r="AFO457" s="1"/>
      <c r="AFP457" s="1"/>
      <c r="AFQ457" s="1"/>
      <c r="AFR457" s="1"/>
      <c r="AFS457" s="1"/>
      <c r="AFT457" s="1"/>
      <c r="AFU457" s="1"/>
      <c r="AFV457" s="1"/>
      <c r="AFW457" s="1"/>
      <c r="AFX457" s="1"/>
      <c r="AFY457" s="1"/>
      <c r="AFZ457" s="1"/>
      <c r="AGA457" s="1"/>
      <c r="AGB457" s="1"/>
      <c r="AGC457" s="1"/>
      <c r="AGD457" s="1"/>
      <c r="AGE457" s="1"/>
      <c r="AGF457" s="1"/>
      <c r="AGG457" s="1"/>
      <c r="AGH457" s="1"/>
      <c r="AGI457" s="1"/>
      <c r="AGJ457" s="1"/>
      <c r="AGK457" s="1"/>
      <c r="AGL457" s="1"/>
      <c r="AGM457" s="1"/>
      <c r="AGN457" s="1"/>
      <c r="AGO457" s="1"/>
      <c r="AGP457" s="1"/>
      <c r="AGQ457" s="1"/>
      <c r="AGR457" s="1"/>
      <c r="AGS457" s="1"/>
      <c r="AGT457" s="1"/>
      <c r="AGU457" s="1"/>
      <c r="AGV457" s="1"/>
      <c r="AGW457" s="1"/>
      <c r="AGX457" s="1"/>
      <c r="AGY457" s="1"/>
      <c r="AGZ457" s="1"/>
      <c r="AHA457" s="1"/>
      <c r="AHB457" s="1"/>
      <c r="AHC457" s="1"/>
      <c r="AHD457" s="1"/>
      <c r="AHE457" s="1"/>
      <c r="AHF457" s="1"/>
      <c r="AHG457" s="1"/>
      <c r="AHH457" s="1"/>
      <c r="AHI457" s="1"/>
      <c r="AHJ457" s="1"/>
      <c r="AHK457" s="1"/>
      <c r="AHL457" s="1"/>
      <c r="AHM457" s="1"/>
      <c r="AHN457" s="1"/>
      <c r="AHO457" s="1"/>
      <c r="AHP457" s="1"/>
      <c r="AHQ457" s="1"/>
      <c r="AHR457" s="1"/>
      <c r="AHS457" s="1"/>
      <c r="AHT457" s="1"/>
      <c r="AHU457" s="1"/>
      <c r="AHV457" s="1"/>
      <c r="AHW457" s="1"/>
      <c r="AHX457" s="1"/>
      <c r="AHY457" s="1"/>
      <c r="AHZ457" s="1"/>
      <c r="AIA457" s="1"/>
      <c r="AIB457" s="1"/>
      <c r="AIC457" s="1"/>
      <c r="AID457" s="1"/>
      <c r="AIE457" s="1"/>
      <c r="AIF457" s="1"/>
      <c r="AIG457" s="1"/>
      <c r="AIH457" s="1"/>
      <c r="AII457" s="1"/>
      <c r="AIJ457" s="1"/>
      <c r="AIK457" s="1"/>
      <c r="AIL457" s="1"/>
      <c r="AIM457" s="1"/>
      <c r="AIN457" s="1"/>
      <c r="AIO457" s="1"/>
      <c r="AIP457" s="1"/>
      <c r="AIQ457" s="1"/>
      <c r="AIR457" s="1"/>
      <c r="AIS457" s="1"/>
      <c r="AIT457" s="1"/>
      <c r="AIU457" s="1"/>
      <c r="AIV457" s="1"/>
      <c r="AIW457" s="1"/>
      <c r="AIX457" s="1"/>
      <c r="AIY457" s="1"/>
      <c r="AIZ457" s="1"/>
      <c r="AJA457" s="1"/>
      <c r="AJB457" s="1"/>
      <c r="AJC457" s="1"/>
      <c r="AJD457" s="1"/>
      <c r="AJE457" s="1"/>
      <c r="AJF457" s="1"/>
      <c r="AJG457" s="1"/>
      <c r="AJH457" s="1"/>
      <c r="AJI457" s="1"/>
      <c r="AJJ457" s="1"/>
      <c r="AJK457" s="1"/>
      <c r="AJL457" s="1"/>
      <c r="AJM457" s="1"/>
      <c r="AJN457" s="1"/>
      <c r="AJO457" s="1"/>
      <c r="AJP457" s="1"/>
      <c r="AJQ457" s="1"/>
      <c r="AJR457" s="1"/>
      <c r="AJS457" s="1"/>
      <c r="AJT457" s="1"/>
      <c r="AJU457" s="1"/>
      <c r="AJV457" s="1"/>
      <c r="AJW457" s="1"/>
      <c r="AJX457" s="1"/>
      <c r="AJY457" s="1"/>
      <c r="AJZ457" s="1"/>
      <c r="AKA457" s="1"/>
      <c r="AKB457" s="1"/>
      <c r="AKC457" s="1"/>
      <c r="AKD457" s="1"/>
      <c r="AKE457" s="1"/>
      <c r="AKF457" s="1"/>
      <c r="AKG457" s="1"/>
      <c r="AKH457" s="1"/>
      <c r="AKI457" s="1"/>
      <c r="AKJ457" s="1"/>
      <c r="AKK457" s="1"/>
      <c r="AKL457" s="1"/>
      <c r="AKM457" s="1"/>
      <c r="AKN457" s="1"/>
      <c r="AKO457" s="1"/>
      <c r="AKP457" s="1"/>
      <c r="AKQ457" s="1"/>
      <c r="AKR457" s="1"/>
      <c r="AKS457" s="1"/>
      <c r="AKT457" s="1"/>
      <c r="AKU457" s="1"/>
      <c r="AKV457" s="1"/>
      <c r="AKW457" s="1"/>
      <c r="AKX457" s="1"/>
      <c r="AKY457" s="1"/>
      <c r="AKZ457" s="1"/>
      <c r="ALA457" s="1"/>
      <c r="ALB457" s="1"/>
      <c r="ALC457" s="1"/>
      <c r="ALD457" s="1"/>
      <c r="ALE457" s="1"/>
      <c r="ALF457" s="1"/>
      <c r="ALG457" s="1"/>
      <c r="ALH457" s="1"/>
      <c r="ALI457" s="1"/>
      <c r="ALJ457" s="1"/>
      <c r="ALK457" s="1"/>
      <c r="ALL457" s="1"/>
      <c r="ALM457" s="1"/>
      <c r="ALN457" s="1"/>
      <c r="ALO457" s="1"/>
      <c r="ALP457" s="1"/>
    </row>
    <row r="458" s="2" customFormat="true" ht="17.6" hidden="true" customHeight="false" outlineLevel="0" collapsed="false">
      <c r="A458" s="163"/>
      <c r="B458" s="164"/>
      <c r="C458" s="29" t="s">
        <v>345</v>
      </c>
      <c r="D458" s="29" t="n">
        <v>925</v>
      </c>
      <c r="E458" s="166" t="s">
        <v>56</v>
      </c>
      <c r="F458" s="166" t="s">
        <v>18</v>
      </c>
      <c r="G458" s="167" t="n">
        <v>9900010910</v>
      </c>
      <c r="H458" s="176"/>
      <c r="I458" s="169" t="n">
        <f aca="false">SUM(J458:Q458)</f>
        <v>0</v>
      </c>
      <c r="J458" s="169" t="n">
        <f aca="false">J459</f>
        <v>500000</v>
      </c>
      <c r="K458" s="170" t="n">
        <f aca="false">K459</f>
        <v>-500000</v>
      </c>
      <c r="L458" s="170" t="n">
        <f aca="false">L459</f>
        <v>0</v>
      </c>
      <c r="M458" s="170" t="n">
        <f aca="false">M459</f>
        <v>0</v>
      </c>
      <c r="N458" s="170" t="n">
        <f aca="false">N459</f>
        <v>0</v>
      </c>
      <c r="O458" s="170"/>
      <c r="P458" s="170"/>
      <c r="Q458" s="171" t="n">
        <f aca="false">Q459</f>
        <v>0</v>
      </c>
      <c r="R458" s="172"/>
      <c r="S458" s="172"/>
      <c r="T458" s="172"/>
      <c r="U458" s="172"/>
      <c r="V458" s="172"/>
      <c r="W458" s="172"/>
      <c r="X458" s="172"/>
      <c r="Y458" s="172"/>
      <c r="Z458" s="172"/>
      <c r="AA458" s="172"/>
      <c r="AB458" s="172"/>
      <c r="AC458" s="172"/>
      <c r="AD458" s="172"/>
      <c r="AE458" s="172"/>
      <c r="AF458" s="172"/>
      <c r="AG458" s="172"/>
      <c r="AH458" s="172"/>
      <c r="AI458" s="172"/>
      <c r="AJ458" s="172"/>
      <c r="AK458" s="172"/>
      <c r="AL458" s="172"/>
      <c r="AM458" s="172"/>
      <c r="AN458" s="172"/>
      <c r="AO458" s="172"/>
      <c r="AP458" s="172"/>
      <c r="AQ458" s="172"/>
      <c r="AR458" s="172"/>
      <c r="AS458" s="172"/>
      <c r="AT458" s="172"/>
      <c r="AU458" s="172"/>
      <c r="AV458" s="172"/>
      <c r="AW458" s="172"/>
      <c r="AX458" s="172"/>
      <c r="AY458" s="172"/>
      <c r="AZ458" s="172"/>
      <c r="BA458" s="172"/>
      <c r="BB458" s="172"/>
      <c r="BC458" s="172"/>
      <c r="BD458" s="172"/>
      <c r="BE458" s="172"/>
      <c r="BF458" s="172"/>
      <c r="BG458" s="172"/>
      <c r="BH458" s="172"/>
      <c r="BI458" s="172"/>
      <c r="BJ458" s="172"/>
      <c r="BK458" s="172"/>
      <c r="BL458" s="172"/>
      <c r="BM458" s="172"/>
      <c r="BN458" s="172"/>
      <c r="BO458" s="172"/>
      <c r="BP458" s="172"/>
      <c r="BQ458" s="172"/>
      <c r="BR458" s="172"/>
      <c r="BS458" s="172"/>
      <c r="BT458" s="172"/>
      <c r="BU458" s="172"/>
      <c r="BV458" s="172"/>
      <c r="BW458" s="172"/>
      <c r="BX458" s="172"/>
      <c r="BY458" s="172"/>
      <c r="BZ458" s="172"/>
      <c r="CA458" s="172"/>
      <c r="CB458" s="172"/>
      <c r="CC458" s="172"/>
      <c r="CD458" s="172"/>
      <c r="CE458" s="172"/>
      <c r="CF458" s="172"/>
      <c r="CG458" s="172"/>
      <c r="CH458" s="172"/>
      <c r="CI458" s="172"/>
      <c r="CJ458" s="172"/>
      <c r="CK458" s="172"/>
      <c r="CL458" s="172"/>
      <c r="CM458" s="172"/>
      <c r="CN458" s="172"/>
      <c r="CO458" s="172"/>
      <c r="CP458" s="172"/>
      <c r="CQ458" s="172"/>
      <c r="CR458" s="172"/>
      <c r="CS458" s="172"/>
      <c r="CT458" s="172"/>
      <c r="CU458" s="172"/>
      <c r="CV458" s="172"/>
      <c r="CW458" s="172"/>
      <c r="CX458" s="172"/>
      <c r="CY458" s="172"/>
      <c r="CZ458" s="172"/>
      <c r="DA458" s="172"/>
      <c r="DB458" s="172"/>
      <c r="DC458" s="172"/>
      <c r="DD458" s="172"/>
      <c r="DE458" s="172"/>
      <c r="DF458" s="172"/>
      <c r="DG458" s="172"/>
      <c r="DH458" s="172"/>
      <c r="DI458" s="172"/>
      <c r="DJ458" s="172"/>
      <c r="DK458" s="172"/>
      <c r="DL458" s="172"/>
      <c r="DM458" s="172"/>
      <c r="DN458" s="172"/>
      <c r="DO458" s="172"/>
      <c r="DP458" s="172"/>
      <c r="DQ458" s="172"/>
      <c r="DR458" s="172"/>
      <c r="DS458" s="172"/>
      <c r="DT458" s="172"/>
      <c r="DU458" s="172"/>
      <c r="DV458" s="172"/>
      <c r="DW458" s="172"/>
      <c r="DX458" s="172"/>
      <c r="DY458" s="172"/>
      <c r="DZ458" s="172"/>
      <c r="EA458" s="172"/>
      <c r="EB458" s="172"/>
      <c r="EC458" s="172"/>
      <c r="ED458" s="172"/>
      <c r="EE458" s="172"/>
      <c r="EF458" s="172"/>
      <c r="EG458" s="172"/>
      <c r="EH458" s="172"/>
      <c r="EI458" s="172"/>
      <c r="EJ458" s="172"/>
      <c r="EK458" s="172"/>
      <c r="EL458" s="172"/>
      <c r="EM458" s="172"/>
      <c r="EN458" s="172"/>
      <c r="EO458" s="172"/>
      <c r="EP458" s="172"/>
      <c r="EQ458" s="172"/>
      <c r="ER458" s="172"/>
      <c r="ES458" s="172"/>
      <c r="ET458" s="172"/>
      <c r="EU458" s="172"/>
      <c r="EV458" s="172"/>
      <c r="EW458" s="172"/>
      <c r="EX458" s="172"/>
      <c r="EY458" s="172"/>
      <c r="EZ458" s="172"/>
      <c r="FA458" s="172"/>
      <c r="FB458" s="172"/>
      <c r="FC458" s="172"/>
      <c r="FD458" s="172"/>
      <c r="FE458" s="172"/>
      <c r="FF458" s="172"/>
      <c r="FG458" s="172"/>
      <c r="FH458" s="172"/>
      <c r="FI458" s="172"/>
      <c r="FJ458" s="172"/>
      <c r="FK458" s="172"/>
      <c r="FL458" s="172"/>
      <c r="FM458" s="172"/>
      <c r="FN458" s="172"/>
      <c r="FO458" s="172"/>
      <c r="FP458" s="172"/>
      <c r="FQ458" s="172"/>
      <c r="FR458" s="172"/>
      <c r="FS458" s="172"/>
      <c r="FT458" s="172"/>
      <c r="FU458" s="172"/>
      <c r="FV458" s="172"/>
      <c r="FW458" s="172"/>
      <c r="FX458" s="172"/>
      <c r="FY458" s="172"/>
      <c r="FZ458" s="172"/>
      <c r="GA458" s="172"/>
      <c r="GB458" s="172"/>
      <c r="GC458" s="172"/>
      <c r="GD458" s="172"/>
      <c r="GE458" s="172"/>
      <c r="GF458" s="172"/>
      <c r="GG458" s="172"/>
      <c r="GH458" s="172"/>
      <c r="GI458" s="172"/>
      <c r="GJ458" s="172"/>
      <c r="GK458" s="172"/>
      <c r="GL458" s="172"/>
      <c r="GM458" s="172"/>
      <c r="GN458" s="172"/>
      <c r="GO458" s="172"/>
      <c r="GP458" s="172"/>
      <c r="GQ458" s="172"/>
      <c r="GR458" s="172"/>
      <c r="GS458" s="172"/>
      <c r="GT458" s="172"/>
      <c r="GU458" s="172"/>
      <c r="GV458" s="172"/>
      <c r="GW458" s="172"/>
      <c r="GX458" s="172"/>
      <c r="GY458" s="172"/>
      <c r="GZ458" s="172"/>
      <c r="HA458" s="172"/>
      <c r="HB458" s="172"/>
      <c r="HC458" s="172"/>
      <c r="HD458" s="172"/>
      <c r="HE458" s="172"/>
      <c r="HF458" s="172"/>
      <c r="HG458" s="172"/>
      <c r="HH458" s="172"/>
      <c r="HI458" s="172"/>
      <c r="HJ458" s="172"/>
      <c r="HK458" s="172"/>
      <c r="HL458" s="172"/>
      <c r="HM458" s="172"/>
      <c r="HN458" s="172"/>
      <c r="HO458" s="172"/>
      <c r="HP458" s="172"/>
      <c r="HQ458" s="172"/>
      <c r="HR458" s="172"/>
      <c r="HS458" s="172"/>
      <c r="HT458" s="172"/>
      <c r="HU458" s="172"/>
      <c r="HV458" s="172"/>
      <c r="HW458" s="172"/>
      <c r="HX458" s="172"/>
      <c r="HY458" s="172"/>
      <c r="HZ458" s="172"/>
      <c r="IA458" s="172"/>
      <c r="IB458" s="172"/>
      <c r="IC458" s="172"/>
      <c r="ID458" s="172"/>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c r="PU458" s="1"/>
      <c r="PV458" s="1"/>
      <c r="PW458" s="1"/>
      <c r="PX458" s="1"/>
      <c r="PY458" s="1"/>
      <c r="PZ458" s="1"/>
      <c r="QA458" s="1"/>
      <c r="QB458" s="1"/>
      <c r="QC458" s="1"/>
      <c r="QD458" s="1"/>
      <c r="QE458" s="1"/>
      <c r="QF458" s="1"/>
      <c r="QG458" s="1"/>
      <c r="QH458" s="1"/>
      <c r="QI458" s="1"/>
      <c r="QJ458" s="1"/>
      <c r="QK458" s="1"/>
      <c r="QL458" s="1"/>
      <c r="QM458" s="1"/>
      <c r="QN458" s="1"/>
      <c r="QO458" s="1"/>
      <c r="QP458" s="1"/>
      <c r="QQ458" s="1"/>
      <c r="QR458" s="1"/>
      <c r="QS458" s="1"/>
      <c r="QT458" s="1"/>
      <c r="QU458" s="1"/>
      <c r="QV458" s="1"/>
      <c r="QW458" s="1"/>
      <c r="QX458" s="1"/>
      <c r="QY458" s="1"/>
      <c r="QZ458" s="1"/>
      <c r="RA458" s="1"/>
      <c r="RB458" s="1"/>
      <c r="RC458" s="1"/>
      <c r="RD458" s="1"/>
      <c r="RE458" s="1"/>
      <c r="RF458" s="1"/>
      <c r="RG458" s="1"/>
      <c r="RH458" s="1"/>
      <c r="RI458" s="1"/>
      <c r="RJ458" s="1"/>
      <c r="RK458" s="1"/>
      <c r="RL458" s="1"/>
      <c r="RM458" s="1"/>
      <c r="RN458" s="1"/>
      <c r="RO458" s="1"/>
      <c r="RP458" s="1"/>
      <c r="RQ458" s="1"/>
      <c r="RR458" s="1"/>
      <c r="RS458" s="1"/>
      <c r="RT458" s="1"/>
      <c r="RU458" s="1"/>
      <c r="RV458" s="1"/>
      <c r="RW458" s="1"/>
      <c r="RX458" s="1"/>
      <c r="RY458" s="1"/>
      <c r="RZ458" s="1"/>
      <c r="SA458" s="1"/>
      <c r="SB458" s="1"/>
      <c r="SC458" s="1"/>
      <c r="SD458" s="1"/>
      <c r="SE458" s="1"/>
      <c r="SF458" s="1"/>
      <c r="SG458" s="1"/>
      <c r="SH458" s="1"/>
      <c r="SI458" s="1"/>
      <c r="SJ458" s="1"/>
      <c r="SK458" s="1"/>
      <c r="SL458" s="1"/>
      <c r="SM458" s="1"/>
      <c r="SN458" s="1"/>
      <c r="SO458" s="1"/>
      <c r="SP458" s="1"/>
      <c r="SQ458" s="1"/>
      <c r="SR458" s="1"/>
      <c r="SS458" s="1"/>
      <c r="ST458" s="1"/>
      <c r="SU458" s="1"/>
      <c r="SV458" s="1"/>
      <c r="SW458" s="1"/>
      <c r="SX458" s="1"/>
      <c r="SY458" s="1"/>
      <c r="SZ458" s="1"/>
      <c r="TA458" s="1"/>
      <c r="TB458" s="1"/>
      <c r="TC458" s="1"/>
      <c r="TD458" s="1"/>
      <c r="TE458" s="1"/>
      <c r="TF458" s="1"/>
      <c r="TG458" s="1"/>
      <c r="TH458" s="1"/>
      <c r="TI458" s="1"/>
      <c r="TJ458" s="1"/>
      <c r="TK458" s="1"/>
      <c r="TL458" s="1"/>
      <c r="TM458" s="1"/>
      <c r="TN458" s="1"/>
      <c r="TO458" s="1"/>
      <c r="TP458" s="1"/>
      <c r="TQ458" s="1"/>
      <c r="TR458" s="1"/>
      <c r="TS458" s="1"/>
      <c r="TT458" s="1"/>
      <c r="TU458" s="1"/>
      <c r="TV458" s="1"/>
      <c r="TW458" s="1"/>
      <c r="TX458" s="1"/>
      <c r="TY458" s="1"/>
      <c r="TZ458" s="1"/>
      <c r="UA458" s="1"/>
      <c r="UB458" s="1"/>
      <c r="UC458" s="1"/>
      <c r="UD458" s="1"/>
      <c r="UE458" s="1"/>
      <c r="UF458" s="1"/>
      <c r="UG458" s="1"/>
      <c r="UH458" s="1"/>
      <c r="UI458" s="1"/>
      <c r="UJ458" s="1"/>
      <c r="UK458" s="1"/>
      <c r="UL458" s="1"/>
      <c r="UM458" s="1"/>
      <c r="UN458" s="1"/>
      <c r="UO458" s="1"/>
      <c r="UP458" s="1"/>
      <c r="UQ458" s="1"/>
      <c r="UR458" s="1"/>
      <c r="US458" s="1"/>
      <c r="UT458" s="1"/>
      <c r="UU458" s="1"/>
      <c r="UV458" s="1"/>
      <c r="UW458" s="1"/>
      <c r="UX458" s="1"/>
      <c r="UY458" s="1"/>
      <c r="UZ458" s="1"/>
      <c r="VA458" s="1"/>
      <c r="VB458" s="1"/>
      <c r="VC458" s="1"/>
      <c r="VD458" s="1"/>
      <c r="VE458" s="1"/>
      <c r="VF458" s="1"/>
      <c r="VG458" s="1"/>
      <c r="VH458" s="1"/>
      <c r="VI458" s="1"/>
      <c r="VJ458" s="1"/>
      <c r="VK458" s="1"/>
      <c r="VL458" s="1"/>
      <c r="VM458" s="1"/>
      <c r="VN458" s="1"/>
      <c r="VO458" s="1"/>
      <c r="VP458" s="1"/>
      <c r="VQ458" s="1"/>
      <c r="VR458" s="1"/>
      <c r="VS458" s="1"/>
      <c r="VT458" s="1"/>
      <c r="VU458" s="1"/>
      <c r="VV458" s="1"/>
      <c r="VW458" s="1"/>
      <c r="VX458" s="1"/>
      <c r="VY458" s="1"/>
      <c r="VZ458" s="1"/>
      <c r="WA458" s="1"/>
      <c r="WB458" s="1"/>
      <c r="WC458" s="1"/>
      <c r="WD458" s="1"/>
      <c r="WE458" s="1"/>
      <c r="WF458" s="1"/>
      <c r="WG458" s="1"/>
      <c r="WH458" s="1"/>
      <c r="WI458" s="1"/>
      <c r="WJ458" s="1"/>
      <c r="WK458" s="1"/>
      <c r="WL458" s="1"/>
      <c r="WM458" s="1"/>
      <c r="WN458" s="1"/>
      <c r="WO458" s="1"/>
      <c r="WP458" s="1"/>
      <c r="WQ458" s="1"/>
      <c r="WR458" s="1"/>
      <c r="WS458" s="1"/>
      <c r="WT458" s="1"/>
      <c r="WU458" s="1"/>
      <c r="WV458" s="1"/>
      <c r="WW458" s="1"/>
      <c r="WX458" s="1"/>
      <c r="WY458" s="1"/>
      <c r="WZ458" s="1"/>
      <c r="XA458" s="1"/>
      <c r="XB458" s="1"/>
      <c r="XC458" s="1"/>
      <c r="XD458" s="1"/>
      <c r="XE458" s="1"/>
      <c r="XF458" s="1"/>
      <c r="XG458" s="1"/>
      <c r="XH458" s="1"/>
      <c r="XI458" s="1"/>
      <c r="XJ458" s="1"/>
      <c r="XK458" s="1"/>
      <c r="XL458" s="1"/>
      <c r="XM458" s="1"/>
      <c r="XN458" s="1"/>
      <c r="XO458" s="1"/>
      <c r="XP458" s="1"/>
      <c r="XQ458" s="1"/>
      <c r="XR458" s="1"/>
      <c r="XS458" s="1"/>
      <c r="XT458" s="1"/>
      <c r="XU458" s="1"/>
      <c r="XV458" s="1"/>
      <c r="XW458" s="1"/>
      <c r="XX458" s="1"/>
      <c r="XY458" s="1"/>
      <c r="XZ458" s="1"/>
      <c r="YA458" s="1"/>
      <c r="YB458" s="1"/>
      <c r="YC458" s="1"/>
      <c r="YD458" s="1"/>
      <c r="YE458" s="1"/>
      <c r="YF458" s="1"/>
      <c r="YG458" s="1"/>
      <c r="YH458" s="1"/>
      <c r="YI458" s="1"/>
      <c r="YJ458" s="1"/>
      <c r="YK458" s="1"/>
      <c r="YL458" s="1"/>
      <c r="YM458" s="1"/>
      <c r="YN458" s="1"/>
      <c r="YO458" s="1"/>
      <c r="YP458" s="1"/>
      <c r="YQ458" s="1"/>
      <c r="YR458" s="1"/>
      <c r="YS458" s="1"/>
      <c r="YT458" s="1"/>
      <c r="YU458" s="1"/>
      <c r="YV458" s="1"/>
      <c r="YW458" s="1"/>
      <c r="YX458" s="1"/>
      <c r="YY458" s="1"/>
      <c r="YZ458" s="1"/>
      <c r="ZA458" s="1"/>
      <c r="ZB458" s="1"/>
      <c r="ZC458" s="1"/>
      <c r="ZD458" s="1"/>
      <c r="ZE458" s="1"/>
      <c r="ZF458" s="1"/>
      <c r="ZG458" s="1"/>
      <c r="ZH458" s="1"/>
      <c r="ZI458" s="1"/>
      <c r="ZJ458" s="1"/>
      <c r="ZK458" s="1"/>
      <c r="ZL458" s="1"/>
      <c r="ZM458" s="1"/>
      <c r="ZN458" s="1"/>
      <c r="ZO458" s="1"/>
      <c r="ZP458" s="1"/>
      <c r="ZQ458" s="1"/>
      <c r="ZR458" s="1"/>
      <c r="ZS458" s="1"/>
      <c r="ZT458" s="1"/>
      <c r="ZU458" s="1"/>
      <c r="ZV458" s="1"/>
      <c r="ZW458" s="1"/>
      <c r="ZX458" s="1"/>
      <c r="ZY458" s="1"/>
      <c r="ZZ458" s="1"/>
      <c r="AAA458" s="1"/>
      <c r="AAB458" s="1"/>
      <c r="AAC458" s="1"/>
      <c r="AAD458" s="1"/>
      <c r="AAE458" s="1"/>
      <c r="AAF458" s="1"/>
      <c r="AAG458" s="1"/>
      <c r="AAH458" s="1"/>
      <c r="AAI458" s="1"/>
      <c r="AAJ458" s="1"/>
      <c r="AAK458" s="1"/>
      <c r="AAL458" s="1"/>
      <c r="AAM458" s="1"/>
      <c r="AAN458" s="1"/>
      <c r="AAO458" s="1"/>
      <c r="AAP458" s="1"/>
      <c r="AAQ458" s="1"/>
      <c r="AAR458" s="1"/>
      <c r="AAS458" s="1"/>
      <c r="AAT458" s="1"/>
      <c r="AAU458" s="1"/>
      <c r="AAV458" s="1"/>
      <c r="AAW458" s="1"/>
      <c r="AAX458" s="1"/>
      <c r="AAY458" s="1"/>
      <c r="AAZ458" s="1"/>
      <c r="ABA458" s="1"/>
      <c r="ABB458" s="1"/>
      <c r="ABC458" s="1"/>
      <c r="ABD458" s="1"/>
      <c r="ABE458" s="1"/>
      <c r="ABF458" s="1"/>
      <c r="ABG458" s="1"/>
      <c r="ABH458" s="1"/>
      <c r="ABI458" s="1"/>
      <c r="ABJ458" s="1"/>
      <c r="ABK458" s="1"/>
      <c r="ABL458" s="1"/>
      <c r="ABM458" s="1"/>
      <c r="ABN458" s="1"/>
      <c r="ABO458" s="1"/>
      <c r="ABP458" s="1"/>
      <c r="ABQ458" s="1"/>
      <c r="ABR458" s="1"/>
      <c r="ABS458" s="1"/>
      <c r="ABT458" s="1"/>
      <c r="ABU458" s="1"/>
      <c r="ABV458" s="1"/>
      <c r="ABW458" s="1"/>
      <c r="ABX458" s="1"/>
      <c r="ABY458" s="1"/>
      <c r="ABZ458" s="1"/>
      <c r="ACA458" s="1"/>
      <c r="ACB458" s="1"/>
      <c r="ACC458" s="1"/>
      <c r="ACD458" s="1"/>
      <c r="ACE458" s="1"/>
      <c r="ACF458" s="1"/>
      <c r="ACG458" s="1"/>
      <c r="ACH458" s="1"/>
      <c r="ACI458" s="1"/>
      <c r="ACJ458" s="1"/>
      <c r="ACK458" s="1"/>
      <c r="ACL458" s="1"/>
      <c r="ACM458" s="1"/>
      <c r="ACN458" s="1"/>
      <c r="ACO458" s="1"/>
      <c r="ACP458" s="1"/>
      <c r="ACQ458" s="1"/>
      <c r="ACR458" s="1"/>
      <c r="ACS458" s="1"/>
      <c r="ACT458" s="1"/>
      <c r="ACU458" s="1"/>
      <c r="ACV458" s="1"/>
      <c r="ACW458" s="1"/>
      <c r="ACX458" s="1"/>
      <c r="ACY458" s="1"/>
      <c r="ACZ458" s="1"/>
      <c r="ADA458" s="1"/>
      <c r="ADB458" s="1"/>
      <c r="ADC458" s="1"/>
      <c r="ADD458" s="1"/>
      <c r="ADE458" s="1"/>
      <c r="ADF458" s="1"/>
      <c r="ADG458" s="1"/>
      <c r="ADH458" s="1"/>
      <c r="ADI458" s="1"/>
      <c r="ADJ458" s="1"/>
      <c r="ADK458" s="1"/>
      <c r="ADL458" s="1"/>
      <c r="ADM458" s="1"/>
      <c r="ADN458" s="1"/>
      <c r="ADO458" s="1"/>
      <c r="ADP458" s="1"/>
      <c r="ADQ458" s="1"/>
      <c r="ADR458" s="1"/>
      <c r="ADS458" s="1"/>
      <c r="ADT458" s="1"/>
      <c r="ADU458" s="1"/>
      <c r="ADV458" s="1"/>
      <c r="ADW458" s="1"/>
      <c r="ADX458" s="1"/>
      <c r="ADY458" s="1"/>
      <c r="ADZ458" s="1"/>
      <c r="AEA458" s="1"/>
      <c r="AEB458" s="1"/>
      <c r="AEC458" s="1"/>
      <c r="AED458" s="1"/>
      <c r="AEE458" s="1"/>
      <c r="AEF458" s="1"/>
      <c r="AEG458" s="1"/>
      <c r="AEH458" s="1"/>
      <c r="AEI458" s="1"/>
      <c r="AEJ458" s="1"/>
      <c r="AEK458" s="1"/>
      <c r="AEL458" s="1"/>
      <c r="AEM458" s="1"/>
      <c r="AEN458" s="1"/>
      <c r="AEO458" s="1"/>
      <c r="AEP458" s="1"/>
      <c r="AEQ458" s="1"/>
      <c r="AER458" s="1"/>
      <c r="AES458" s="1"/>
      <c r="AET458" s="1"/>
      <c r="AEU458" s="1"/>
      <c r="AEV458" s="1"/>
      <c r="AEW458" s="1"/>
      <c r="AEX458" s="1"/>
      <c r="AEY458" s="1"/>
      <c r="AEZ458" s="1"/>
      <c r="AFA458" s="1"/>
      <c r="AFB458" s="1"/>
      <c r="AFC458" s="1"/>
      <c r="AFD458" s="1"/>
      <c r="AFE458" s="1"/>
      <c r="AFF458" s="1"/>
      <c r="AFG458" s="1"/>
      <c r="AFH458" s="1"/>
      <c r="AFI458" s="1"/>
      <c r="AFJ458" s="1"/>
      <c r="AFK458" s="1"/>
      <c r="AFL458" s="1"/>
      <c r="AFM458" s="1"/>
      <c r="AFN458" s="1"/>
      <c r="AFO458" s="1"/>
      <c r="AFP458" s="1"/>
      <c r="AFQ458" s="1"/>
      <c r="AFR458" s="1"/>
      <c r="AFS458" s="1"/>
      <c r="AFT458" s="1"/>
      <c r="AFU458" s="1"/>
      <c r="AFV458" s="1"/>
      <c r="AFW458" s="1"/>
      <c r="AFX458" s="1"/>
      <c r="AFY458" s="1"/>
      <c r="AFZ458" s="1"/>
      <c r="AGA458" s="1"/>
      <c r="AGB458" s="1"/>
      <c r="AGC458" s="1"/>
      <c r="AGD458" s="1"/>
      <c r="AGE458" s="1"/>
      <c r="AGF458" s="1"/>
      <c r="AGG458" s="1"/>
      <c r="AGH458" s="1"/>
      <c r="AGI458" s="1"/>
      <c r="AGJ458" s="1"/>
      <c r="AGK458" s="1"/>
      <c r="AGL458" s="1"/>
      <c r="AGM458" s="1"/>
      <c r="AGN458" s="1"/>
      <c r="AGO458" s="1"/>
      <c r="AGP458" s="1"/>
      <c r="AGQ458" s="1"/>
      <c r="AGR458" s="1"/>
      <c r="AGS458" s="1"/>
      <c r="AGT458" s="1"/>
      <c r="AGU458" s="1"/>
      <c r="AGV458" s="1"/>
      <c r="AGW458" s="1"/>
      <c r="AGX458" s="1"/>
      <c r="AGY458" s="1"/>
      <c r="AGZ458" s="1"/>
      <c r="AHA458" s="1"/>
      <c r="AHB458" s="1"/>
      <c r="AHC458" s="1"/>
      <c r="AHD458" s="1"/>
      <c r="AHE458" s="1"/>
      <c r="AHF458" s="1"/>
      <c r="AHG458" s="1"/>
      <c r="AHH458" s="1"/>
      <c r="AHI458" s="1"/>
      <c r="AHJ458" s="1"/>
      <c r="AHK458" s="1"/>
      <c r="AHL458" s="1"/>
      <c r="AHM458" s="1"/>
      <c r="AHN458" s="1"/>
      <c r="AHO458" s="1"/>
      <c r="AHP458" s="1"/>
      <c r="AHQ458" s="1"/>
      <c r="AHR458" s="1"/>
      <c r="AHS458" s="1"/>
      <c r="AHT458" s="1"/>
      <c r="AHU458" s="1"/>
      <c r="AHV458" s="1"/>
      <c r="AHW458" s="1"/>
      <c r="AHX458" s="1"/>
      <c r="AHY458" s="1"/>
      <c r="AHZ458" s="1"/>
      <c r="AIA458" s="1"/>
      <c r="AIB458" s="1"/>
      <c r="AIC458" s="1"/>
      <c r="AID458" s="1"/>
      <c r="AIE458" s="1"/>
      <c r="AIF458" s="1"/>
      <c r="AIG458" s="1"/>
      <c r="AIH458" s="1"/>
      <c r="AII458" s="1"/>
      <c r="AIJ458" s="1"/>
      <c r="AIK458" s="1"/>
      <c r="AIL458" s="1"/>
      <c r="AIM458" s="1"/>
      <c r="AIN458" s="1"/>
      <c r="AIO458" s="1"/>
      <c r="AIP458" s="1"/>
      <c r="AIQ458" s="1"/>
      <c r="AIR458" s="1"/>
      <c r="AIS458" s="1"/>
      <c r="AIT458" s="1"/>
      <c r="AIU458" s="1"/>
      <c r="AIV458" s="1"/>
      <c r="AIW458" s="1"/>
      <c r="AIX458" s="1"/>
      <c r="AIY458" s="1"/>
      <c r="AIZ458" s="1"/>
      <c r="AJA458" s="1"/>
      <c r="AJB458" s="1"/>
      <c r="AJC458" s="1"/>
      <c r="AJD458" s="1"/>
      <c r="AJE458" s="1"/>
      <c r="AJF458" s="1"/>
      <c r="AJG458" s="1"/>
      <c r="AJH458" s="1"/>
      <c r="AJI458" s="1"/>
      <c r="AJJ458" s="1"/>
      <c r="AJK458" s="1"/>
      <c r="AJL458" s="1"/>
      <c r="AJM458" s="1"/>
      <c r="AJN458" s="1"/>
      <c r="AJO458" s="1"/>
      <c r="AJP458" s="1"/>
      <c r="AJQ458" s="1"/>
      <c r="AJR458" s="1"/>
      <c r="AJS458" s="1"/>
      <c r="AJT458" s="1"/>
      <c r="AJU458" s="1"/>
      <c r="AJV458" s="1"/>
      <c r="AJW458" s="1"/>
      <c r="AJX458" s="1"/>
      <c r="AJY458" s="1"/>
      <c r="AJZ458" s="1"/>
      <c r="AKA458" s="1"/>
      <c r="AKB458" s="1"/>
      <c r="AKC458" s="1"/>
      <c r="AKD458" s="1"/>
      <c r="AKE458" s="1"/>
      <c r="AKF458" s="1"/>
      <c r="AKG458" s="1"/>
      <c r="AKH458" s="1"/>
      <c r="AKI458" s="1"/>
      <c r="AKJ458" s="1"/>
      <c r="AKK458" s="1"/>
      <c r="AKL458" s="1"/>
      <c r="AKM458" s="1"/>
      <c r="AKN458" s="1"/>
      <c r="AKO458" s="1"/>
      <c r="AKP458" s="1"/>
      <c r="AKQ458" s="1"/>
      <c r="AKR458" s="1"/>
      <c r="AKS458" s="1"/>
      <c r="AKT458" s="1"/>
      <c r="AKU458" s="1"/>
      <c r="AKV458" s="1"/>
      <c r="AKW458" s="1"/>
      <c r="AKX458" s="1"/>
      <c r="AKY458" s="1"/>
      <c r="AKZ458" s="1"/>
      <c r="ALA458" s="1"/>
      <c r="ALB458" s="1"/>
      <c r="ALC458" s="1"/>
      <c r="ALD458" s="1"/>
      <c r="ALE458" s="1"/>
      <c r="ALF458" s="1"/>
      <c r="ALG458" s="1"/>
      <c r="ALH458" s="1"/>
      <c r="ALI458" s="1"/>
      <c r="ALJ458" s="1"/>
      <c r="ALK458" s="1"/>
      <c r="ALL458" s="1"/>
      <c r="ALM458" s="1"/>
      <c r="ALN458" s="1"/>
      <c r="ALO458" s="1"/>
      <c r="ALP458" s="1"/>
    </row>
    <row r="459" s="2" customFormat="true" ht="17.6" hidden="true" customHeight="false" outlineLevel="0" collapsed="false">
      <c r="A459" s="163"/>
      <c r="B459" s="164"/>
      <c r="C459" s="29" t="s">
        <v>106</v>
      </c>
      <c r="D459" s="29" t="n">
        <v>925</v>
      </c>
      <c r="E459" s="166" t="s">
        <v>56</v>
      </c>
      <c r="F459" s="166" t="s">
        <v>18</v>
      </c>
      <c r="G459" s="167" t="n">
        <v>9900010910</v>
      </c>
      <c r="H459" s="176" t="n">
        <v>800</v>
      </c>
      <c r="I459" s="169" t="n">
        <f aca="false">SUM(J459:Q459)</f>
        <v>0</v>
      </c>
      <c r="J459" s="169" t="n">
        <v>500000</v>
      </c>
      <c r="K459" s="170" t="n">
        <v>-500000</v>
      </c>
      <c r="L459" s="170" t="n">
        <v>0</v>
      </c>
      <c r="M459" s="170" t="n">
        <v>0</v>
      </c>
      <c r="N459" s="170" t="n">
        <v>0</v>
      </c>
      <c r="O459" s="170"/>
      <c r="P459" s="170"/>
      <c r="Q459" s="171" t="n">
        <v>0</v>
      </c>
      <c r="R459" s="172"/>
      <c r="S459" s="172"/>
      <c r="T459" s="172"/>
      <c r="U459" s="172"/>
      <c r="V459" s="172"/>
      <c r="W459" s="172"/>
      <c r="X459" s="172"/>
      <c r="Y459" s="172"/>
      <c r="Z459" s="172"/>
      <c r="AA459" s="172"/>
      <c r="AB459" s="172"/>
      <c r="AC459" s="172"/>
      <c r="AD459" s="172"/>
      <c r="AE459" s="172"/>
      <c r="AF459" s="172"/>
      <c r="AG459" s="172"/>
      <c r="AH459" s="172"/>
      <c r="AI459" s="172"/>
      <c r="AJ459" s="172"/>
      <c r="AK459" s="172"/>
      <c r="AL459" s="172"/>
      <c r="AM459" s="172"/>
      <c r="AN459" s="172"/>
      <c r="AO459" s="172"/>
      <c r="AP459" s="172"/>
      <c r="AQ459" s="172"/>
      <c r="AR459" s="172"/>
      <c r="AS459" s="172"/>
      <c r="AT459" s="172"/>
      <c r="AU459" s="172"/>
      <c r="AV459" s="172"/>
      <c r="AW459" s="172"/>
      <c r="AX459" s="172"/>
      <c r="AY459" s="172"/>
      <c r="AZ459" s="172"/>
      <c r="BA459" s="172"/>
      <c r="BB459" s="172"/>
      <c r="BC459" s="172"/>
      <c r="BD459" s="172"/>
      <c r="BE459" s="172"/>
      <c r="BF459" s="172"/>
      <c r="BG459" s="172"/>
      <c r="BH459" s="172"/>
      <c r="BI459" s="172"/>
      <c r="BJ459" s="172"/>
      <c r="BK459" s="172"/>
      <c r="BL459" s="172"/>
      <c r="BM459" s="172"/>
      <c r="BN459" s="172"/>
      <c r="BO459" s="172"/>
      <c r="BP459" s="172"/>
      <c r="BQ459" s="172"/>
      <c r="BR459" s="172"/>
      <c r="BS459" s="172"/>
      <c r="BT459" s="172"/>
      <c r="BU459" s="172"/>
      <c r="BV459" s="172"/>
      <c r="BW459" s="172"/>
      <c r="BX459" s="172"/>
      <c r="BY459" s="172"/>
      <c r="BZ459" s="172"/>
      <c r="CA459" s="172"/>
      <c r="CB459" s="172"/>
      <c r="CC459" s="172"/>
      <c r="CD459" s="172"/>
      <c r="CE459" s="172"/>
      <c r="CF459" s="172"/>
      <c r="CG459" s="172"/>
      <c r="CH459" s="172"/>
      <c r="CI459" s="172"/>
      <c r="CJ459" s="172"/>
      <c r="CK459" s="172"/>
      <c r="CL459" s="172"/>
      <c r="CM459" s="172"/>
      <c r="CN459" s="172"/>
      <c r="CO459" s="172"/>
      <c r="CP459" s="172"/>
      <c r="CQ459" s="172"/>
      <c r="CR459" s="172"/>
      <c r="CS459" s="172"/>
      <c r="CT459" s="172"/>
      <c r="CU459" s="172"/>
      <c r="CV459" s="172"/>
      <c r="CW459" s="172"/>
      <c r="CX459" s="172"/>
      <c r="CY459" s="172"/>
      <c r="CZ459" s="172"/>
      <c r="DA459" s="172"/>
      <c r="DB459" s="172"/>
      <c r="DC459" s="172"/>
      <c r="DD459" s="172"/>
      <c r="DE459" s="172"/>
      <c r="DF459" s="172"/>
      <c r="DG459" s="172"/>
      <c r="DH459" s="172"/>
      <c r="DI459" s="172"/>
      <c r="DJ459" s="172"/>
      <c r="DK459" s="172"/>
      <c r="DL459" s="172"/>
      <c r="DM459" s="172"/>
      <c r="DN459" s="172"/>
      <c r="DO459" s="172"/>
      <c r="DP459" s="172"/>
      <c r="DQ459" s="172"/>
      <c r="DR459" s="172"/>
      <c r="DS459" s="172"/>
      <c r="DT459" s="172"/>
      <c r="DU459" s="172"/>
      <c r="DV459" s="172"/>
      <c r="DW459" s="172"/>
      <c r="DX459" s="172"/>
      <c r="DY459" s="172"/>
      <c r="DZ459" s="172"/>
      <c r="EA459" s="172"/>
      <c r="EB459" s="172"/>
      <c r="EC459" s="172"/>
      <c r="ED459" s="172"/>
      <c r="EE459" s="172"/>
      <c r="EF459" s="172"/>
      <c r="EG459" s="172"/>
      <c r="EH459" s="172"/>
      <c r="EI459" s="172"/>
      <c r="EJ459" s="172"/>
      <c r="EK459" s="172"/>
      <c r="EL459" s="172"/>
      <c r="EM459" s="172"/>
      <c r="EN459" s="172"/>
      <c r="EO459" s="172"/>
      <c r="EP459" s="172"/>
      <c r="EQ459" s="172"/>
      <c r="ER459" s="172"/>
      <c r="ES459" s="172"/>
      <c r="ET459" s="172"/>
      <c r="EU459" s="172"/>
      <c r="EV459" s="172"/>
      <c r="EW459" s="172"/>
      <c r="EX459" s="172"/>
      <c r="EY459" s="172"/>
      <c r="EZ459" s="172"/>
      <c r="FA459" s="172"/>
      <c r="FB459" s="172"/>
      <c r="FC459" s="172"/>
      <c r="FD459" s="172"/>
      <c r="FE459" s="172"/>
      <c r="FF459" s="172"/>
      <c r="FG459" s="172"/>
      <c r="FH459" s="172"/>
      <c r="FI459" s="172"/>
      <c r="FJ459" s="172"/>
      <c r="FK459" s="172"/>
      <c r="FL459" s="172"/>
      <c r="FM459" s="172"/>
      <c r="FN459" s="172"/>
      <c r="FO459" s="172"/>
      <c r="FP459" s="172"/>
      <c r="FQ459" s="172"/>
      <c r="FR459" s="172"/>
      <c r="FS459" s="172"/>
      <c r="FT459" s="172"/>
      <c r="FU459" s="172"/>
      <c r="FV459" s="172"/>
      <c r="FW459" s="172"/>
      <c r="FX459" s="172"/>
      <c r="FY459" s="172"/>
      <c r="FZ459" s="172"/>
      <c r="GA459" s="172"/>
      <c r="GB459" s="172"/>
      <c r="GC459" s="172"/>
      <c r="GD459" s="172"/>
      <c r="GE459" s="172"/>
      <c r="GF459" s="172"/>
      <c r="GG459" s="172"/>
      <c r="GH459" s="172"/>
      <c r="GI459" s="172"/>
      <c r="GJ459" s="172"/>
      <c r="GK459" s="172"/>
      <c r="GL459" s="172"/>
      <c r="GM459" s="172"/>
      <c r="GN459" s="172"/>
      <c r="GO459" s="172"/>
      <c r="GP459" s="172"/>
      <c r="GQ459" s="172"/>
      <c r="GR459" s="172"/>
      <c r="GS459" s="172"/>
      <c r="GT459" s="172"/>
      <c r="GU459" s="172"/>
      <c r="GV459" s="172"/>
      <c r="GW459" s="172"/>
      <c r="GX459" s="172"/>
      <c r="GY459" s="172"/>
      <c r="GZ459" s="172"/>
      <c r="HA459" s="172"/>
      <c r="HB459" s="172"/>
      <c r="HC459" s="172"/>
      <c r="HD459" s="172"/>
      <c r="HE459" s="172"/>
      <c r="HF459" s="172"/>
      <c r="HG459" s="172"/>
      <c r="HH459" s="172"/>
      <c r="HI459" s="172"/>
      <c r="HJ459" s="172"/>
      <c r="HK459" s="172"/>
      <c r="HL459" s="172"/>
      <c r="HM459" s="172"/>
      <c r="HN459" s="172"/>
      <c r="HO459" s="172"/>
      <c r="HP459" s="172"/>
      <c r="HQ459" s="172"/>
      <c r="HR459" s="172"/>
      <c r="HS459" s="172"/>
      <c r="HT459" s="172"/>
      <c r="HU459" s="172"/>
      <c r="HV459" s="172"/>
      <c r="HW459" s="172"/>
      <c r="HX459" s="172"/>
      <c r="HY459" s="172"/>
      <c r="HZ459" s="172"/>
      <c r="IA459" s="172"/>
      <c r="IB459" s="172"/>
      <c r="IC459" s="172"/>
      <c r="ID459" s="172"/>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c r="PU459" s="1"/>
      <c r="PV459" s="1"/>
      <c r="PW459" s="1"/>
      <c r="PX459" s="1"/>
      <c r="PY459" s="1"/>
      <c r="PZ459" s="1"/>
      <c r="QA459" s="1"/>
      <c r="QB459" s="1"/>
      <c r="QC459" s="1"/>
      <c r="QD459" s="1"/>
      <c r="QE459" s="1"/>
      <c r="QF459" s="1"/>
      <c r="QG459" s="1"/>
      <c r="QH459" s="1"/>
      <c r="QI459" s="1"/>
      <c r="QJ459" s="1"/>
      <c r="QK459" s="1"/>
      <c r="QL459" s="1"/>
      <c r="QM459" s="1"/>
      <c r="QN459" s="1"/>
      <c r="QO459" s="1"/>
      <c r="QP459" s="1"/>
      <c r="QQ459" s="1"/>
      <c r="QR459" s="1"/>
      <c r="QS459" s="1"/>
      <c r="QT459" s="1"/>
      <c r="QU459" s="1"/>
      <c r="QV459" s="1"/>
      <c r="QW459" s="1"/>
      <c r="QX459" s="1"/>
      <c r="QY459" s="1"/>
      <c r="QZ459" s="1"/>
      <c r="RA459" s="1"/>
      <c r="RB459" s="1"/>
      <c r="RC459" s="1"/>
      <c r="RD459" s="1"/>
      <c r="RE459" s="1"/>
      <c r="RF459" s="1"/>
      <c r="RG459" s="1"/>
      <c r="RH459" s="1"/>
      <c r="RI459" s="1"/>
      <c r="RJ459" s="1"/>
      <c r="RK459" s="1"/>
      <c r="RL459" s="1"/>
      <c r="RM459" s="1"/>
      <c r="RN459" s="1"/>
      <c r="RO459" s="1"/>
      <c r="RP459" s="1"/>
      <c r="RQ459" s="1"/>
      <c r="RR459" s="1"/>
      <c r="RS459" s="1"/>
      <c r="RT459" s="1"/>
      <c r="RU459" s="1"/>
      <c r="RV459" s="1"/>
      <c r="RW459" s="1"/>
      <c r="RX459" s="1"/>
      <c r="RY459" s="1"/>
      <c r="RZ459" s="1"/>
      <c r="SA459" s="1"/>
      <c r="SB459" s="1"/>
      <c r="SC459" s="1"/>
      <c r="SD459" s="1"/>
      <c r="SE459" s="1"/>
      <c r="SF459" s="1"/>
      <c r="SG459" s="1"/>
      <c r="SH459" s="1"/>
      <c r="SI459" s="1"/>
      <c r="SJ459" s="1"/>
      <c r="SK459" s="1"/>
      <c r="SL459" s="1"/>
      <c r="SM459" s="1"/>
      <c r="SN459" s="1"/>
      <c r="SO459" s="1"/>
      <c r="SP459" s="1"/>
      <c r="SQ459" s="1"/>
      <c r="SR459" s="1"/>
      <c r="SS459" s="1"/>
      <c r="ST459" s="1"/>
      <c r="SU459" s="1"/>
      <c r="SV459" s="1"/>
      <c r="SW459" s="1"/>
      <c r="SX459" s="1"/>
      <c r="SY459" s="1"/>
      <c r="SZ459" s="1"/>
      <c r="TA459" s="1"/>
      <c r="TB459" s="1"/>
      <c r="TC459" s="1"/>
      <c r="TD459" s="1"/>
      <c r="TE459" s="1"/>
      <c r="TF459" s="1"/>
      <c r="TG459" s="1"/>
      <c r="TH459" s="1"/>
      <c r="TI459" s="1"/>
      <c r="TJ459" s="1"/>
      <c r="TK459" s="1"/>
      <c r="TL459" s="1"/>
      <c r="TM459" s="1"/>
      <c r="TN459" s="1"/>
      <c r="TO459" s="1"/>
      <c r="TP459" s="1"/>
      <c r="TQ459" s="1"/>
      <c r="TR459" s="1"/>
      <c r="TS459" s="1"/>
      <c r="TT459" s="1"/>
      <c r="TU459" s="1"/>
      <c r="TV459" s="1"/>
      <c r="TW459" s="1"/>
      <c r="TX459" s="1"/>
      <c r="TY459" s="1"/>
      <c r="TZ459" s="1"/>
      <c r="UA459" s="1"/>
      <c r="UB459" s="1"/>
      <c r="UC459" s="1"/>
      <c r="UD459" s="1"/>
      <c r="UE459" s="1"/>
      <c r="UF459" s="1"/>
      <c r="UG459" s="1"/>
      <c r="UH459" s="1"/>
      <c r="UI459" s="1"/>
      <c r="UJ459" s="1"/>
      <c r="UK459" s="1"/>
      <c r="UL459" s="1"/>
      <c r="UM459" s="1"/>
      <c r="UN459" s="1"/>
      <c r="UO459" s="1"/>
      <c r="UP459" s="1"/>
      <c r="UQ459" s="1"/>
      <c r="UR459" s="1"/>
      <c r="US459" s="1"/>
      <c r="UT459" s="1"/>
      <c r="UU459" s="1"/>
      <c r="UV459" s="1"/>
      <c r="UW459" s="1"/>
      <c r="UX459" s="1"/>
      <c r="UY459" s="1"/>
      <c r="UZ459" s="1"/>
      <c r="VA459" s="1"/>
      <c r="VB459" s="1"/>
      <c r="VC459" s="1"/>
      <c r="VD459" s="1"/>
      <c r="VE459" s="1"/>
      <c r="VF459" s="1"/>
      <c r="VG459" s="1"/>
      <c r="VH459" s="1"/>
      <c r="VI459" s="1"/>
      <c r="VJ459" s="1"/>
      <c r="VK459" s="1"/>
      <c r="VL459" s="1"/>
      <c r="VM459" s="1"/>
      <c r="VN459" s="1"/>
      <c r="VO459" s="1"/>
      <c r="VP459" s="1"/>
      <c r="VQ459" s="1"/>
      <c r="VR459" s="1"/>
      <c r="VS459" s="1"/>
      <c r="VT459" s="1"/>
      <c r="VU459" s="1"/>
      <c r="VV459" s="1"/>
      <c r="VW459" s="1"/>
      <c r="VX459" s="1"/>
      <c r="VY459" s="1"/>
      <c r="VZ459" s="1"/>
      <c r="WA459" s="1"/>
      <c r="WB459" s="1"/>
      <c r="WC459" s="1"/>
      <c r="WD459" s="1"/>
      <c r="WE459" s="1"/>
      <c r="WF459" s="1"/>
      <c r="WG459" s="1"/>
      <c r="WH459" s="1"/>
      <c r="WI459" s="1"/>
      <c r="WJ459" s="1"/>
      <c r="WK459" s="1"/>
      <c r="WL459" s="1"/>
      <c r="WM459" s="1"/>
      <c r="WN459" s="1"/>
      <c r="WO459" s="1"/>
      <c r="WP459" s="1"/>
      <c r="WQ459" s="1"/>
      <c r="WR459" s="1"/>
      <c r="WS459" s="1"/>
      <c r="WT459" s="1"/>
      <c r="WU459" s="1"/>
      <c r="WV459" s="1"/>
      <c r="WW459" s="1"/>
      <c r="WX459" s="1"/>
      <c r="WY459" s="1"/>
      <c r="WZ459" s="1"/>
      <c r="XA459" s="1"/>
      <c r="XB459" s="1"/>
      <c r="XC459" s="1"/>
      <c r="XD459" s="1"/>
      <c r="XE459" s="1"/>
      <c r="XF459" s="1"/>
      <c r="XG459" s="1"/>
      <c r="XH459" s="1"/>
      <c r="XI459" s="1"/>
      <c r="XJ459" s="1"/>
      <c r="XK459" s="1"/>
      <c r="XL459" s="1"/>
      <c r="XM459" s="1"/>
      <c r="XN459" s="1"/>
      <c r="XO459" s="1"/>
      <c r="XP459" s="1"/>
      <c r="XQ459" s="1"/>
      <c r="XR459" s="1"/>
      <c r="XS459" s="1"/>
      <c r="XT459" s="1"/>
      <c r="XU459" s="1"/>
      <c r="XV459" s="1"/>
      <c r="XW459" s="1"/>
      <c r="XX459" s="1"/>
      <c r="XY459" s="1"/>
      <c r="XZ459" s="1"/>
      <c r="YA459" s="1"/>
      <c r="YB459" s="1"/>
      <c r="YC459" s="1"/>
      <c r="YD459" s="1"/>
      <c r="YE459" s="1"/>
      <c r="YF459" s="1"/>
      <c r="YG459" s="1"/>
      <c r="YH459" s="1"/>
      <c r="YI459" s="1"/>
      <c r="YJ459" s="1"/>
      <c r="YK459" s="1"/>
      <c r="YL459" s="1"/>
      <c r="YM459" s="1"/>
      <c r="YN459" s="1"/>
      <c r="YO459" s="1"/>
      <c r="YP459" s="1"/>
      <c r="YQ459" s="1"/>
      <c r="YR459" s="1"/>
      <c r="YS459" s="1"/>
      <c r="YT459" s="1"/>
      <c r="YU459" s="1"/>
      <c r="YV459" s="1"/>
      <c r="YW459" s="1"/>
      <c r="YX459" s="1"/>
      <c r="YY459" s="1"/>
      <c r="YZ459" s="1"/>
      <c r="ZA459" s="1"/>
      <c r="ZB459" s="1"/>
      <c r="ZC459" s="1"/>
      <c r="ZD459" s="1"/>
      <c r="ZE459" s="1"/>
      <c r="ZF459" s="1"/>
      <c r="ZG459" s="1"/>
      <c r="ZH459" s="1"/>
      <c r="ZI459" s="1"/>
      <c r="ZJ459" s="1"/>
      <c r="ZK459" s="1"/>
      <c r="ZL459" s="1"/>
      <c r="ZM459" s="1"/>
      <c r="ZN459" s="1"/>
      <c r="ZO459" s="1"/>
      <c r="ZP459" s="1"/>
      <c r="ZQ459" s="1"/>
      <c r="ZR459" s="1"/>
      <c r="ZS459" s="1"/>
      <c r="ZT459" s="1"/>
      <c r="ZU459" s="1"/>
      <c r="ZV459" s="1"/>
      <c r="ZW459" s="1"/>
      <c r="ZX459" s="1"/>
      <c r="ZY459" s="1"/>
      <c r="ZZ459" s="1"/>
      <c r="AAA459" s="1"/>
      <c r="AAB459" s="1"/>
      <c r="AAC459" s="1"/>
      <c r="AAD459" s="1"/>
      <c r="AAE459" s="1"/>
      <c r="AAF459" s="1"/>
      <c r="AAG459" s="1"/>
      <c r="AAH459" s="1"/>
      <c r="AAI459" s="1"/>
      <c r="AAJ459" s="1"/>
      <c r="AAK459" s="1"/>
      <c r="AAL459" s="1"/>
      <c r="AAM459" s="1"/>
      <c r="AAN459" s="1"/>
      <c r="AAO459" s="1"/>
      <c r="AAP459" s="1"/>
      <c r="AAQ459" s="1"/>
      <c r="AAR459" s="1"/>
      <c r="AAS459" s="1"/>
      <c r="AAT459" s="1"/>
      <c r="AAU459" s="1"/>
      <c r="AAV459" s="1"/>
      <c r="AAW459" s="1"/>
      <c r="AAX459" s="1"/>
      <c r="AAY459" s="1"/>
      <c r="AAZ459" s="1"/>
      <c r="ABA459" s="1"/>
      <c r="ABB459" s="1"/>
      <c r="ABC459" s="1"/>
      <c r="ABD459" s="1"/>
      <c r="ABE459" s="1"/>
      <c r="ABF459" s="1"/>
      <c r="ABG459" s="1"/>
      <c r="ABH459" s="1"/>
      <c r="ABI459" s="1"/>
      <c r="ABJ459" s="1"/>
      <c r="ABK459" s="1"/>
      <c r="ABL459" s="1"/>
      <c r="ABM459" s="1"/>
      <c r="ABN459" s="1"/>
      <c r="ABO459" s="1"/>
      <c r="ABP459" s="1"/>
      <c r="ABQ459" s="1"/>
      <c r="ABR459" s="1"/>
      <c r="ABS459" s="1"/>
      <c r="ABT459" s="1"/>
      <c r="ABU459" s="1"/>
      <c r="ABV459" s="1"/>
      <c r="ABW459" s="1"/>
      <c r="ABX459" s="1"/>
      <c r="ABY459" s="1"/>
      <c r="ABZ459" s="1"/>
      <c r="ACA459" s="1"/>
      <c r="ACB459" s="1"/>
      <c r="ACC459" s="1"/>
      <c r="ACD459" s="1"/>
      <c r="ACE459" s="1"/>
      <c r="ACF459" s="1"/>
      <c r="ACG459" s="1"/>
      <c r="ACH459" s="1"/>
      <c r="ACI459" s="1"/>
      <c r="ACJ459" s="1"/>
      <c r="ACK459" s="1"/>
      <c r="ACL459" s="1"/>
      <c r="ACM459" s="1"/>
      <c r="ACN459" s="1"/>
      <c r="ACO459" s="1"/>
      <c r="ACP459" s="1"/>
      <c r="ACQ459" s="1"/>
      <c r="ACR459" s="1"/>
      <c r="ACS459" s="1"/>
      <c r="ACT459" s="1"/>
      <c r="ACU459" s="1"/>
      <c r="ACV459" s="1"/>
      <c r="ACW459" s="1"/>
      <c r="ACX459" s="1"/>
      <c r="ACY459" s="1"/>
      <c r="ACZ459" s="1"/>
      <c r="ADA459" s="1"/>
      <c r="ADB459" s="1"/>
      <c r="ADC459" s="1"/>
      <c r="ADD459" s="1"/>
      <c r="ADE459" s="1"/>
      <c r="ADF459" s="1"/>
      <c r="ADG459" s="1"/>
      <c r="ADH459" s="1"/>
      <c r="ADI459" s="1"/>
      <c r="ADJ459" s="1"/>
      <c r="ADK459" s="1"/>
      <c r="ADL459" s="1"/>
      <c r="ADM459" s="1"/>
      <c r="ADN459" s="1"/>
      <c r="ADO459" s="1"/>
      <c r="ADP459" s="1"/>
      <c r="ADQ459" s="1"/>
      <c r="ADR459" s="1"/>
      <c r="ADS459" s="1"/>
      <c r="ADT459" s="1"/>
      <c r="ADU459" s="1"/>
      <c r="ADV459" s="1"/>
      <c r="ADW459" s="1"/>
      <c r="ADX459" s="1"/>
      <c r="ADY459" s="1"/>
      <c r="ADZ459" s="1"/>
      <c r="AEA459" s="1"/>
      <c r="AEB459" s="1"/>
      <c r="AEC459" s="1"/>
      <c r="AED459" s="1"/>
      <c r="AEE459" s="1"/>
      <c r="AEF459" s="1"/>
      <c r="AEG459" s="1"/>
      <c r="AEH459" s="1"/>
      <c r="AEI459" s="1"/>
      <c r="AEJ459" s="1"/>
      <c r="AEK459" s="1"/>
      <c r="AEL459" s="1"/>
      <c r="AEM459" s="1"/>
      <c r="AEN459" s="1"/>
      <c r="AEO459" s="1"/>
      <c r="AEP459" s="1"/>
      <c r="AEQ459" s="1"/>
      <c r="AER459" s="1"/>
      <c r="AES459" s="1"/>
      <c r="AET459" s="1"/>
      <c r="AEU459" s="1"/>
      <c r="AEV459" s="1"/>
      <c r="AEW459" s="1"/>
      <c r="AEX459" s="1"/>
      <c r="AEY459" s="1"/>
      <c r="AEZ459" s="1"/>
      <c r="AFA459" s="1"/>
      <c r="AFB459" s="1"/>
      <c r="AFC459" s="1"/>
      <c r="AFD459" s="1"/>
      <c r="AFE459" s="1"/>
      <c r="AFF459" s="1"/>
      <c r="AFG459" s="1"/>
      <c r="AFH459" s="1"/>
      <c r="AFI459" s="1"/>
      <c r="AFJ459" s="1"/>
      <c r="AFK459" s="1"/>
      <c r="AFL459" s="1"/>
      <c r="AFM459" s="1"/>
      <c r="AFN459" s="1"/>
      <c r="AFO459" s="1"/>
      <c r="AFP459" s="1"/>
      <c r="AFQ459" s="1"/>
      <c r="AFR459" s="1"/>
      <c r="AFS459" s="1"/>
      <c r="AFT459" s="1"/>
      <c r="AFU459" s="1"/>
      <c r="AFV459" s="1"/>
      <c r="AFW459" s="1"/>
      <c r="AFX459" s="1"/>
      <c r="AFY459" s="1"/>
      <c r="AFZ459" s="1"/>
      <c r="AGA459" s="1"/>
      <c r="AGB459" s="1"/>
      <c r="AGC459" s="1"/>
      <c r="AGD459" s="1"/>
      <c r="AGE459" s="1"/>
      <c r="AGF459" s="1"/>
      <c r="AGG459" s="1"/>
      <c r="AGH459" s="1"/>
      <c r="AGI459" s="1"/>
      <c r="AGJ459" s="1"/>
      <c r="AGK459" s="1"/>
      <c r="AGL459" s="1"/>
      <c r="AGM459" s="1"/>
      <c r="AGN459" s="1"/>
      <c r="AGO459" s="1"/>
      <c r="AGP459" s="1"/>
      <c r="AGQ459" s="1"/>
      <c r="AGR459" s="1"/>
      <c r="AGS459" s="1"/>
      <c r="AGT459" s="1"/>
      <c r="AGU459" s="1"/>
      <c r="AGV459" s="1"/>
      <c r="AGW459" s="1"/>
      <c r="AGX459" s="1"/>
      <c r="AGY459" s="1"/>
      <c r="AGZ459" s="1"/>
      <c r="AHA459" s="1"/>
      <c r="AHB459" s="1"/>
      <c r="AHC459" s="1"/>
      <c r="AHD459" s="1"/>
      <c r="AHE459" s="1"/>
      <c r="AHF459" s="1"/>
      <c r="AHG459" s="1"/>
      <c r="AHH459" s="1"/>
      <c r="AHI459" s="1"/>
      <c r="AHJ459" s="1"/>
      <c r="AHK459" s="1"/>
      <c r="AHL459" s="1"/>
      <c r="AHM459" s="1"/>
      <c r="AHN459" s="1"/>
      <c r="AHO459" s="1"/>
      <c r="AHP459" s="1"/>
      <c r="AHQ459" s="1"/>
      <c r="AHR459" s="1"/>
      <c r="AHS459" s="1"/>
      <c r="AHT459" s="1"/>
      <c r="AHU459" s="1"/>
      <c r="AHV459" s="1"/>
      <c r="AHW459" s="1"/>
      <c r="AHX459" s="1"/>
      <c r="AHY459" s="1"/>
      <c r="AHZ459" s="1"/>
      <c r="AIA459" s="1"/>
      <c r="AIB459" s="1"/>
      <c r="AIC459" s="1"/>
      <c r="AID459" s="1"/>
      <c r="AIE459" s="1"/>
      <c r="AIF459" s="1"/>
      <c r="AIG459" s="1"/>
      <c r="AIH459" s="1"/>
      <c r="AII459" s="1"/>
      <c r="AIJ459" s="1"/>
      <c r="AIK459" s="1"/>
      <c r="AIL459" s="1"/>
      <c r="AIM459" s="1"/>
      <c r="AIN459" s="1"/>
      <c r="AIO459" s="1"/>
      <c r="AIP459" s="1"/>
      <c r="AIQ459" s="1"/>
      <c r="AIR459" s="1"/>
      <c r="AIS459" s="1"/>
      <c r="AIT459" s="1"/>
      <c r="AIU459" s="1"/>
      <c r="AIV459" s="1"/>
      <c r="AIW459" s="1"/>
      <c r="AIX459" s="1"/>
      <c r="AIY459" s="1"/>
      <c r="AIZ459" s="1"/>
      <c r="AJA459" s="1"/>
      <c r="AJB459" s="1"/>
      <c r="AJC459" s="1"/>
      <c r="AJD459" s="1"/>
      <c r="AJE459" s="1"/>
      <c r="AJF459" s="1"/>
      <c r="AJG459" s="1"/>
      <c r="AJH459" s="1"/>
      <c r="AJI459" s="1"/>
      <c r="AJJ459" s="1"/>
      <c r="AJK459" s="1"/>
      <c r="AJL459" s="1"/>
      <c r="AJM459" s="1"/>
      <c r="AJN459" s="1"/>
      <c r="AJO459" s="1"/>
      <c r="AJP459" s="1"/>
      <c r="AJQ459" s="1"/>
      <c r="AJR459" s="1"/>
      <c r="AJS459" s="1"/>
      <c r="AJT459" s="1"/>
      <c r="AJU459" s="1"/>
      <c r="AJV459" s="1"/>
      <c r="AJW459" s="1"/>
      <c r="AJX459" s="1"/>
      <c r="AJY459" s="1"/>
      <c r="AJZ459" s="1"/>
      <c r="AKA459" s="1"/>
      <c r="AKB459" s="1"/>
      <c r="AKC459" s="1"/>
      <c r="AKD459" s="1"/>
      <c r="AKE459" s="1"/>
      <c r="AKF459" s="1"/>
      <c r="AKG459" s="1"/>
      <c r="AKH459" s="1"/>
      <c r="AKI459" s="1"/>
      <c r="AKJ459" s="1"/>
      <c r="AKK459" s="1"/>
      <c r="AKL459" s="1"/>
      <c r="AKM459" s="1"/>
      <c r="AKN459" s="1"/>
      <c r="AKO459" s="1"/>
      <c r="AKP459" s="1"/>
      <c r="AKQ459" s="1"/>
      <c r="AKR459" s="1"/>
      <c r="AKS459" s="1"/>
      <c r="AKT459" s="1"/>
      <c r="AKU459" s="1"/>
      <c r="AKV459" s="1"/>
      <c r="AKW459" s="1"/>
      <c r="AKX459" s="1"/>
      <c r="AKY459" s="1"/>
      <c r="AKZ459" s="1"/>
      <c r="ALA459" s="1"/>
      <c r="ALB459" s="1"/>
      <c r="ALC459" s="1"/>
      <c r="ALD459" s="1"/>
      <c r="ALE459" s="1"/>
      <c r="ALF459" s="1"/>
      <c r="ALG459" s="1"/>
      <c r="ALH459" s="1"/>
      <c r="ALI459" s="1"/>
      <c r="ALJ459" s="1"/>
      <c r="ALK459" s="1"/>
      <c r="ALL459" s="1"/>
      <c r="ALM459" s="1"/>
      <c r="ALN459" s="1"/>
      <c r="ALO459" s="1"/>
      <c r="ALP459" s="1"/>
    </row>
    <row r="460" customFormat="false" ht="17.6" hidden="false" customHeight="false" outlineLevel="0" collapsed="false">
      <c r="B460" s="90"/>
      <c r="C460" s="81" t="s">
        <v>391</v>
      </c>
      <c r="D460" s="81" t="n">
        <v>925</v>
      </c>
      <c r="E460" s="154" t="s">
        <v>56</v>
      </c>
      <c r="F460" s="154" t="s">
        <v>20</v>
      </c>
      <c r="G460" s="82"/>
      <c r="H460" s="86"/>
      <c r="I460" s="157" t="n">
        <f aca="false">SUM(J460:Q460)</f>
        <v>64290677.06</v>
      </c>
      <c r="J460" s="157" t="n">
        <f aca="false">J461</f>
        <v>228075500</v>
      </c>
      <c r="K460" s="76" t="n">
        <f aca="false">K461</f>
        <v>-165688200</v>
      </c>
      <c r="L460" s="76" t="n">
        <f aca="false">L461</f>
        <v>0</v>
      </c>
      <c r="M460" s="76" t="n">
        <f aca="false">M461</f>
        <v>0</v>
      </c>
      <c r="N460" s="76" t="n">
        <f aca="false">N461</f>
        <v>1000000</v>
      </c>
      <c r="O460" s="157" t="n">
        <f aca="false">O461+O476</f>
        <v>893377.06</v>
      </c>
      <c r="P460" s="76" t="n">
        <f aca="false">P461+P476</f>
        <v>10000</v>
      </c>
      <c r="Q460" s="158" t="n">
        <f aca="false">Q461</f>
        <v>0</v>
      </c>
    </row>
    <row r="461" customFormat="false" ht="17.6" hidden="false" customHeight="false" outlineLevel="0" collapsed="false">
      <c r="B461" s="90"/>
      <c r="C461" s="81" t="s">
        <v>165</v>
      </c>
      <c r="D461" s="81" t="n">
        <v>925</v>
      </c>
      <c r="E461" s="154" t="s">
        <v>56</v>
      </c>
      <c r="F461" s="154" t="s">
        <v>20</v>
      </c>
      <c r="G461" s="82" t="n">
        <v>5800000000</v>
      </c>
      <c r="H461" s="86"/>
      <c r="I461" s="157" t="n">
        <f aca="false">SUM(J461:Q461)</f>
        <v>64039300</v>
      </c>
      <c r="J461" s="157" t="n">
        <f aca="false">J462</f>
        <v>228075500</v>
      </c>
      <c r="K461" s="76" t="n">
        <f aca="false">K462</f>
        <v>-165688200</v>
      </c>
      <c r="L461" s="76" t="n">
        <f aca="false">L462</f>
        <v>0</v>
      </c>
      <c r="M461" s="76" t="n">
        <f aca="false">M462</f>
        <v>0</v>
      </c>
      <c r="N461" s="76" t="n">
        <f aca="false">N462</f>
        <v>1000000</v>
      </c>
      <c r="O461" s="157" t="n">
        <f aca="false">O462</f>
        <v>652000</v>
      </c>
      <c r="P461" s="76" t="n">
        <f aca="false">P462</f>
        <v>0</v>
      </c>
      <c r="Q461" s="158" t="n">
        <f aca="false">Q462</f>
        <v>0</v>
      </c>
    </row>
    <row r="462" customFormat="false" ht="17.6" hidden="false" customHeight="false" outlineLevel="0" collapsed="false">
      <c r="B462" s="90"/>
      <c r="C462" s="81" t="s">
        <v>200</v>
      </c>
      <c r="D462" s="81" t="n">
        <v>925</v>
      </c>
      <c r="E462" s="154" t="s">
        <v>56</v>
      </c>
      <c r="F462" s="154" t="s">
        <v>20</v>
      </c>
      <c r="G462" s="82" t="n">
        <v>5820000000</v>
      </c>
      <c r="H462" s="86"/>
      <c r="I462" s="157" t="n">
        <f aca="false">SUM(J462:Q462)</f>
        <v>64039300</v>
      </c>
      <c r="J462" s="157" t="n">
        <f aca="false">J463+J469+J471+J466</f>
        <v>228075500</v>
      </c>
      <c r="K462" s="76" t="n">
        <f aca="false">K463+K469+K471+K466</f>
        <v>-165688200</v>
      </c>
      <c r="L462" s="76" t="n">
        <f aca="false">L463+L469+L471+L466</f>
        <v>0</v>
      </c>
      <c r="M462" s="76" t="n">
        <f aca="false">M463+M469+M471+M466</f>
        <v>0</v>
      </c>
      <c r="N462" s="76" t="n">
        <f aca="false">N463+N469+N471+N466</f>
        <v>1000000</v>
      </c>
      <c r="O462" s="157" t="n">
        <f aca="false">O463+O469+O471+O466</f>
        <v>652000</v>
      </c>
      <c r="P462" s="76" t="n">
        <f aca="false">P463+P469+P471+P466</f>
        <v>0</v>
      </c>
      <c r="Q462" s="158" t="n">
        <f aca="false">Q463+Q469+Q471+Q466</f>
        <v>0</v>
      </c>
    </row>
    <row r="463" customFormat="false" ht="32.8" hidden="false" customHeight="false" outlineLevel="0" collapsed="false">
      <c r="B463" s="90"/>
      <c r="C463" s="94" t="s">
        <v>130</v>
      </c>
      <c r="D463" s="81" t="n">
        <v>925</v>
      </c>
      <c r="E463" s="154" t="s">
        <v>56</v>
      </c>
      <c r="F463" s="154" t="s">
        <v>20</v>
      </c>
      <c r="G463" s="82" t="n">
        <v>5820000590</v>
      </c>
      <c r="H463" s="86"/>
      <c r="I463" s="157" t="n">
        <f aca="false">SUM(J463:Q463)</f>
        <v>34380575</v>
      </c>
      <c r="J463" s="157" t="n">
        <f aca="false">J464+J465</f>
        <v>166567540</v>
      </c>
      <c r="K463" s="76" t="n">
        <f aca="false">K464+K465</f>
        <v>-121675540</v>
      </c>
      <c r="L463" s="76" t="n">
        <f aca="false">L464+L465</f>
        <v>0</v>
      </c>
      <c r="M463" s="76" t="n">
        <f aca="false">M464+M465</f>
        <v>-1913331</v>
      </c>
      <c r="N463" s="76" t="n">
        <f aca="false">N464+N465</f>
        <v>0</v>
      </c>
      <c r="O463" s="157" t="n">
        <f aca="false">O464+O465</f>
        <v>652000</v>
      </c>
      <c r="P463" s="76" t="n">
        <f aca="false">P464+P465</f>
        <v>-9250094</v>
      </c>
      <c r="Q463" s="158" t="n">
        <f aca="false">Q464+Q465</f>
        <v>0</v>
      </c>
    </row>
    <row r="464" customFormat="false" ht="32.8" hidden="false" customHeight="false" outlineLevel="0" collapsed="false">
      <c r="B464" s="90"/>
      <c r="C464" s="81" t="s">
        <v>146</v>
      </c>
      <c r="D464" s="81" t="n">
        <v>925</v>
      </c>
      <c r="E464" s="154" t="s">
        <v>56</v>
      </c>
      <c r="F464" s="154" t="s">
        <v>20</v>
      </c>
      <c r="G464" s="82" t="n">
        <v>5820000590</v>
      </c>
      <c r="H464" s="86" t="n">
        <v>600</v>
      </c>
      <c r="I464" s="157" t="n">
        <f aca="false">SUM(J464:Q464)</f>
        <v>34380575</v>
      </c>
      <c r="J464" s="157" t="n">
        <v>166567540</v>
      </c>
      <c r="K464" s="76" t="n">
        <v>-121675540</v>
      </c>
      <c r="L464" s="76"/>
      <c r="M464" s="76" t="n">
        <v>-1913331</v>
      </c>
      <c r="N464" s="76"/>
      <c r="O464" s="157" t="n">
        <v>652000</v>
      </c>
      <c r="P464" s="76" t="n">
        <v>-9250094</v>
      </c>
      <c r="Q464" s="158"/>
    </row>
    <row r="465" s="2" customFormat="true" ht="17.6" hidden="true" customHeight="false" outlineLevel="0" collapsed="false">
      <c r="A465" s="163"/>
      <c r="B465" s="164"/>
      <c r="C465" s="29" t="s">
        <v>106</v>
      </c>
      <c r="D465" s="29" t="n">
        <v>925</v>
      </c>
      <c r="E465" s="166" t="s">
        <v>56</v>
      </c>
      <c r="F465" s="166" t="s">
        <v>20</v>
      </c>
      <c r="G465" s="167" t="n">
        <v>5820000590</v>
      </c>
      <c r="H465" s="176" t="n">
        <v>800</v>
      </c>
      <c r="I465" s="169" t="n">
        <f aca="false">SUM(J465:Q465)</f>
        <v>0</v>
      </c>
      <c r="J465" s="169"/>
      <c r="K465" s="170" t="n">
        <v>0</v>
      </c>
      <c r="L465" s="170" t="n">
        <v>0</v>
      </c>
      <c r="M465" s="170" t="n">
        <v>0</v>
      </c>
      <c r="N465" s="170" t="n">
        <v>0</v>
      </c>
      <c r="O465" s="170"/>
      <c r="P465" s="170"/>
      <c r="Q465" s="171" t="n">
        <v>0</v>
      </c>
      <c r="R465" s="172"/>
      <c r="S465" s="172"/>
      <c r="T465" s="172"/>
      <c r="U465" s="172"/>
      <c r="V465" s="172"/>
      <c r="W465" s="172"/>
      <c r="X465" s="172"/>
      <c r="Y465" s="172"/>
      <c r="Z465" s="172"/>
      <c r="AA465" s="172"/>
      <c r="AB465" s="172"/>
      <c r="AC465" s="172"/>
      <c r="AD465" s="172"/>
      <c r="AE465" s="172"/>
      <c r="AF465" s="172"/>
      <c r="AG465" s="172"/>
      <c r="AH465" s="172"/>
      <c r="AI465" s="172"/>
      <c r="AJ465" s="172"/>
      <c r="AK465" s="172"/>
      <c r="AL465" s="172"/>
      <c r="AM465" s="172"/>
      <c r="AN465" s="172"/>
      <c r="AO465" s="172"/>
      <c r="AP465" s="172"/>
      <c r="AQ465" s="172"/>
      <c r="AR465" s="172"/>
      <c r="AS465" s="172"/>
      <c r="AT465" s="172"/>
      <c r="AU465" s="172"/>
      <c r="AV465" s="172"/>
      <c r="AW465" s="172"/>
      <c r="AX465" s="172"/>
      <c r="AY465" s="172"/>
      <c r="AZ465" s="172"/>
      <c r="BA465" s="172"/>
      <c r="BB465" s="172"/>
      <c r="BC465" s="172"/>
      <c r="BD465" s="172"/>
      <c r="BE465" s="172"/>
      <c r="BF465" s="172"/>
      <c r="BG465" s="172"/>
      <c r="BH465" s="172"/>
      <c r="BI465" s="172"/>
      <c r="BJ465" s="172"/>
      <c r="BK465" s="172"/>
      <c r="BL465" s="172"/>
      <c r="BM465" s="172"/>
      <c r="BN465" s="172"/>
      <c r="BO465" s="172"/>
      <c r="BP465" s="172"/>
      <c r="BQ465" s="172"/>
      <c r="BR465" s="172"/>
      <c r="BS465" s="172"/>
      <c r="BT465" s="172"/>
      <c r="BU465" s="172"/>
      <c r="BV465" s="172"/>
      <c r="BW465" s="172"/>
      <c r="BX465" s="172"/>
      <c r="BY465" s="172"/>
      <c r="BZ465" s="172"/>
      <c r="CA465" s="172"/>
      <c r="CB465" s="172"/>
      <c r="CC465" s="172"/>
      <c r="CD465" s="172"/>
      <c r="CE465" s="172"/>
      <c r="CF465" s="172"/>
      <c r="CG465" s="172"/>
      <c r="CH465" s="172"/>
      <c r="CI465" s="172"/>
      <c r="CJ465" s="172"/>
      <c r="CK465" s="172"/>
      <c r="CL465" s="172"/>
      <c r="CM465" s="172"/>
      <c r="CN465" s="172"/>
      <c r="CO465" s="172"/>
      <c r="CP465" s="172"/>
      <c r="CQ465" s="172"/>
      <c r="CR465" s="172"/>
      <c r="CS465" s="172"/>
      <c r="CT465" s="172"/>
      <c r="CU465" s="172"/>
      <c r="CV465" s="172"/>
      <c r="CW465" s="172"/>
      <c r="CX465" s="172"/>
      <c r="CY465" s="172"/>
      <c r="CZ465" s="172"/>
      <c r="DA465" s="172"/>
      <c r="DB465" s="172"/>
      <c r="DC465" s="172"/>
      <c r="DD465" s="172"/>
      <c r="DE465" s="172"/>
      <c r="DF465" s="172"/>
      <c r="DG465" s="172"/>
      <c r="DH465" s="172"/>
      <c r="DI465" s="172"/>
      <c r="DJ465" s="172"/>
      <c r="DK465" s="172"/>
      <c r="DL465" s="172"/>
      <c r="DM465" s="172"/>
      <c r="DN465" s="172"/>
      <c r="DO465" s="172"/>
      <c r="DP465" s="172"/>
      <c r="DQ465" s="172"/>
      <c r="DR465" s="172"/>
      <c r="DS465" s="172"/>
      <c r="DT465" s="172"/>
      <c r="DU465" s="172"/>
      <c r="DV465" s="172"/>
      <c r="DW465" s="172"/>
      <c r="DX465" s="172"/>
      <c r="DY465" s="172"/>
      <c r="DZ465" s="172"/>
      <c r="EA465" s="172"/>
      <c r="EB465" s="172"/>
      <c r="EC465" s="172"/>
      <c r="ED465" s="172"/>
      <c r="EE465" s="172"/>
      <c r="EF465" s="172"/>
      <c r="EG465" s="172"/>
      <c r="EH465" s="172"/>
      <c r="EI465" s="172"/>
      <c r="EJ465" s="172"/>
      <c r="EK465" s="172"/>
      <c r="EL465" s="172"/>
      <c r="EM465" s="172"/>
      <c r="EN465" s="172"/>
      <c r="EO465" s="172"/>
      <c r="EP465" s="172"/>
      <c r="EQ465" s="172"/>
      <c r="ER465" s="172"/>
      <c r="ES465" s="172"/>
      <c r="ET465" s="172"/>
      <c r="EU465" s="172"/>
      <c r="EV465" s="172"/>
      <c r="EW465" s="172"/>
      <c r="EX465" s="172"/>
      <c r="EY465" s="172"/>
      <c r="EZ465" s="172"/>
      <c r="FA465" s="172"/>
      <c r="FB465" s="172"/>
      <c r="FC465" s="172"/>
      <c r="FD465" s="172"/>
      <c r="FE465" s="172"/>
      <c r="FF465" s="172"/>
      <c r="FG465" s="172"/>
      <c r="FH465" s="172"/>
      <c r="FI465" s="172"/>
      <c r="FJ465" s="172"/>
      <c r="FK465" s="172"/>
      <c r="FL465" s="172"/>
      <c r="FM465" s="172"/>
      <c r="FN465" s="172"/>
      <c r="FO465" s="172"/>
      <c r="FP465" s="172"/>
      <c r="FQ465" s="172"/>
      <c r="FR465" s="172"/>
      <c r="FS465" s="172"/>
      <c r="FT465" s="172"/>
      <c r="FU465" s="172"/>
      <c r="FV465" s="172"/>
      <c r="FW465" s="172"/>
      <c r="FX465" s="172"/>
      <c r="FY465" s="172"/>
      <c r="FZ465" s="172"/>
      <c r="GA465" s="172"/>
      <c r="GB465" s="172"/>
      <c r="GC465" s="172"/>
      <c r="GD465" s="172"/>
      <c r="GE465" s="172"/>
      <c r="GF465" s="172"/>
      <c r="GG465" s="172"/>
      <c r="GH465" s="172"/>
      <c r="GI465" s="172"/>
      <c r="GJ465" s="172"/>
      <c r="GK465" s="172"/>
      <c r="GL465" s="172"/>
      <c r="GM465" s="172"/>
      <c r="GN465" s="172"/>
      <c r="GO465" s="172"/>
      <c r="GP465" s="172"/>
      <c r="GQ465" s="172"/>
      <c r="GR465" s="172"/>
      <c r="GS465" s="172"/>
      <c r="GT465" s="172"/>
      <c r="GU465" s="172"/>
      <c r="GV465" s="172"/>
      <c r="GW465" s="172"/>
      <c r="GX465" s="172"/>
      <c r="GY465" s="172"/>
      <c r="GZ465" s="172"/>
      <c r="HA465" s="172"/>
      <c r="HB465" s="172"/>
      <c r="HC465" s="172"/>
      <c r="HD465" s="172"/>
      <c r="HE465" s="172"/>
      <c r="HF465" s="172"/>
      <c r="HG465" s="172"/>
      <c r="HH465" s="172"/>
      <c r="HI465" s="172"/>
      <c r="HJ465" s="172"/>
      <c r="HK465" s="172"/>
      <c r="HL465" s="172"/>
      <c r="HM465" s="172"/>
      <c r="HN465" s="172"/>
      <c r="HO465" s="172"/>
      <c r="HP465" s="172"/>
      <c r="HQ465" s="172"/>
      <c r="HR465" s="172"/>
      <c r="HS465" s="172"/>
      <c r="HT465" s="172"/>
      <c r="HU465" s="172"/>
      <c r="HV465" s="172"/>
      <c r="HW465" s="172"/>
      <c r="HX465" s="172"/>
      <c r="HY465" s="172"/>
      <c r="HZ465" s="172"/>
      <c r="IA465" s="172"/>
      <c r="IB465" s="172"/>
      <c r="IC465" s="172"/>
      <c r="ID465" s="172"/>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c r="PU465" s="1"/>
      <c r="PV465" s="1"/>
      <c r="PW465" s="1"/>
      <c r="PX465" s="1"/>
      <c r="PY465" s="1"/>
      <c r="PZ465" s="1"/>
      <c r="QA465" s="1"/>
      <c r="QB465" s="1"/>
      <c r="QC465" s="1"/>
      <c r="QD465" s="1"/>
      <c r="QE465" s="1"/>
      <c r="QF465" s="1"/>
      <c r="QG465" s="1"/>
      <c r="QH465" s="1"/>
      <c r="QI465" s="1"/>
      <c r="QJ465" s="1"/>
      <c r="QK465" s="1"/>
      <c r="QL465" s="1"/>
      <c r="QM465" s="1"/>
      <c r="QN465" s="1"/>
      <c r="QO465" s="1"/>
      <c r="QP465" s="1"/>
      <c r="QQ465" s="1"/>
      <c r="QR465" s="1"/>
      <c r="QS465" s="1"/>
      <c r="QT465" s="1"/>
      <c r="QU465" s="1"/>
      <c r="QV465" s="1"/>
      <c r="QW465" s="1"/>
      <c r="QX465" s="1"/>
      <c r="QY465" s="1"/>
      <c r="QZ465" s="1"/>
      <c r="RA465" s="1"/>
      <c r="RB465" s="1"/>
      <c r="RC465" s="1"/>
      <c r="RD465" s="1"/>
      <c r="RE465" s="1"/>
      <c r="RF465" s="1"/>
      <c r="RG465" s="1"/>
      <c r="RH465" s="1"/>
      <c r="RI465" s="1"/>
      <c r="RJ465" s="1"/>
      <c r="RK465" s="1"/>
      <c r="RL465" s="1"/>
      <c r="RM465" s="1"/>
      <c r="RN465" s="1"/>
      <c r="RO465" s="1"/>
      <c r="RP465" s="1"/>
      <c r="RQ465" s="1"/>
      <c r="RR465" s="1"/>
      <c r="RS465" s="1"/>
      <c r="RT465" s="1"/>
      <c r="RU465" s="1"/>
      <c r="RV465" s="1"/>
      <c r="RW465" s="1"/>
      <c r="RX465" s="1"/>
      <c r="RY465" s="1"/>
      <c r="RZ465" s="1"/>
      <c r="SA465" s="1"/>
      <c r="SB465" s="1"/>
      <c r="SC465" s="1"/>
      <c r="SD465" s="1"/>
      <c r="SE465" s="1"/>
      <c r="SF465" s="1"/>
      <c r="SG465" s="1"/>
      <c r="SH465" s="1"/>
      <c r="SI465" s="1"/>
      <c r="SJ465" s="1"/>
      <c r="SK465" s="1"/>
      <c r="SL465" s="1"/>
      <c r="SM465" s="1"/>
      <c r="SN465" s="1"/>
      <c r="SO465" s="1"/>
      <c r="SP465" s="1"/>
      <c r="SQ465" s="1"/>
      <c r="SR465" s="1"/>
      <c r="SS465" s="1"/>
      <c r="ST465" s="1"/>
      <c r="SU465" s="1"/>
      <c r="SV465" s="1"/>
      <c r="SW465" s="1"/>
      <c r="SX465" s="1"/>
      <c r="SY465" s="1"/>
      <c r="SZ465" s="1"/>
      <c r="TA465" s="1"/>
      <c r="TB465" s="1"/>
      <c r="TC465" s="1"/>
      <c r="TD465" s="1"/>
      <c r="TE465" s="1"/>
      <c r="TF465" s="1"/>
      <c r="TG465" s="1"/>
      <c r="TH465" s="1"/>
      <c r="TI465" s="1"/>
      <c r="TJ465" s="1"/>
      <c r="TK465" s="1"/>
      <c r="TL465" s="1"/>
      <c r="TM465" s="1"/>
      <c r="TN465" s="1"/>
      <c r="TO465" s="1"/>
      <c r="TP465" s="1"/>
      <c r="TQ465" s="1"/>
      <c r="TR465" s="1"/>
      <c r="TS465" s="1"/>
      <c r="TT465" s="1"/>
      <c r="TU465" s="1"/>
      <c r="TV465" s="1"/>
      <c r="TW465" s="1"/>
      <c r="TX465" s="1"/>
      <c r="TY465" s="1"/>
      <c r="TZ465" s="1"/>
      <c r="UA465" s="1"/>
      <c r="UB465" s="1"/>
      <c r="UC465" s="1"/>
      <c r="UD465" s="1"/>
      <c r="UE465" s="1"/>
      <c r="UF465" s="1"/>
      <c r="UG465" s="1"/>
      <c r="UH465" s="1"/>
      <c r="UI465" s="1"/>
      <c r="UJ465" s="1"/>
      <c r="UK465" s="1"/>
      <c r="UL465" s="1"/>
      <c r="UM465" s="1"/>
      <c r="UN465" s="1"/>
      <c r="UO465" s="1"/>
      <c r="UP465" s="1"/>
      <c r="UQ465" s="1"/>
      <c r="UR465" s="1"/>
      <c r="US465" s="1"/>
      <c r="UT465" s="1"/>
      <c r="UU465" s="1"/>
      <c r="UV465" s="1"/>
      <c r="UW465" s="1"/>
      <c r="UX465" s="1"/>
      <c r="UY465" s="1"/>
      <c r="UZ465" s="1"/>
      <c r="VA465" s="1"/>
      <c r="VB465" s="1"/>
      <c r="VC465" s="1"/>
      <c r="VD465" s="1"/>
      <c r="VE465" s="1"/>
      <c r="VF465" s="1"/>
      <c r="VG465" s="1"/>
      <c r="VH465" s="1"/>
      <c r="VI465" s="1"/>
      <c r="VJ465" s="1"/>
      <c r="VK465" s="1"/>
      <c r="VL465" s="1"/>
      <c r="VM465" s="1"/>
      <c r="VN465" s="1"/>
      <c r="VO465" s="1"/>
      <c r="VP465" s="1"/>
      <c r="VQ465" s="1"/>
      <c r="VR465" s="1"/>
      <c r="VS465" s="1"/>
      <c r="VT465" s="1"/>
      <c r="VU465" s="1"/>
      <c r="VV465" s="1"/>
      <c r="VW465" s="1"/>
      <c r="VX465" s="1"/>
      <c r="VY465" s="1"/>
      <c r="VZ465" s="1"/>
      <c r="WA465" s="1"/>
      <c r="WB465" s="1"/>
      <c r="WC465" s="1"/>
      <c r="WD465" s="1"/>
      <c r="WE465" s="1"/>
      <c r="WF465" s="1"/>
      <c r="WG465" s="1"/>
      <c r="WH465" s="1"/>
      <c r="WI465" s="1"/>
      <c r="WJ465" s="1"/>
      <c r="WK465" s="1"/>
      <c r="WL465" s="1"/>
      <c r="WM465" s="1"/>
      <c r="WN465" s="1"/>
      <c r="WO465" s="1"/>
      <c r="WP465" s="1"/>
      <c r="WQ465" s="1"/>
      <c r="WR465" s="1"/>
      <c r="WS465" s="1"/>
      <c r="WT465" s="1"/>
      <c r="WU465" s="1"/>
      <c r="WV465" s="1"/>
      <c r="WW465" s="1"/>
      <c r="WX465" s="1"/>
      <c r="WY465" s="1"/>
      <c r="WZ465" s="1"/>
      <c r="XA465" s="1"/>
      <c r="XB465" s="1"/>
      <c r="XC465" s="1"/>
      <c r="XD465" s="1"/>
      <c r="XE465" s="1"/>
      <c r="XF465" s="1"/>
      <c r="XG465" s="1"/>
      <c r="XH465" s="1"/>
      <c r="XI465" s="1"/>
      <c r="XJ465" s="1"/>
      <c r="XK465" s="1"/>
      <c r="XL465" s="1"/>
      <c r="XM465" s="1"/>
      <c r="XN465" s="1"/>
      <c r="XO465" s="1"/>
      <c r="XP465" s="1"/>
      <c r="XQ465" s="1"/>
      <c r="XR465" s="1"/>
      <c r="XS465" s="1"/>
      <c r="XT465" s="1"/>
      <c r="XU465" s="1"/>
      <c r="XV465" s="1"/>
      <c r="XW465" s="1"/>
      <c r="XX465" s="1"/>
      <c r="XY465" s="1"/>
      <c r="XZ465" s="1"/>
      <c r="YA465" s="1"/>
      <c r="YB465" s="1"/>
      <c r="YC465" s="1"/>
      <c r="YD465" s="1"/>
      <c r="YE465" s="1"/>
      <c r="YF465" s="1"/>
      <c r="YG465" s="1"/>
      <c r="YH465" s="1"/>
      <c r="YI465" s="1"/>
      <c r="YJ465" s="1"/>
      <c r="YK465" s="1"/>
      <c r="YL465" s="1"/>
      <c r="YM465" s="1"/>
      <c r="YN465" s="1"/>
      <c r="YO465" s="1"/>
      <c r="YP465" s="1"/>
      <c r="YQ465" s="1"/>
      <c r="YR465" s="1"/>
      <c r="YS465" s="1"/>
      <c r="YT465" s="1"/>
      <c r="YU465" s="1"/>
      <c r="YV465" s="1"/>
      <c r="YW465" s="1"/>
      <c r="YX465" s="1"/>
      <c r="YY465" s="1"/>
      <c r="YZ465" s="1"/>
      <c r="ZA465" s="1"/>
      <c r="ZB465" s="1"/>
      <c r="ZC465" s="1"/>
      <c r="ZD465" s="1"/>
      <c r="ZE465" s="1"/>
      <c r="ZF465" s="1"/>
      <c r="ZG465" s="1"/>
      <c r="ZH465" s="1"/>
      <c r="ZI465" s="1"/>
      <c r="ZJ465" s="1"/>
      <c r="ZK465" s="1"/>
      <c r="ZL465" s="1"/>
      <c r="ZM465" s="1"/>
      <c r="ZN465" s="1"/>
      <c r="ZO465" s="1"/>
      <c r="ZP465" s="1"/>
      <c r="ZQ465" s="1"/>
      <c r="ZR465" s="1"/>
      <c r="ZS465" s="1"/>
      <c r="ZT465" s="1"/>
      <c r="ZU465" s="1"/>
      <c r="ZV465" s="1"/>
      <c r="ZW465" s="1"/>
      <c r="ZX465" s="1"/>
      <c r="ZY465" s="1"/>
      <c r="ZZ465" s="1"/>
      <c r="AAA465" s="1"/>
      <c r="AAB465" s="1"/>
      <c r="AAC465" s="1"/>
      <c r="AAD465" s="1"/>
      <c r="AAE465" s="1"/>
      <c r="AAF465" s="1"/>
      <c r="AAG465" s="1"/>
      <c r="AAH465" s="1"/>
      <c r="AAI465" s="1"/>
      <c r="AAJ465" s="1"/>
      <c r="AAK465" s="1"/>
      <c r="AAL465" s="1"/>
      <c r="AAM465" s="1"/>
      <c r="AAN465" s="1"/>
      <c r="AAO465" s="1"/>
      <c r="AAP465" s="1"/>
      <c r="AAQ465" s="1"/>
      <c r="AAR465" s="1"/>
      <c r="AAS465" s="1"/>
      <c r="AAT465" s="1"/>
      <c r="AAU465" s="1"/>
      <c r="AAV465" s="1"/>
      <c r="AAW465" s="1"/>
      <c r="AAX465" s="1"/>
      <c r="AAY465" s="1"/>
      <c r="AAZ465" s="1"/>
      <c r="ABA465" s="1"/>
      <c r="ABB465" s="1"/>
      <c r="ABC465" s="1"/>
      <c r="ABD465" s="1"/>
      <c r="ABE465" s="1"/>
      <c r="ABF465" s="1"/>
      <c r="ABG465" s="1"/>
      <c r="ABH465" s="1"/>
      <c r="ABI465" s="1"/>
      <c r="ABJ465" s="1"/>
      <c r="ABK465" s="1"/>
      <c r="ABL465" s="1"/>
      <c r="ABM465" s="1"/>
      <c r="ABN465" s="1"/>
      <c r="ABO465" s="1"/>
      <c r="ABP465" s="1"/>
      <c r="ABQ465" s="1"/>
      <c r="ABR465" s="1"/>
      <c r="ABS465" s="1"/>
      <c r="ABT465" s="1"/>
      <c r="ABU465" s="1"/>
      <c r="ABV465" s="1"/>
      <c r="ABW465" s="1"/>
      <c r="ABX465" s="1"/>
      <c r="ABY465" s="1"/>
      <c r="ABZ465" s="1"/>
      <c r="ACA465" s="1"/>
      <c r="ACB465" s="1"/>
      <c r="ACC465" s="1"/>
      <c r="ACD465" s="1"/>
      <c r="ACE465" s="1"/>
      <c r="ACF465" s="1"/>
      <c r="ACG465" s="1"/>
      <c r="ACH465" s="1"/>
      <c r="ACI465" s="1"/>
      <c r="ACJ465" s="1"/>
      <c r="ACK465" s="1"/>
      <c r="ACL465" s="1"/>
      <c r="ACM465" s="1"/>
      <c r="ACN465" s="1"/>
      <c r="ACO465" s="1"/>
      <c r="ACP465" s="1"/>
      <c r="ACQ465" s="1"/>
      <c r="ACR465" s="1"/>
      <c r="ACS465" s="1"/>
      <c r="ACT465" s="1"/>
      <c r="ACU465" s="1"/>
      <c r="ACV465" s="1"/>
      <c r="ACW465" s="1"/>
      <c r="ACX465" s="1"/>
      <c r="ACY465" s="1"/>
      <c r="ACZ465" s="1"/>
      <c r="ADA465" s="1"/>
      <c r="ADB465" s="1"/>
      <c r="ADC465" s="1"/>
      <c r="ADD465" s="1"/>
      <c r="ADE465" s="1"/>
      <c r="ADF465" s="1"/>
      <c r="ADG465" s="1"/>
      <c r="ADH465" s="1"/>
      <c r="ADI465" s="1"/>
      <c r="ADJ465" s="1"/>
      <c r="ADK465" s="1"/>
      <c r="ADL465" s="1"/>
      <c r="ADM465" s="1"/>
      <c r="ADN465" s="1"/>
      <c r="ADO465" s="1"/>
      <c r="ADP465" s="1"/>
      <c r="ADQ465" s="1"/>
      <c r="ADR465" s="1"/>
      <c r="ADS465" s="1"/>
      <c r="ADT465" s="1"/>
      <c r="ADU465" s="1"/>
      <c r="ADV465" s="1"/>
      <c r="ADW465" s="1"/>
      <c r="ADX465" s="1"/>
      <c r="ADY465" s="1"/>
      <c r="ADZ465" s="1"/>
      <c r="AEA465" s="1"/>
      <c r="AEB465" s="1"/>
      <c r="AEC465" s="1"/>
      <c r="AED465" s="1"/>
      <c r="AEE465" s="1"/>
      <c r="AEF465" s="1"/>
      <c r="AEG465" s="1"/>
      <c r="AEH465" s="1"/>
      <c r="AEI465" s="1"/>
      <c r="AEJ465" s="1"/>
      <c r="AEK465" s="1"/>
      <c r="AEL465" s="1"/>
      <c r="AEM465" s="1"/>
      <c r="AEN465" s="1"/>
      <c r="AEO465" s="1"/>
      <c r="AEP465" s="1"/>
      <c r="AEQ465" s="1"/>
      <c r="AER465" s="1"/>
      <c r="AES465" s="1"/>
      <c r="AET465" s="1"/>
      <c r="AEU465" s="1"/>
      <c r="AEV465" s="1"/>
      <c r="AEW465" s="1"/>
      <c r="AEX465" s="1"/>
      <c r="AEY465" s="1"/>
      <c r="AEZ465" s="1"/>
      <c r="AFA465" s="1"/>
      <c r="AFB465" s="1"/>
      <c r="AFC465" s="1"/>
      <c r="AFD465" s="1"/>
      <c r="AFE465" s="1"/>
      <c r="AFF465" s="1"/>
      <c r="AFG465" s="1"/>
      <c r="AFH465" s="1"/>
      <c r="AFI465" s="1"/>
      <c r="AFJ465" s="1"/>
      <c r="AFK465" s="1"/>
      <c r="AFL465" s="1"/>
      <c r="AFM465" s="1"/>
      <c r="AFN465" s="1"/>
      <c r="AFO465" s="1"/>
      <c r="AFP465" s="1"/>
      <c r="AFQ465" s="1"/>
      <c r="AFR465" s="1"/>
      <c r="AFS465" s="1"/>
      <c r="AFT465" s="1"/>
      <c r="AFU465" s="1"/>
      <c r="AFV465" s="1"/>
      <c r="AFW465" s="1"/>
      <c r="AFX465" s="1"/>
      <c r="AFY465" s="1"/>
      <c r="AFZ465" s="1"/>
      <c r="AGA465" s="1"/>
      <c r="AGB465" s="1"/>
      <c r="AGC465" s="1"/>
      <c r="AGD465" s="1"/>
      <c r="AGE465" s="1"/>
      <c r="AGF465" s="1"/>
      <c r="AGG465" s="1"/>
      <c r="AGH465" s="1"/>
      <c r="AGI465" s="1"/>
      <c r="AGJ465" s="1"/>
      <c r="AGK465" s="1"/>
      <c r="AGL465" s="1"/>
      <c r="AGM465" s="1"/>
      <c r="AGN465" s="1"/>
      <c r="AGO465" s="1"/>
      <c r="AGP465" s="1"/>
      <c r="AGQ465" s="1"/>
      <c r="AGR465" s="1"/>
      <c r="AGS465" s="1"/>
      <c r="AGT465" s="1"/>
      <c r="AGU465" s="1"/>
      <c r="AGV465" s="1"/>
      <c r="AGW465" s="1"/>
      <c r="AGX465" s="1"/>
      <c r="AGY465" s="1"/>
      <c r="AGZ465" s="1"/>
      <c r="AHA465" s="1"/>
      <c r="AHB465" s="1"/>
      <c r="AHC465" s="1"/>
      <c r="AHD465" s="1"/>
      <c r="AHE465" s="1"/>
      <c r="AHF465" s="1"/>
      <c r="AHG465" s="1"/>
      <c r="AHH465" s="1"/>
      <c r="AHI465" s="1"/>
      <c r="AHJ465" s="1"/>
      <c r="AHK465" s="1"/>
      <c r="AHL465" s="1"/>
      <c r="AHM465" s="1"/>
      <c r="AHN465" s="1"/>
      <c r="AHO465" s="1"/>
      <c r="AHP465" s="1"/>
      <c r="AHQ465" s="1"/>
      <c r="AHR465" s="1"/>
      <c r="AHS465" s="1"/>
      <c r="AHT465" s="1"/>
      <c r="AHU465" s="1"/>
      <c r="AHV465" s="1"/>
      <c r="AHW465" s="1"/>
      <c r="AHX465" s="1"/>
      <c r="AHY465" s="1"/>
      <c r="AHZ465" s="1"/>
      <c r="AIA465" s="1"/>
      <c r="AIB465" s="1"/>
      <c r="AIC465" s="1"/>
      <c r="AID465" s="1"/>
      <c r="AIE465" s="1"/>
      <c r="AIF465" s="1"/>
      <c r="AIG465" s="1"/>
      <c r="AIH465" s="1"/>
      <c r="AII465" s="1"/>
      <c r="AIJ465" s="1"/>
      <c r="AIK465" s="1"/>
      <c r="AIL465" s="1"/>
      <c r="AIM465" s="1"/>
      <c r="AIN465" s="1"/>
      <c r="AIO465" s="1"/>
      <c r="AIP465" s="1"/>
      <c r="AIQ465" s="1"/>
      <c r="AIR465" s="1"/>
      <c r="AIS465" s="1"/>
      <c r="AIT465" s="1"/>
      <c r="AIU465" s="1"/>
      <c r="AIV465" s="1"/>
      <c r="AIW465" s="1"/>
      <c r="AIX465" s="1"/>
      <c r="AIY465" s="1"/>
      <c r="AIZ465" s="1"/>
      <c r="AJA465" s="1"/>
      <c r="AJB465" s="1"/>
      <c r="AJC465" s="1"/>
      <c r="AJD465" s="1"/>
      <c r="AJE465" s="1"/>
      <c r="AJF465" s="1"/>
      <c r="AJG465" s="1"/>
      <c r="AJH465" s="1"/>
      <c r="AJI465" s="1"/>
      <c r="AJJ465" s="1"/>
      <c r="AJK465" s="1"/>
      <c r="AJL465" s="1"/>
      <c r="AJM465" s="1"/>
      <c r="AJN465" s="1"/>
      <c r="AJO465" s="1"/>
      <c r="AJP465" s="1"/>
      <c r="AJQ465" s="1"/>
      <c r="AJR465" s="1"/>
      <c r="AJS465" s="1"/>
      <c r="AJT465" s="1"/>
      <c r="AJU465" s="1"/>
      <c r="AJV465" s="1"/>
      <c r="AJW465" s="1"/>
      <c r="AJX465" s="1"/>
      <c r="AJY465" s="1"/>
      <c r="AJZ465" s="1"/>
      <c r="AKA465" s="1"/>
      <c r="AKB465" s="1"/>
      <c r="AKC465" s="1"/>
      <c r="AKD465" s="1"/>
      <c r="AKE465" s="1"/>
      <c r="AKF465" s="1"/>
      <c r="AKG465" s="1"/>
      <c r="AKH465" s="1"/>
      <c r="AKI465" s="1"/>
      <c r="AKJ465" s="1"/>
      <c r="AKK465" s="1"/>
      <c r="AKL465" s="1"/>
      <c r="AKM465" s="1"/>
      <c r="AKN465" s="1"/>
      <c r="AKO465" s="1"/>
      <c r="AKP465" s="1"/>
      <c r="AKQ465" s="1"/>
      <c r="AKR465" s="1"/>
      <c r="AKS465" s="1"/>
      <c r="AKT465" s="1"/>
      <c r="AKU465" s="1"/>
      <c r="AKV465" s="1"/>
      <c r="AKW465" s="1"/>
      <c r="AKX465" s="1"/>
      <c r="AKY465" s="1"/>
      <c r="AKZ465" s="1"/>
      <c r="ALA465" s="1"/>
      <c r="ALB465" s="1"/>
      <c r="ALC465" s="1"/>
      <c r="ALD465" s="1"/>
      <c r="ALE465" s="1"/>
      <c r="ALF465" s="1"/>
      <c r="ALG465" s="1"/>
      <c r="ALH465" s="1"/>
      <c r="ALI465" s="1"/>
      <c r="ALJ465" s="1"/>
      <c r="ALK465" s="1"/>
      <c r="ALL465" s="1"/>
      <c r="ALM465" s="1"/>
      <c r="ALN465" s="1"/>
      <c r="ALO465" s="1"/>
      <c r="ALP465" s="1"/>
    </row>
    <row r="466" customFormat="false" ht="32.8" hidden="false" customHeight="false" outlineLevel="0" collapsed="false">
      <c r="B466" s="90"/>
      <c r="C466" s="81" t="s">
        <v>201</v>
      </c>
      <c r="D466" s="81" t="n">
        <v>925</v>
      </c>
      <c r="E466" s="154" t="s">
        <v>56</v>
      </c>
      <c r="F466" s="154" t="s">
        <v>20</v>
      </c>
      <c r="G466" s="82" t="n">
        <v>5820010660</v>
      </c>
      <c r="H466" s="86"/>
      <c r="I466" s="157" t="n">
        <f aca="false">SUM(J466:Q466)</f>
        <v>28374325</v>
      </c>
      <c r="J466" s="157" t="n">
        <f aca="false">J467+J468</f>
        <v>47644160</v>
      </c>
      <c r="K466" s="76" t="n">
        <f aca="false">K467+K468</f>
        <v>-30433260</v>
      </c>
      <c r="L466" s="76" t="n">
        <f aca="false">L467+L468</f>
        <v>0</v>
      </c>
      <c r="M466" s="76" t="n">
        <f aca="false">M467+M468</f>
        <v>1913331</v>
      </c>
      <c r="N466" s="76" t="n">
        <f aca="false">N467+N468</f>
        <v>0</v>
      </c>
      <c r="O466" s="157" t="n">
        <f aca="false">O467+O468</f>
        <v>0</v>
      </c>
      <c r="P466" s="76" t="n">
        <f aca="false">P467+P468</f>
        <v>9250094</v>
      </c>
      <c r="Q466" s="158" t="n">
        <f aca="false">Q467+Q468</f>
        <v>0</v>
      </c>
    </row>
    <row r="467" customFormat="false" ht="32.8" hidden="false" customHeight="false" outlineLevel="0" collapsed="false">
      <c r="B467" s="90"/>
      <c r="C467" s="81" t="s">
        <v>146</v>
      </c>
      <c r="D467" s="81" t="n">
        <v>925</v>
      </c>
      <c r="E467" s="154" t="s">
        <v>56</v>
      </c>
      <c r="F467" s="154" t="s">
        <v>20</v>
      </c>
      <c r="G467" s="82" t="n">
        <v>5820010660</v>
      </c>
      <c r="H467" s="86" t="n">
        <v>600</v>
      </c>
      <c r="I467" s="157" t="n">
        <f aca="false">SUM(J467:Q467)</f>
        <v>28354125</v>
      </c>
      <c r="J467" s="157" t="n">
        <v>47632160</v>
      </c>
      <c r="K467" s="76" t="n">
        <v>-30421260</v>
      </c>
      <c r="L467" s="76"/>
      <c r="M467" s="76" t="n">
        <v>1893131</v>
      </c>
      <c r="N467" s="76"/>
      <c r="O467" s="157"/>
      <c r="P467" s="76" t="n">
        <v>9250094</v>
      </c>
      <c r="Q467" s="158"/>
    </row>
    <row r="468" customFormat="false" ht="17.6" hidden="false" customHeight="false" outlineLevel="0" collapsed="false">
      <c r="B468" s="90"/>
      <c r="C468" s="81" t="s">
        <v>106</v>
      </c>
      <c r="D468" s="81" t="n">
        <v>925</v>
      </c>
      <c r="E468" s="154" t="s">
        <v>56</v>
      </c>
      <c r="F468" s="154" t="s">
        <v>20</v>
      </c>
      <c r="G468" s="82" t="n">
        <v>5820010660</v>
      </c>
      <c r="H468" s="86" t="n">
        <v>800</v>
      </c>
      <c r="I468" s="157" t="n">
        <f aca="false">SUM(J468:Q468)</f>
        <v>20200</v>
      </c>
      <c r="J468" s="157" t="n">
        <v>12000</v>
      </c>
      <c r="K468" s="76" t="n">
        <v>-12000</v>
      </c>
      <c r="L468" s="76" t="n">
        <v>0</v>
      </c>
      <c r="M468" s="76" t="n">
        <v>20200</v>
      </c>
      <c r="N468" s="76" t="n">
        <v>0</v>
      </c>
      <c r="O468" s="157" t="n">
        <v>0</v>
      </c>
      <c r="P468" s="76" t="n">
        <v>0</v>
      </c>
      <c r="Q468" s="158" t="n">
        <v>0</v>
      </c>
    </row>
    <row r="469" s="2" customFormat="true" ht="126.85" hidden="true" customHeight="false" outlineLevel="0" collapsed="false">
      <c r="A469" s="163"/>
      <c r="B469" s="164"/>
      <c r="C469" s="29" t="s">
        <v>202</v>
      </c>
      <c r="D469" s="29" t="n">
        <v>925</v>
      </c>
      <c r="E469" s="166" t="s">
        <v>56</v>
      </c>
      <c r="F469" s="166" t="s">
        <v>20</v>
      </c>
      <c r="G469" s="167" t="n">
        <v>5820060740</v>
      </c>
      <c r="H469" s="176"/>
      <c r="I469" s="169" t="n">
        <f aca="false">SUM(J469:Q469)</f>
        <v>0</v>
      </c>
      <c r="J469" s="169" t="n">
        <f aca="false">J470</f>
        <v>187500</v>
      </c>
      <c r="K469" s="170" t="n">
        <f aca="false">K470</f>
        <v>-187500</v>
      </c>
      <c r="L469" s="170" t="n">
        <f aca="false">L470</f>
        <v>0</v>
      </c>
      <c r="M469" s="170" t="n">
        <f aca="false">M470</f>
        <v>0</v>
      </c>
      <c r="N469" s="170" t="n">
        <f aca="false">N470</f>
        <v>0</v>
      </c>
      <c r="O469" s="170"/>
      <c r="P469" s="170"/>
      <c r="Q469" s="171" t="n">
        <f aca="false">Q470</f>
        <v>0</v>
      </c>
      <c r="R469" s="172"/>
      <c r="S469" s="172"/>
      <c r="T469" s="172"/>
      <c r="U469" s="172"/>
      <c r="V469" s="172"/>
      <c r="W469" s="172"/>
      <c r="X469" s="172"/>
      <c r="Y469" s="172"/>
      <c r="Z469" s="172"/>
      <c r="AA469" s="172"/>
      <c r="AB469" s="172"/>
      <c r="AC469" s="172"/>
      <c r="AD469" s="172"/>
      <c r="AE469" s="172"/>
      <c r="AF469" s="172"/>
      <c r="AG469" s="172"/>
      <c r="AH469" s="172"/>
      <c r="AI469" s="172"/>
      <c r="AJ469" s="172"/>
      <c r="AK469" s="172"/>
      <c r="AL469" s="172"/>
      <c r="AM469" s="172"/>
      <c r="AN469" s="172"/>
      <c r="AO469" s="172"/>
      <c r="AP469" s="172"/>
      <c r="AQ469" s="172"/>
      <c r="AR469" s="172"/>
      <c r="AS469" s="172"/>
      <c r="AT469" s="172"/>
      <c r="AU469" s="172"/>
      <c r="AV469" s="172"/>
      <c r="AW469" s="172"/>
      <c r="AX469" s="172"/>
      <c r="AY469" s="172"/>
      <c r="AZ469" s="172"/>
      <c r="BA469" s="172"/>
      <c r="BB469" s="172"/>
      <c r="BC469" s="172"/>
      <c r="BD469" s="172"/>
      <c r="BE469" s="172"/>
      <c r="BF469" s="172"/>
      <c r="BG469" s="172"/>
      <c r="BH469" s="172"/>
      <c r="BI469" s="172"/>
      <c r="BJ469" s="172"/>
      <c r="BK469" s="172"/>
      <c r="BL469" s="172"/>
      <c r="BM469" s="172"/>
      <c r="BN469" s="172"/>
      <c r="BO469" s="172"/>
      <c r="BP469" s="172"/>
      <c r="BQ469" s="172"/>
      <c r="BR469" s="172"/>
      <c r="BS469" s="172"/>
      <c r="BT469" s="172"/>
      <c r="BU469" s="172"/>
      <c r="BV469" s="172"/>
      <c r="BW469" s="172"/>
      <c r="BX469" s="172"/>
      <c r="BY469" s="172"/>
      <c r="BZ469" s="172"/>
      <c r="CA469" s="172"/>
      <c r="CB469" s="172"/>
      <c r="CC469" s="172"/>
      <c r="CD469" s="172"/>
      <c r="CE469" s="172"/>
      <c r="CF469" s="172"/>
      <c r="CG469" s="172"/>
      <c r="CH469" s="172"/>
      <c r="CI469" s="172"/>
      <c r="CJ469" s="172"/>
      <c r="CK469" s="172"/>
      <c r="CL469" s="172"/>
      <c r="CM469" s="172"/>
      <c r="CN469" s="172"/>
      <c r="CO469" s="172"/>
      <c r="CP469" s="172"/>
      <c r="CQ469" s="172"/>
      <c r="CR469" s="172"/>
      <c r="CS469" s="172"/>
      <c r="CT469" s="172"/>
      <c r="CU469" s="172"/>
      <c r="CV469" s="172"/>
      <c r="CW469" s="172"/>
      <c r="CX469" s="172"/>
      <c r="CY469" s="172"/>
      <c r="CZ469" s="172"/>
      <c r="DA469" s="172"/>
      <c r="DB469" s="172"/>
      <c r="DC469" s="172"/>
      <c r="DD469" s="172"/>
      <c r="DE469" s="172"/>
      <c r="DF469" s="172"/>
      <c r="DG469" s="172"/>
      <c r="DH469" s="172"/>
      <c r="DI469" s="172"/>
      <c r="DJ469" s="172"/>
      <c r="DK469" s="172"/>
      <c r="DL469" s="172"/>
      <c r="DM469" s="172"/>
      <c r="DN469" s="172"/>
      <c r="DO469" s="172"/>
      <c r="DP469" s="172"/>
      <c r="DQ469" s="172"/>
      <c r="DR469" s="172"/>
      <c r="DS469" s="172"/>
      <c r="DT469" s="172"/>
      <c r="DU469" s="172"/>
      <c r="DV469" s="172"/>
      <c r="DW469" s="172"/>
      <c r="DX469" s="172"/>
      <c r="DY469" s="172"/>
      <c r="DZ469" s="172"/>
      <c r="EA469" s="172"/>
      <c r="EB469" s="172"/>
      <c r="EC469" s="172"/>
      <c r="ED469" s="172"/>
      <c r="EE469" s="172"/>
      <c r="EF469" s="172"/>
      <c r="EG469" s="172"/>
      <c r="EH469" s="172"/>
      <c r="EI469" s="172"/>
      <c r="EJ469" s="172"/>
      <c r="EK469" s="172"/>
      <c r="EL469" s="172"/>
      <c r="EM469" s="172"/>
      <c r="EN469" s="172"/>
      <c r="EO469" s="172"/>
      <c r="EP469" s="172"/>
      <c r="EQ469" s="172"/>
      <c r="ER469" s="172"/>
      <c r="ES469" s="172"/>
      <c r="ET469" s="172"/>
      <c r="EU469" s="172"/>
      <c r="EV469" s="172"/>
      <c r="EW469" s="172"/>
      <c r="EX469" s="172"/>
      <c r="EY469" s="172"/>
      <c r="EZ469" s="172"/>
      <c r="FA469" s="172"/>
      <c r="FB469" s="172"/>
      <c r="FC469" s="172"/>
      <c r="FD469" s="172"/>
      <c r="FE469" s="172"/>
      <c r="FF469" s="172"/>
      <c r="FG469" s="172"/>
      <c r="FH469" s="172"/>
      <c r="FI469" s="172"/>
      <c r="FJ469" s="172"/>
      <c r="FK469" s="172"/>
      <c r="FL469" s="172"/>
      <c r="FM469" s="172"/>
      <c r="FN469" s="172"/>
      <c r="FO469" s="172"/>
      <c r="FP469" s="172"/>
      <c r="FQ469" s="172"/>
      <c r="FR469" s="172"/>
      <c r="FS469" s="172"/>
      <c r="FT469" s="172"/>
      <c r="FU469" s="172"/>
      <c r="FV469" s="172"/>
      <c r="FW469" s="172"/>
      <c r="FX469" s="172"/>
      <c r="FY469" s="172"/>
      <c r="FZ469" s="172"/>
      <c r="GA469" s="172"/>
      <c r="GB469" s="172"/>
      <c r="GC469" s="172"/>
      <c r="GD469" s="172"/>
      <c r="GE469" s="172"/>
      <c r="GF469" s="172"/>
      <c r="GG469" s="172"/>
      <c r="GH469" s="172"/>
      <c r="GI469" s="172"/>
      <c r="GJ469" s="172"/>
      <c r="GK469" s="172"/>
      <c r="GL469" s="172"/>
      <c r="GM469" s="172"/>
      <c r="GN469" s="172"/>
      <c r="GO469" s="172"/>
      <c r="GP469" s="172"/>
      <c r="GQ469" s="172"/>
      <c r="GR469" s="172"/>
      <c r="GS469" s="172"/>
      <c r="GT469" s="172"/>
      <c r="GU469" s="172"/>
      <c r="GV469" s="172"/>
      <c r="GW469" s="172"/>
      <c r="GX469" s="172"/>
      <c r="GY469" s="172"/>
      <c r="GZ469" s="172"/>
      <c r="HA469" s="172"/>
      <c r="HB469" s="172"/>
      <c r="HC469" s="172"/>
      <c r="HD469" s="172"/>
      <c r="HE469" s="172"/>
      <c r="HF469" s="172"/>
      <c r="HG469" s="172"/>
      <c r="HH469" s="172"/>
      <c r="HI469" s="172"/>
      <c r="HJ469" s="172"/>
      <c r="HK469" s="172"/>
      <c r="HL469" s="172"/>
      <c r="HM469" s="172"/>
      <c r="HN469" s="172"/>
      <c r="HO469" s="172"/>
      <c r="HP469" s="172"/>
      <c r="HQ469" s="172"/>
      <c r="HR469" s="172"/>
      <c r="HS469" s="172"/>
      <c r="HT469" s="172"/>
      <c r="HU469" s="172"/>
      <c r="HV469" s="172"/>
      <c r="HW469" s="172"/>
      <c r="HX469" s="172"/>
      <c r="HY469" s="172"/>
      <c r="HZ469" s="172"/>
      <c r="IA469" s="172"/>
      <c r="IB469" s="172"/>
      <c r="IC469" s="172"/>
      <c r="ID469" s="172"/>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c r="PU469" s="1"/>
      <c r="PV469" s="1"/>
      <c r="PW469" s="1"/>
      <c r="PX469" s="1"/>
      <c r="PY469" s="1"/>
      <c r="PZ469" s="1"/>
      <c r="QA469" s="1"/>
      <c r="QB469" s="1"/>
      <c r="QC469" s="1"/>
      <c r="QD469" s="1"/>
      <c r="QE469" s="1"/>
      <c r="QF469" s="1"/>
      <c r="QG469" s="1"/>
      <c r="QH469" s="1"/>
      <c r="QI469" s="1"/>
      <c r="QJ469" s="1"/>
      <c r="QK469" s="1"/>
      <c r="QL469" s="1"/>
      <c r="QM469" s="1"/>
      <c r="QN469" s="1"/>
      <c r="QO469" s="1"/>
      <c r="QP469" s="1"/>
      <c r="QQ469" s="1"/>
      <c r="QR469" s="1"/>
      <c r="QS469" s="1"/>
      <c r="QT469" s="1"/>
      <c r="QU469" s="1"/>
      <c r="QV469" s="1"/>
      <c r="QW469" s="1"/>
      <c r="QX469" s="1"/>
      <c r="QY469" s="1"/>
      <c r="QZ469" s="1"/>
      <c r="RA469" s="1"/>
      <c r="RB469" s="1"/>
      <c r="RC469" s="1"/>
      <c r="RD469" s="1"/>
      <c r="RE469" s="1"/>
      <c r="RF469" s="1"/>
      <c r="RG469" s="1"/>
      <c r="RH469" s="1"/>
      <c r="RI469" s="1"/>
      <c r="RJ469" s="1"/>
      <c r="RK469" s="1"/>
      <c r="RL469" s="1"/>
      <c r="RM469" s="1"/>
      <c r="RN469" s="1"/>
      <c r="RO469" s="1"/>
      <c r="RP469" s="1"/>
      <c r="RQ469" s="1"/>
      <c r="RR469" s="1"/>
      <c r="RS469" s="1"/>
      <c r="RT469" s="1"/>
      <c r="RU469" s="1"/>
      <c r="RV469" s="1"/>
      <c r="RW469" s="1"/>
      <c r="RX469" s="1"/>
      <c r="RY469" s="1"/>
      <c r="RZ469" s="1"/>
      <c r="SA469" s="1"/>
      <c r="SB469" s="1"/>
      <c r="SC469" s="1"/>
      <c r="SD469" s="1"/>
      <c r="SE469" s="1"/>
      <c r="SF469" s="1"/>
      <c r="SG469" s="1"/>
      <c r="SH469" s="1"/>
      <c r="SI469" s="1"/>
      <c r="SJ469" s="1"/>
      <c r="SK469" s="1"/>
      <c r="SL469" s="1"/>
      <c r="SM469" s="1"/>
      <c r="SN469" s="1"/>
      <c r="SO469" s="1"/>
      <c r="SP469" s="1"/>
      <c r="SQ469" s="1"/>
      <c r="SR469" s="1"/>
      <c r="SS469" s="1"/>
      <c r="ST469" s="1"/>
      <c r="SU469" s="1"/>
      <c r="SV469" s="1"/>
      <c r="SW469" s="1"/>
      <c r="SX469" s="1"/>
      <c r="SY469" s="1"/>
      <c r="SZ469" s="1"/>
      <c r="TA469" s="1"/>
      <c r="TB469" s="1"/>
      <c r="TC469" s="1"/>
      <c r="TD469" s="1"/>
      <c r="TE469" s="1"/>
      <c r="TF469" s="1"/>
      <c r="TG469" s="1"/>
      <c r="TH469" s="1"/>
      <c r="TI469" s="1"/>
      <c r="TJ469" s="1"/>
      <c r="TK469" s="1"/>
      <c r="TL469" s="1"/>
      <c r="TM469" s="1"/>
      <c r="TN469" s="1"/>
      <c r="TO469" s="1"/>
      <c r="TP469" s="1"/>
      <c r="TQ469" s="1"/>
      <c r="TR469" s="1"/>
      <c r="TS469" s="1"/>
      <c r="TT469" s="1"/>
      <c r="TU469" s="1"/>
      <c r="TV469" s="1"/>
      <c r="TW469" s="1"/>
      <c r="TX469" s="1"/>
      <c r="TY469" s="1"/>
      <c r="TZ469" s="1"/>
      <c r="UA469" s="1"/>
      <c r="UB469" s="1"/>
      <c r="UC469" s="1"/>
      <c r="UD469" s="1"/>
      <c r="UE469" s="1"/>
      <c r="UF469" s="1"/>
      <c r="UG469" s="1"/>
      <c r="UH469" s="1"/>
      <c r="UI469" s="1"/>
      <c r="UJ469" s="1"/>
      <c r="UK469" s="1"/>
      <c r="UL469" s="1"/>
      <c r="UM469" s="1"/>
      <c r="UN469" s="1"/>
      <c r="UO469" s="1"/>
      <c r="UP469" s="1"/>
      <c r="UQ469" s="1"/>
      <c r="UR469" s="1"/>
      <c r="US469" s="1"/>
      <c r="UT469" s="1"/>
      <c r="UU469" s="1"/>
      <c r="UV469" s="1"/>
      <c r="UW469" s="1"/>
      <c r="UX469" s="1"/>
      <c r="UY469" s="1"/>
      <c r="UZ469" s="1"/>
      <c r="VA469" s="1"/>
      <c r="VB469" s="1"/>
      <c r="VC469" s="1"/>
      <c r="VD469" s="1"/>
      <c r="VE469" s="1"/>
      <c r="VF469" s="1"/>
      <c r="VG469" s="1"/>
      <c r="VH469" s="1"/>
      <c r="VI469" s="1"/>
      <c r="VJ469" s="1"/>
      <c r="VK469" s="1"/>
      <c r="VL469" s="1"/>
      <c r="VM469" s="1"/>
      <c r="VN469" s="1"/>
      <c r="VO469" s="1"/>
      <c r="VP469" s="1"/>
      <c r="VQ469" s="1"/>
      <c r="VR469" s="1"/>
      <c r="VS469" s="1"/>
      <c r="VT469" s="1"/>
      <c r="VU469" s="1"/>
      <c r="VV469" s="1"/>
      <c r="VW469" s="1"/>
      <c r="VX469" s="1"/>
      <c r="VY469" s="1"/>
      <c r="VZ469" s="1"/>
      <c r="WA469" s="1"/>
      <c r="WB469" s="1"/>
      <c r="WC469" s="1"/>
      <c r="WD469" s="1"/>
      <c r="WE469" s="1"/>
      <c r="WF469" s="1"/>
      <c r="WG469" s="1"/>
      <c r="WH469" s="1"/>
      <c r="WI469" s="1"/>
      <c r="WJ469" s="1"/>
      <c r="WK469" s="1"/>
      <c r="WL469" s="1"/>
      <c r="WM469" s="1"/>
      <c r="WN469" s="1"/>
      <c r="WO469" s="1"/>
      <c r="WP469" s="1"/>
      <c r="WQ469" s="1"/>
      <c r="WR469" s="1"/>
      <c r="WS469" s="1"/>
      <c r="WT469" s="1"/>
      <c r="WU469" s="1"/>
      <c r="WV469" s="1"/>
      <c r="WW469" s="1"/>
      <c r="WX469" s="1"/>
      <c r="WY469" s="1"/>
      <c r="WZ469" s="1"/>
      <c r="XA469" s="1"/>
      <c r="XB469" s="1"/>
      <c r="XC469" s="1"/>
      <c r="XD469" s="1"/>
      <c r="XE469" s="1"/>
      <c r="XF469" s="1"/>
      <c r="XG469" s="1"/>
      <c r="XH469" s="1"/>
      <c r="XI469" s="1"/>
      <c r="XJ469" s="1"/>
      <c r="XK469" s="1"/>
      <c r="XL469" s="1"/>
      <c r="XM469" s="1"/>
      <c r="XN469" s="1"/>
      <c r="XO469" s="1"/>
      <c r="XP469" s="1"/>
      <c r="XQ469" s="1"/>
      <c r="XR469" s="1"/>
      <c r="XS469" s="1"/>
      <c r="XT469" s="1"/>
      <c r="XU469" s="1"/>
      <c r="XV469" s="1"/>
      <c r="XW469" s="1"/>
      <c r="XX469" s="1"/>
      <c r="XY469" s="1"/>
      <c r="XZ469" s="1"/>
      <c r="YA469" s="1"/>
      <c r="YB469" s="1"/>
      <c r="YC469" s="1"/>
      <c r="YD469" s="1"/>
      <c r="YE469" s="1"/>
      <c r="YF469" s="1"/>
      <c r="YG469" s="1"/>
      <c r="YH469" s="1"/>
      <c r="YI469" s="1"/>
      <c r="YJ469" s="1"/>
      <c r="YK469" s="1"/>
      <c r="YL469" s="1"/>
      <c r="YM469" s="1"/>
      <c r="YN469" s="1"/>
      <c r="YO469" s="1"/>
      <c r="YP469" s="1"/>
      <c r="YQ469" s="1"/>
      <c r="YR469" s="1"/>
      <c r="YS469" s="1"/>
      <c r="YT469" s="1"/>
      <c r="YU469" s="1"/>
      <c r="YV469" s="1"/>
      <c r="YW469" s="1"/>
      <c r="YX469" s="1"/>
      <c r="YY469" s="1"/>
      <c r="YZ469" s="1"/>
      <c r="ZA469" s="1"/>
      <c r="ZB469" s="1"/>
      <c r="ZC469" s="1"/>
      <c r="ZD469" s="1"/>
      <c r="ZE469" s="1"/>
      <c r="ZF469" s="1"/>
      <c r="ZG469" s="1"/>
      <c r="ZH469" s="1"/>
      <c r="ZI469" s="1"/>
      <c r="ZJ469" s="1"/>
      <c r="ZK469" s="1"/>
      <c r="ZL469" s="1"/>
      <c r="ZM469" s="1"/>
      <c r="ZN469" s="1"/>
      <c r="ZO469" s="1"/>
      <c r="ZP469" s="1"/>
      <c r="ZQ469" s="1"/>
      <c r="ZR469" s="1"/>
      <c r="ZS469" s="1"/>
      <c r="ZT469" s="1"/>
      <c r="ZU469" s="1"/>
      <c r="ZV469" s="1"/>
      <c r="ZW469" s="1"/>
      <c r="ZX469" s="1"/>
      <c r="ZY469" s="1"/>
      <c r="ZZ469" s="1"/>
      <c r="AAA469" s="1"/>
      <c r="AAB469" s="1"/>
      <c r="AAC469" s="1"/>
      <c r="AAD469" s="1"/>
      <c r="AAE469" s="1"/>
      <c r="AAF469" s="1"/>
      <c r="AAG469" s="1"/>
      <c r="AAH469" s="1"/>
      <c r="AAI469" s="1"/>
      <c r="AAJ469" s="1"/>
      <c r="AAK469" s="1"/>
      <c r="AAL469" s="1"/>
      <c r="AAM469" s="1"/>
      <c r="AAN469" s="1"/>
      <c r="AAO469" s="1"/>
      <c r="AAP469" s="1"/>
      <c r="AAQ469" s="1"/>
      <c r="AAR469" s="1"/>
      <c r="AAS469" s="1"/>
      <c r="AAT469" s="1"/>
      <c r="AAU469" s="1"/>
      <c r="AAV469" s="1"/>
      <c r="AAW469" s="1"/>
      <c r="AAX469" s="1"/>
      <c r="AAY469" s="1"/>
      <c r="AAZ469" s="1"/>
      <c r="ABA469" s="1"/>
      <c r="ABB469" s="1"/>
      <c r="ABC469" s="1"/>
      <c r="ABD469" s="1"/>
      <c r="ABE469" s="1"/>
      <c r="ABF469" s="1"/>
      <c r="ABG469" s="1"/>
      <c r="ABH469" s="1"/>
      <c r="ABI469" s="1"/>
      <c r="ABJ469" s="1"/>
      <c r="ABK469" s="1"/>
      <c r="ABL469" s="1"/>
      <c r="ABM469" s="1"/>
      <c r="ABN469" s="1"/>
      <c r="ABO469" s="1"/>
      <c r="ABP469" s="1"/>
      <c r="ABQ469" s="1"/>
      <c r="ABR469" s="1"/>
      <c r="ABS469" s="1"/>
      <c r="ABT469" s="1"/>
      <c r="ABU469" s="1"/>
      <c r="ABV469" s="1"/>
      <c r="ABW469" s="1"/>
      <c r="ABX469" s="1"/>
      <c r="ABY469" s="1"/>
      <c r="ABZ469" s="1"/>
      <c r="ACA469" s="1"/>
      <c r="ACB469" s="1"/>
      <c r="ACC469" s="1"/>
      <c r="ACD469" s="1"/>
      <c r="ACE469" s="1"/>
      <c r="ACF469" s="1"/>
      <c r="ACG469" s="1"/>
      <c r="ACH469" s="1"/>
      <c r="ACI469" s="1"/>
      <c r="ACJ469" s="1"/>
      <c r="ACK469" s="1"/>
      <c r="ACL469" s="1"/>
      <c r="ACM469" s="1"/>
      <c r="ACN469" s="1"/>
      <c r="ACO469" s="1"/>
      <c r="ACP469" s="1"/>
      <c r="ACQ469" s="1"/>
      <c r="ACR469" s="1"/>
      <c r="ACS469" s="1"/>
      <c r="ACT469" s="1"/>
      <c r="ACU469" s="1"/>
      <c r="ACV469" s="1"/>
      <c r="ACW469" s="1"/>
      <c r="ACX469" s="1"/>
      <c r="ACY469" s="1"/>
      <c r="ACZ469" s="1"/>
      <c r="ADA469" s="1"/>
      <c r="ADB469" s="1"/>
      <c r="ADC469" s="1"/>
      <c r="ADD469" s="1"/>
      <c r="ADE469" s="1"/>
      <c r="ADF469" s="1"/>
      <c r="ADG469" s="1"/>
      <c r="ADH469" s="1"/>
      <c r="ADI469" s="1"/>
      <c r="ADJ469" s="1"/>
      <c r="ADK469" s="1"/>
      <c r="ADL469" s="1"/>
      <c r="ADM469" s="1"/>
      <c r="ADN469" s="1"/>
      <c r="ADO469" s="1"/>
      <c r="ADP469" s="1"/>
      <c r="ADQ469" s="1"/>
      <c r="ADR469" s="1"/>
      <c r="ADS469" s="1"/>
      <c r="ADT469" s="1"/>
      <c r="ADU469" s="1"/>
      <c r="ADV469" s="1"/>
      <c r="ADW469" s="1"/>
      <c r="ADX469" s="1"/>
      <c r="ADY469" s="1"/>
      <c r="ADZ469" s="1"/>
      <c r="AEA469" s="1"/>
      <c r="AEB469" s="1"/>
      <c r="AEC469" s="1"/>
      <c r="AED469" s="1"/>
      <c r="AEE469" s="1"/>
      <c r="AEF469" s="1"/>
      <c r="AEG469" s="1"/>
      <c r="AEH469" s="1"/>
      <c r="AEI469" s="1"/>
      <c r="AEJ469" s="1"/>
      <c r="AEK469" s="1"/>
      <c r="AEL469" s="1"/>
      <c r="AEM469" s="1"/>
      <c r="AEN469" s="1"/>
      <c r="AEO469" s="1"/>
      <c r="AEP469" s="1"/>
      <c r="AEQ469" s="1"/>
      <c r="AER469" s="1"/>
      <c r="AES469" s="1"/>
      <c r="AET469" s="1"/>
      <c r="AEU469" s="1"/>
      <c r="AEV469" s="1"/>
      <c r="AEW469" s="1"/>
      <c r="AEX469" s="1"/>
      <c r="AEY469" s="1"/>
      <c r="AEZ469" s="1"/>
      <c r="AFA469" s="1"/>
      <c r="AFB469" s="1"/>
      <c r="AFC469" s="1"/>
      <c r="AFD469" s="1"/>
      <c r="AFE469" s="1"/>
      <c r="AFF469" s="1"/>
      <c r="AFG469" s="1"/>
      <c r="AFH469" s="1"/>
      <c r="AFI469" s="1"/>
      <c r="AFJ469" s="1"/>
      <c r="AFK469" s="1"/>
      <c r="AFL469" s="1"/>
      <c r="AFM469" s="1"/>
      <c r="AFN469" s="1"/>
      <c r="AFO469" s="1"/>
      <c r="AFP469" s="1"/>
      <c r="AFQ469" s="1"/>
      <c r="AFR469" s="1"/>
      <c r="AFS469" s="1"/>
      <c r="AFT469" s="1"/>
      <c r="AFU469" s="1"/>
      <c r="AFV469" s="1"/>
      <c r="AFW469" s="1"/>
      <c r="AFX469" s="1"/>
      <c r="AFY469" s="1"/>
      <c r="AFZ469" s="1"/>
      <c r="AGA469" s="1"/>
      <c r="AGB469" s="1"/>
      <c r="AGC469" s="1"/>
      <c r="AGD469" s="1"/>
      <c r="AGE469" s="1"/>
      <c r="AGF469" s="1"/>
      <c r="AGG469" s="1"/>
      <c r="AGH469" s="1"/>
      <c r="AGI469" s="1"/>
      <c r="AGJ469" s="1"/>
      <c r="AGK469" s="1"/>
      <c r="AGL469" s="1"/>
      <c r="AGM469" s="1"/>
      <c r="AGN469" s="1"/>
      <c r="AGO469" s="1"/>
      <c r="AGP469" s="1"/>
      <c r="AGQ469" s="1"/>
      <c r="AGR469" s="1"/>
      <c r="AGS469" s="1"/>
      <c r="AGT469" s="1"/>
      <c r="AGU469" s="1"/>
      <c r="AGV469" s="1"/>
      <c r="AGW469" s="1"/>
      <c r="AGX469" s="1"/>
      <c r="AGY469" s="1"/>
      <c r="AGZ469" s="1"/>
      <c r="AHA469" s="1"/>
      <c r="AHB469" s="1"/>
      <c r="AHC469" s="1"/>
      <c r="AHD469" s="1"/>
      <c r="AHE469" s="1"/>
      <c r="AHF469" s="1"/>
      <c r="AHG469" s="1"/>
      <c r="AHH469" s="1"/>
      <c r="AHI469" s="1"/>
      <c r="AHJ469" s="1"/>
      <c r="AHK469" s="1"/>
      <c r="AHL469" s="1"/>
      <c r="AHM469" s="1"/>
      <c r="AHN469" s="1"/>
      <c r="AHO469" s="1"/>
      <c r="AHP469" s="1"/>
      <c r="AHQ469" s="1"/>
      <c r="AHR469" s="1"/>
      <c r="AHS469" s="1"/>
      <c r="AHT469" s="1"/>
      <c r="AHU469" s="1"/>
      <c r="AHV469" s="1"/>
      <c r="AHW469" s="1"/>
      <c r="AHX469" s="1"/>
      <c r="AHY469" s="1"/>
      <c r="AHZ469" s="1"/>
      <c r="AIA469" s="1"/>
      <c r="AIB469" s="1"/>
      <c r="AIC469" s="1"/>
      <c r="AID469" s="1"/>
      <c r="AIE469" s="1"/>
      <c r="AIF469" s="1"/>
      <c r="AIG469" s="1"/>
      <c r="AIH469" s="1"/>
      <c r="AII469" s="1"/>
      <c r="AIJ469" s="1"/>
      <c r="AIK469" s="1"/>
      <c r="AIL469" s="1"/>
      <c r="AIM469" s="1"/>
      <c r="AIN469" s="1"/>
      <c r="AIO469" s="1"/>
      <c r="AIP469" s="1"/>
      <c r="AIQ469" s="1"/>
      <c r="AIR469" s="1"/>
      <c r="AIS469" s="1"/>
      <c r="AIT469" s="1"/>
      <c r="AIU469" s="1"/>
      <c r="AIV469" s="1"/>
      <c r="AIW469" s="1"/>
      <c r="AIX469" s="1"/>
      <c r="AIY469" s="1"/>
      <c r="AIZ469" s="1"/>
      <c r="AJA469" s="1"/>
      <c r="AJB469" s="1"/>
      <c r="AJC469" s="1"/>
      <c r="AJD469" s="1"/>
      <c r="AJE469" s="1"/>
      <c r="AJF469" s="1"/>
      <c r="AJG469" s="1"/>
      <c r="AJH469" s="1"/>
      <c r="AJI469" s="1"/>
      <c r="AJJ469" s="1"/>
      <c r="AJK469" s="1"/>
      <c r="AJL469" s="1"/>
      <c r="AJM469" s="1"/>
      <c r="AJN469" s="1"/>
      <c r="AJO469" s="1"/>
      <c r="AJP469" s="1"/>
      <c r="AJQ469" s="1"/>
      <c r="AJR469" s="1"/>
      <c r="AJS469" s="1"/>
      <c r="AJT469" s="1"/>
      <c r="AJU469" s="1"/>
      <c r="AJV469" s="1"/>
      <c r="AJW469" s="1"/>
      <c r="AJX469" s="1"/>
      <c r="AJY469" s="1"/>
      <c r="AJZ469" s="1"/>
      <c r="AKA469" s="1"/>
      <c r="AKB469" s="1"/>
      <c r="AKC469" s="1"/>
      <c r="AKD469" s="1"/>
      <c r="AKE469" s="1"/>
      <c r="AKF469" s="1"/>
      <c r="AKG469" s="1"/>
      <c r="AKH469" s="1"/>
      <c r="AKI469" s="1"/>
      <c r="AKJ469" s="1"/>
      <c r="AKK469" s="1"/>
      <c r="AKL469" s="1"/>
      <c r="AKM469" s="1"/>
      <c r="AKN469" s="1"/>
      <c r="AKO469" s="1"/>
      <c r="AKP469" s="1"/>
      <c r="AKQ469" s="1"/>
      <c r="AKR469" s="1"/>
      <c r="AKS469" s="1"/>
      <c r="AKT469" s="1"/>
      <c r="AKU469" s="1"/>
      <c r="AKV469" s="1"/>
      <c r="AKW469" s="1"/>
      <c r="AKX469" s="1"/>
      <c r="AKY469" s="1"/>
      <c r="AKZ469" s="1"/>
      <c r="ALA469" s="1"/>
      <c r="ALB469" s="1"/>
      <c r="ALC469" s="1"/>
      <c r="ALD469" s="1"/>
      <c r="ALE469" s="1"/>
      <c r="ALF469" s="1"/>
      <c r="ALG469" s="1"/>
      <c r="ALH469" s="1"/>
      <c r="ALI469" s="1"/>
      <c r="ALJ469" s="1"/>
      <c r="ALK469" s="1"/>
      <c r="ALL469" s="1"/>
      <c r="ALM469" s="1"/>
      <c r="ALN469" s="1"/>
      <c r="ALO469" s="1"/>
      <c r="ALP469" s="1"/>
    </row>
    <row r="470" s="2" customFormat="true" ht="32.8" hidden="true" customHeight="false" outlineLevel="0" collapsed="false">
      <c r="A470" s="163"/>
      <c r="B470" s="164"/>
      <c r="C470" s="29" t="s">
        <v>146</v>
      </c>
      <c r="D470" s="29" t="n">
        <v>925</v>
      </c>
      <c r="E470" s="166" t="s">
        <v>56</v>
      </c>
      <c r="F470" s="166" t="s">
        <v>20</v>
      </c>
      <c r="G470" s="167" t="n">
        <v>5820060740</v>
      </c>
      <c r="H470" s="176" t="n">
        <v>600</v>
      </c>
      <c r="I470" s="169" t="n">
        <f aca="false">SUM(J470:Q470)</f>
        <v>0</v>
      </c>
      <c r="J470" s="169" t="n">
        <v>187500</v>
      </c>
      <c r="K470" s="170" t="n">
        <v>-187500</v>
      </c>
      <c r="L470" s="170"/>
      <c r="M470" s="170"/>
      <c r="N470" s="170"/>
      <c r="O470" s="170"/>
      <c r="P470" s="170"/>
      <c r="Q470" s="171"/>
      <c r="R470" s="172"/>
      <c r="S470" s="172"/>
      <c r="T470" s="172"/>
      <c r="U470" s="172"/>
      <c r="V470" s="172"/>
      <c r="W470" s="172"/>
      <c r="X470" s="172"/>
      <c r="Y470" s="172"/>
      <c r="Z470" s="172"/>
      <c r="AA470" s="172"/>
      <c r="AB470" s="172"/>
      <c r="AC470" s="172"/>
      <c r="AD470" s="172"/>
      <c r="AE470" s="172"/>
      <c r="AF470" s="172"/>
      <c r="AG470" s="172"/>
      <c r="AH470" s="172"/>
      <c r="AI470" s="172"/>
      <c r="AJ470" s="172"/>
      <c r="AK470" s="172"/>
      <c r="AL470" s="172"/>
      <c r="AM470" s="172"/>
      <c r="AN470" s="172"/>
      <c r="AO470" s="172"/>
      <c r="AP470" s="172"/>
      <c r="AQ470" s="172"/>
      <c r="AR470" s="172"/>
      <c r="AS470" s="172"/>
      <c r="AT470" s="172"/>
      <c r="AU470" s="172"/>
      <c r="AV470" s="172"/>
      <c r="AW470" s="172"/>
      <c r="AX470" s="172"/>
      <c r="AY470" s="172"/>
      <c r="AZ470" s="172"/>
      <c r="BA470" s="172"/>
      <c r="BB470" s="172"/>
      <c r="BC470" s="172"/>
      <c r="BD470" s="172"/>
      <c r="BE470" s="172"/>
      <c r="BF470" s="172"/>
      <c r="BG470" s="172"/>
      <c r="BH470" s="172"/>
      <c r="BI470" s="172"/>
      <c r="BJ470" s="172"/>
      <c r="BK470" s="172"/>
      <c r="BL470" s="172"/>
      <c r="BM470" s="172"/>
      <c r="BN470" s="172"/>
      <c r="BO470" s="172"/>
      <c r="BP470" s="172"/>
      <c r="BQ470" s="172"/>
      <c r="BR470" s="172"/>
      <c r="BS470" s="172"/>
      <c r="BT470" s="172"/>
      <c r="BU470" s="172"/>
      <c r="BV470" s="172"/>
      <c r="BW470" s="172"/>
      <c r="BX470" s="172"/>
      <c r="BY470" s="172"/>
      <c r="BZ470" s="172"/>
      <c r="CA470" s="172"/>
      <c r="CB470" s="172"/>
      <c r="CC470" s="172"/>
      <c r="CD470" s="172"/>
      <c r="CE470" s="172"/>
      <c r="CF470" s="172"/>
      <c r="CG470" s="172"/>
      <c r="CH470" s="172"/>
      <c r="CI470" s="172"/>
      <c r="CJ470" s="172"/>
      <c r="CK470" s="172"/>
      <c r="CL470" s="172"/>
      <c r="CM470" s="172"/>
      <c r="CN470" s="172"/>
      <c r="CO470" s="172"/>
      <c r="CP470" s="172"/>
      <c r="CQ470" s="172"/>
      <c r="CR470" s="172"/>
      <c r="CS470" s="172"/>
      <c r="CT470" s="172"/>
      <c r="CU470" s="172"/>
      <c r="CV470" s="172"/>
      <c r="CW470" s="172"/>
      <c r="CX470" s="172"/>
      <c r="CY470" s="172"/>
      <c r="CZ470" s="172"/>
      <c r="DA470" s="172"/>
      <c r="DB470" s="172"/>
      <c r="DC470" s="172"/>
      <c r="DD470" s="172"/>
      <c r="DE470" s="172"/>
      <c r="DF470" s="172"/>
      <c r="DG470" s="172"/>
      <c r="DH470" s="172"/>
      <c r="DI470" s="172"/>
      <c r="DJ470" s="172"/>
      <c r="DK470" s="172"/>
      <c r="DL470" s="172"/>
      <c r="DM470" s="172"/>
      <c r="DN470" s="172"/>
      <c r="DO470" s="172"/>
      <c r="DP470" s="172"/>
      <c r="DQ470" s="172"/>
      <c r="DR470" s="172"/>
      <c r="DS470" s="172"/>
      <c r="DT470" s="172"/>
      <c r="DU470" s="172"/>
      <c r="DV470" s="172"/>
      <c r="DW470" s="172"/>
      <c r="DX470" s="172"/>
      <c r="DY470" s="172"/>
      <c r="DZ470" s="172"/>
      <c r="EA470" s="172"/>
      <c r="EB470" s="172"/>
      <c r="EC470" s="172"/>
      <c r="ED470" s="172"/>
      <c r="EE470" s="172"/>
      <c r="EF470" s="172"/>
      <c r="EG470" s="172"/>
      <c r="EH470" s="172"/>
      <c r="EI470" s="172"/>
      <c r="EJ470" s="172"/>
      <c r="EK470" s="172"/>
      <c r="EL470" s="172"/>
      <c r="EM470" s="172"/>
      <c r="EN470" s="172"/>
      <c r="EO470" s="172"/>
      <c r="EP470" s="172"/>
      <c r="EQ470" s="172"/>
      <c r="ER470" s="172"/>
      <c r="ES470" s="172"/>
      <c r="ET470" s="172"/>
      <c r="EU470" s="172"/>
      <c r="EV470" s="172"/>
      <c r="EW470" s="172"/>
      <c r="EX470" s="172"/>
      <c r="EY470" s="172"/>
      <c r="EZ470" s="172"/>
      <c r="FA470" s="172"/>
      <c r="FB470" s="172"/>
      <c r="FC470" s="172"/>
      <c r="FD470" s="172"/>
      <c r="FE470" s="172"/>
      <c r="FF470" s="172"/>
      <c r="FG470" s="172"/>
      <c r="FH470" s="172"/>
      <c r="FI470" s="172"/>
      <c r="FJ470" s="172"/>
      <c r="FK470" s="172"/>
      <c r="FL470" s="172"/>
      <c r="FM470" s="172"/>
      <c r="FN470" s="172"/>
      <c r="FO470" s="172"/>
      <c r="FP470" s="172"/>
      <c r="FQ470" s="172"/>
      <c r="FR470" s="172"/>
      <c r="FS470" s="172"/>
      <c r="FT470" s="172"/>
      <c r="FU470" s="172"/>
      <c r="FV470" s="172"/>
      <c r="FW470" s="172"/>
      <c r="FX470" s="172"/>
      <c r="FY470" s="172"/>
      <c r="FZ470" s="172"/>
      <c r="GA470" s="172"/>
      <c r="GB470" s="172"/>
      <c r="GC470" s="172"/>
      <c r="GD470" s="172"/>
      <c r="GE470" s="172"/>
      <c r="GF470" s="172"/>
      <c r="GG470" s="172"/>
      <c r="GH470" s="172"/>
      <c r="GI470" s="172"/>
      <c r="GJ470" s="172"/>
      <c r="GK470" s="172"/>
      <c r="GL470" s="172"/>
      <c r="GM470" s="172"/>
      <c r="GN470" s="172"/>
      <c r="GO470" s="172"/>
      <c r="GP470" s="172"/>
      <c r="GQ470" s="172"/>
      <c r="GR470" s="172"/>
      <c r="GS470" s="172"/>
      <c r="GT470" s="172"/>
      <c r="GU470" s="172"/>
      <c r="GV470" s="172"/>
      <c r="GW470" s="172"/>
      <c r="GX470" s="172"/>
      <c r="GY470" s="172"/>
      <c r="GZ470" s="172"/>
      <c r="HA470" s="172"/>
      <c r="HB470" s="172"/>
      <c r="HC470" s="172"/>
      <c r="HD470" s="172"/>
      <c r="HE470" s="172"/>
      <c r="HF470" s="172"/>
      <c r="HG470" s="172"/>
      <c r="HH470" s="172"/>
      <c r="HI470" s="172"/>
      <c r="HJ470" s="172"/>
      <c r="HK470" s="172"/>
      <c r="HL470" s="172"/>
      <c r="HM470" s="172"/>
      <c r="HN470" s="172"/>
      <c r="HO470" s="172"/>
      <c r="HP470" s="172"/>
      <c r="HQ470" s="172"/>
      <c r="HR470" s="172"/>
      <c r="HS470" s="172"/>
      <c r="HT470" s="172"/>
      <c r="HU470" s="172"/>
      <c r="HV470" s="172"/>
      <c r="HW470" s="172"/>
      <c r="HX470" s="172"/>
      <c r="HY470" s="172"/>
      <c r="HZ470" s="172"/>
      <c r="IA470" s="172"/>
      <c r="IB470" s="172"/>
      <c r="IC470" s="172"/>
      <c r="ID470" s="172"/>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c r="PU470" s="1"/>
      <c r="PV470" s="1"/>
      <c r="PW470" s="1"/>
      <c r="PX470" s="1"/>
      <c r="PY470" s="1"/>
      <c r="PZ470" s="1"/>
      <c r="QA470" s="1"/>
      <c r="QB470" s="1"/>
      <c r="QC470" s="1"/>
      <c r="QD470" s="1"/>
      <c r="QE470" s="1"/>
      <c r="QF470" s="1"/>
      <c r="QG470" s="1"/>
      <c r="QH470" s="1"/>
      <c r="QI470" s="1"/>
      <c r="QJ470" s="1"/>
      <c r="QK470" s="1"/>
      <c r="QL470" s="1"/>
      <c r="QM470" s="1"/>
      <c r="QN470" s="1"/>
      <c r="QO470" s="1"/>
      <c r="QP470" s="1"/>
      <c r="QQ470" s="1"/>
      <c r="QR470" s="1"/>
      <c r="QS470" s="1"/>
      <c r="QT470" s="1"/>
      <c r="QU470" s="1"/>
      <c r="QV470" s="1"/>
      <c r="QW470" s="1"/>
      <c r="QX470" s="1"/>
      <c r="QY470" s="1"/>
      <c r="QZ470" s="1"/>
      <c r="RA470" s="1"/>
      <c r="RB470" s="1"/>
      <c r="RC470" s="1"/>
      <c r="RD470" s="1"/>
      <c r="RE470" s="1"/>
      <c r="RF470" s="1"/>
      <c r="RG470" s="1"/>
      <c r="RH470" s="1"/>
      <c r="RI470" s="1"/>
      <c r="RJ470" s="1"/>
      <c r="RK470" s="1"/>
      <c r="RL470" s="1"/>
      <c r="RM470" s="1"/>
      <c r="RN470" s="1"/>
      <c r="RO470" s="1"/>
      <c r="RP470" s="1"/>
      <c r="RQ470" s="1"/>
      <c r="RR470" s="1"/>
      <c r="RS470" s="1"/>
      <c r="RT470" s="1"/>
      <c r="RU470" s="1"/>
      <c r="RV470" s="1"/>
      <c r="RW470" s="1"/>
      <c r="RX470" s="1"/>
      <c r="RY470" s="1"/>
      <c r="RZ470" s="1"/>
      <c r="SA470" s="1"/>
      <c r="SB470" s="1"/>
      <c r="SC470" s="1"/>
      <c r="SD470" s="1"/>
      <c r="SE470" s="1"/>
      <c r="SF470" s="1"/>
      <c r="SG470" s="1"/>
      <c r="SH470" s="1"/>
      <c r="SI470" s="1"/>
      <c r="SJ470" s="1"/>
      <c r="SK470" s="1"/>
      <c r="SL470" s="1"/>
      <c r="SM470" s="1"/>
      <c r="SN470" s="1"/>
      <c r="SO470" s="1"/>
      <c r="SP470" s="1"/>
      <c r="SQ470" s="1"/>
      <c r="SR470" s="1"/>
      <c r="SS470" s="1"/>
      <c r="ST470" s="1"/>
      <c r="SU470" s="1"/>
      <c r="SV470" s="1"/>
      <c r="SW470" s="1"/>
      <c r="SX470" s="1"/>
      <c r="SY470" s="1"/>
      <c r="SZ470" s="1"/>
      <c r="TA470" s="1"/>
      <c r="TB470" s="1"/>
      <c r="TC470" s="1"/>
      <c r="TD470" s="1"/>
      <c r="TE470" s="1"/>
      <c r="TF470" s="1"/>
      <c r="TG470" s="1"/>
      <c r="TH470" s="1"/>
      <c r="TI470" s="1"/>
      <c r="TJ470" s="1"/>
      <c r="TK470" s="1"/>
      <c r="TL470" s="1"/>
      <c r="TM470" s="1"/>
      <c r="TN470" s="1"/>
      <c r="TO470" s="1"/>
      <c r="TP470" s="1"/>
      <c r="TQ470" s="1"/>
      <c r="TR470" s="1"/>
      <c r="TS470" s="1"/>
      <c r="TT470" s="1"/>
      <c r="TU470" s="1"/>
      <c r="TV470" s="1"/>
      <c r="TW470" s="1"/>
      <c r="TX470" s="1"/>
      <c r="TY470" s="1"/>
      <c r="TZ470" s="1"/>
      <c r="UA470" s="1"/>
      <c r="UB470" s="1"/>
      <c r="UC470" s="1"/>
      <c r="UD470" s="1"/>
      <c r="UE470" s="1"/>
      <c r="UF470" s="1"/>
      <c r="UG470" s="1"/>
      <c r="UH470" s="1"/>
      <c r="UI470" s="1"/>
      <c r="UJ470" s="1"/>
      <c r="UK470" s="1"/>
      <c r="UL470" s="1"/>
      <c r="UM470" s="1"/>
      <c r="UN470" s="1"/>
      <c r="UO470" s="1"/>
      <c r="UP470" s="1"/>
      <c r="UQ470" s="1"/>
      <c r="UR470" s="1"/>
      <c r="US470" s="1"/>
      <c r="UT470" s="1"/>
      <c r="UU470" s="1"/>
      <c r="UV470" s="1"/>
      <c r="UW470" s="1"/>
      <c r="UX470" s="1"/>
      <c r="UY470" s="1"/>
      <c r="UZ470" s="1"/>
      <c r="VA470" s="1"/>
      <c r="VB470" s="1"/>
      <c r="VC470" s="1"/>
      <c r="VD470" s="1"/>
      <c r="VE470" s="1"/>
      <c r="VF470" s="1"/>
      <c r="VG470" s="1"/>
      <c r="VH470" s="1"/>
      <c r="VI470" s="1"/>
      <c r="VJ470" s="1"/>
      <c r="VK470" s="1"/>
      <c r="VL470" s="1"/>
      <c r="VM470" s="1"/>
      <c r="VN470" s="1"/>
      <c r="VO470" s="1"/>
      <c r="VP470" s="1"/>
      <c r="VQ470" s="1"/>
      <c r="VR470" s="1"/>
      <c r="VS470" s="1"/>
      <c r="VT470" s="1"/>
      <c r="VU470" s="1"/>
      <c r="VV470" s="1"/>
      <c r="VW470" s="1"/>
      <c r="VX470" s="1"/>
      <c r="VY470" s="1"/>
      <c r="VZ470" s="1"/>
      <c r="WA470" s="1"/>
      <c r="WB470" s="1"/>
      <c r="WC470" s="1"/>
      <c r="WD470" s="1"/>
      <c r="WE470" s="1"/>
      <c r="WF470" s="1"/>
      <c r="WG470" s="1"/>
      <c r="WH470" s="1"/>
      <c r="WI470" s="1"/>
      <c r="WJ470" s="1"/>
      <c r="WK470" s="1"/>
      <c r="WL470" s="1"/>
      <c r="WM470" s="1"/>
      <c r="WN470" s="1"/>
      <c r="WO470" s="1"/>
      <c r="WP470" s="1"/>
      <c r="WQ470" s="1"/>
      <c r="WR470" s="1"/>
      <c r="WS470" s="1"/>
      <c r="WT470" s="1"/>
      <c r="WU470" s="1"/>
      <c r="WV470" s="1"/>
      <c r="WW470" s="1"/>
      <c r="WX470" s="1"/>
      <c r="WY470" s="1"/>
      <c r="WZ470" s="1"/>
      <c r="XA470" s="1"/>
      <c r="XB470" s="1"/>
      <c r="XC470" s="1"/>
      <c r="XD470" s="1"/>
      <c r="XE470" s="1"/>
      <c r="XF470" s="1"/>
      <c r="XG470" s="1"/>
      <c r="XH470" s="1"/>
      <c r="XI470" s="1"/>
      <c r="XJ470" s="1"/>
      <c r="XK470" s="1"/>
      <c r="XL470" s="1"/>
      <c r="XM470" s="1"/>
      <c r="XN470" s="1"/>
      <c r="XO470" s="1"/>
      <c r="XP470" s="1"/>
      <c r="XQ470" s="1"/>
      <c r="XR470" s="1"/>
      <c r="XS470" s="1"/>
      <c r="XT470" s="1"/>
      <c r="XU470" s="1"/>
      <c r="XV470" s="1"/>
      <c r="XW470" s="1"/>
      <c r="XX470" s="1"/>
      <c r="XY470" s="1"/>
      <c r="XZ470" s="1"/>
      <c r="YA470" s="1"/>
      <c r="YB470" s="1"/>
      <c r="YC470" s="1"/>
      <c r="YD470" s="1"/>
      <c r="YE470" s="1"/>
      <c r="YF470" s="1"/>
      <c r="YG470" s="1"/>
      <c r="YH470" s="1"/>
      <c r="YI470" s="1"/>
      <c r="YJ470" s="1"/>
      <c r="YK470" s="1"/>
      <c r="YL470" s="1"/>
      <c r="YM470" s="1"/>
      <c r="YN470" s="1"/>
      <c r="YO470" s="1"/>
      <c r="YP470" s="1"/>
      <c r="YQ470" s="1"/>
      <c r="YR470" s="1"/>
      <c r="YS470" s="1"/>
      <c r="YT470" s="1"/>
      <c r="YU470" s="1"/>
      <c r="YV470" s="1"/>
      <c r="YW470" s="1"/>
      <c r="YX470" s="1"/>
      <c r="YY470" s="1"/>
      <c r="YZ470" s="1"/>
      <c r="ZA470" s="1"/>
      <c r="ZB470" s="1"/>
      <c r="ZC470" s="1"/>
      <c r="ZD470" s="1"/>
      <c r="ZE470" s="1"/>
      <c r="ZF470" s="1"/>
      <c r="ZG470" s="1"/>
      <c r="ZH470" s="1"/>
      <c r="ZI470" s="1"/>
      <c r="ZJ470" s="1"/>
      <c r="ZK470" s="1"/>
      <c r="ZL470" s="1"/>
      <c r="ZM470" s="1"/>
      <c r="ZN470" s="1"/>
      <c r="ZO470" s="1"/>
      <c r="ZP470" s="1"/>
      <c r="ZQ470" s="1"/>
      <c r="ZR470" s="1"/>
      <c r="ZS470" s="1"/>
      <c r="ZT470" s="1"/>
      <c r="ZU470" s="1"/>
      <c r="ZV470" s="1"/>
      <c r="ZW470" s="1"/>
      <c r="ZX470" s="1"/>
      <c r="ZY470" s="1"/>
      <c r="ZZ470" s="1"/>
      <c r="AAA470" s="1"/>
      <c r="AAB470" s="1"/>
      <c r="AAC470" s="1"/>
      <c r="AAD470" s="1"/>
      <c r="AAE470" s="1"/>
      <c r="AAF470" s="1"/>
      <c r="AAG470" s="1"/>
      <c r="AAH470" s="1"/>
      <c r="AAI470" s="1"/>
      <c r="AAJ470" s="1"/>
      <c r="AAK470" s="1"/>
      <c r="AAL470" s="1"/>
      <c r="AAM470" s="1"/>
      <c r="AAN470" s="1"/>
      <c r="AAO470" s="1"/>
      <c r="AAP470" s="1"/>
      <c r="AAQ470" s="1"/>
      <c r="AAR470" s="1"/>
      <c r="AAS470" s="1"/>
      <c r="AAT470" s="1"/>
      <c r="AAU470" s="1"/>
      <c r="AAV470" s="1"/>
      <c r="AAW470" s="1"/>
      <c r="AAX470" s="1"/>
      <c r="AAY470" s="1"/>
      <c r="AAZ470" s="1"/>
      <c r="ABA470" s="1"/>
      <c r="ABB470" s="1"/>
      <c r="ABC470" s="1"/>
      <c r="ABD470" s="1"/>
      <c r="ABE470" s="1"/>
      <c r="ABF470" s="1"/>
      <c r="ABG470" s="1"/>
      <c r="ABH470" s="1"/>
      <c r="ABI470" s="1"/>
      <c r="ABJ470" s="1"/>
      <c r="ABK470" s="1"/>
      <c r="ABL470" s="1"/>
      <c r="ABM470" s="1"/>
      <c r="ABN470" s="1"/>
      <c r="ABO470" s="1"/>
      <c r="ABP470" s="1"/>
      <c r="ABQ470" s="1"/>
      <c r="ABR470" s="1"/>
      <c r="ABS470" s="1"/>
      <c r="ABT470" s="1"/>
      <c r="ABU470" s="1"/>
      <c r="ABV470" s="1"/>
      <c r="ABW470" s="1"/>
      <c r="ABX470" s="1"/>
      <c r="ABY470" s="1"/>
      <c r="ABZ470" s="1"/>
      <c r="ACA470" s="1"/>
      <c r="ACB470" s="1"/>
      <c r="ACC470" s="1"/>
      <c r="ACD470" s="1"/>
      <c r="ACE470" s="1"/>
      <c r="ACF470" s="1"/>
      <c r="ACG470" s="1"/>
      <c r="ACH470" s="1"/>
      <c r="ACI470" s="1"/>
      <c r="ACJ470" s="1"/>
      <c r="ACK470" s="1"/>
      <c r="ACL470" s="1"/>
      <c r="ACM470" s="1"/>
      <c r="ACN470" s="1"/>
      <c r="ACO470" s="1"/>
      <c r="ACP470" s="1"/>
      <c r="ACQ470" s="1"/>
      <c r="ACR470" s="1"/>
      <c r="ACS470" s="1"/>
      <c r="ACT470" s="1"/>
      <c r="ACU470" s="1"/>
      <c r="ACV470" s="1"/>
      <c r="ACW470" s="1"/>
      <c r="ACX470" s="1"/>
      <c r="ACY470" s="1"/>
      <c r="ACZ470" s="1"/>
      <c r="ADA470" s="1"/>
      <c r="ADB470" s="1"/>
      <c r="ADC470" s="1"/>
      <c r="ADD470" s="1"/>
      <c r="ADE470" s="1"/>
      <c r="ADF470" s="1"/>
      <c r="ADG470" s="1"/>
      <c r="ADH470" s="1"/>
      <c r="ADI470" s="1"/>
      <c r="ADJ470" s="1"/>
      <c r="ADK470" s="1"/>
      <c r="ADL470" s="1"/>
      <c r="ADM470" s="1"/>
      <c r="ADN470" s="1"/>
      <c r="ADO470" s="1"/>
      <c r="ADP470" s="1"/>
      <c r="ADQ470" s="1"/>
      <c r="ADR470" s="1"/>
      <c r="ADS470" s="1"/>
      <c r="ADT470" s="1"/>
      <c r="ADU470" s="1"/>
      <c r="ADV470" s="1"/>
      <c r="ADW470" s="1"/>
      <c r="ADX470" s="1"/>
      <c r="ADY470" s="1"/>
      <c r="ADZ470" s="1"/>
      <c r="AEA470" s="1"/>
      <c r="AEB470" s="1"/>
      <c r="AEC470" s="1"/>
      <c r="AED470" s="1"/>
      <c r="AEE470" s="1"/>
      <c r="AEF470" s="1"/>
      <c r="AEG470" s="1"/>
      <c r="AEH470" s="1"/>
      <c r="AEI470" s="1"/>
      <c r="AEJ470" s="1"/>
      <c r="AEK470" s="1"/>
      <c r="AEL470" s="1"/>
      <c r="AEM470" s="1"/>
      <c r="AEN470" s="1"/>
      <c r="AEO470" s="1"/>
      <c r="AEP470" s="1"/>
      <c r="AEQ470" s="1"/>
      <c r="AER470" s="1"/>
      <c r="AES470" s="1"/>
      <c r="AET470" s="1"/>
      <c r="AEU470" s="1"/>
      <c r="AEV470" s="1"/>
      <c r="AEW470" s="1"/>
      <c r="AEX470" s="1"/>
      <c r="AEY470" s="1"/>
      <c r="AEZ470" s="1"/>
      <c r="AFA470" s="1"/>
      <c r="AFB470" s="1"/>
      <c r="AFC470" s="1"/>
      <c r="AFD470" s="1"/>
      <c r="AFE470" s="1"/>
      <c r="AFF470" s="1"/>
      <c r="AFG470" s="1"/>
      <c r="AFH470" s="1"/>
      <c r="AFI470" s="1"/>
      <c r="AFJ470" s="1"/>
      <c r="AFK470" s="1"/>
      <c r="AFL470" s="1"/>
      <c r="AFM470" s="1"/>
      <c r="AFN470" s="1"/>
      <c r="AFO470" s="1"/>
      <c r="AFP470" s="1"/>
      <c r="AFQ470" s="1"/>
      <c r="AFR470" s="1"/>
      <c r="AFS470" s="1"/>
      <c r="AFT470" s="1"/>
      <c r="AFU470" s="1"/>
      <c r="AFV470" s="1"/>
      <c r="AFW470" s="1"/>
      <c r="AFX470" s="1"/>
      <c r="AFY470" s="1"/>
      <c r="AFZ470" s="1"/>
      <c r="AGA470" s="1"/>
      <c r="AGB470" s="1"/>
      <c r="AGC470" s="1"/>
      <c r="AGD470" s="1"/>
      <c r="AGE470" s="1"/>
      <c r="AGF470" s="1"/>
      <c r="AGG470" s="1"/>
      <c r="AGH470" s="1"/>
      <c r="AGI470" s="1"/>
      <c r="AGJ470" s="1"/>
      <c r="AGK470" s="1"/>
      <c r="AGL470" s="1"/>
      <c r="AGM470" s="1"/>
      <c r="AGN470" s="1"/>
      <c r="AGO470" s="1"/>
      <c r="AGP470" s="1"/>
      <c r="AGQ470" s="1"/>
      <c r="AGR470" s="1"/>
      <c r="AGS470" s="1"/>
      <c r="AGT470" s="1"/>
      <c r="AGU470" s="1"/>
      <c r="AGV470" s="1"/>
      <c r="AGW470" s="1"/>
      <c r="AGX470" s="1"/>
      <c r="AGY470" s="1"/>
      <c r="AGZ470" s="1"/>
      <c r="AHA470" s="1"/>
      <c r="AHB470" s="1"/>
      <c r="AHC470" s="1"/>
      <c r="AHD470" s="1"/>
      <c r="AHE470" s="1"/>
      <c r="AHF470" s="1"/>
      <c r="AHG470" s="1"/>
      <c r="AHH470" s="1"/>
      <c r="AHI470" s="1"/>
      <c r="AHJ470" s="1"/>
      <c r="AHK470" s="1"/>
      <c r="AHL470" s="1"/>
      <c r="AHM470" s="1"/>
      <c r="AHN470" s="1"/>
      <c r="AHO470" s="1"/>
      <c r="AHP470" s="1"/>
      <c r="AHQ470" s="1"/>
      <c r="AHR470" s="1"/>
      <c r="AHS470" s="1"/>
      <c r="AHT470" s="1"/>
      <c r="AHU470" s="1"/>
      <c r="AHV470" s="1"/>
      <c r="AHW470" s="1"/>
      <c r="AHX470" s="1"/>
      <c r="AHY470" s="1"/>
      <c r="AHZ470" s="1"/>
      <c r="AIA470" s="1"/>
      <c r="AIB470" s="1"/>
      <c r="AIC470" s="1"/>
      <c r="AID470" s="1"/>
      <c r="AIE470" s="1"/>
      <c r="AIF470" s="1"/>
      <c r="AIG470" s="1"/>
      <c r="AIH470" s="1"/>
      <c r="AII470" s="1"/>
      <c r="AIJ470" s="1"/>
      <c r="AIK470" s="1"/>
      <c r="AIL470" s="1"/>
      <c r="AIM470" s="1"/>
      <c r="AIN470" s="1"/>
      <c r="AIO470" s="1"/>
      <c r="AIP470" s="1"/>
      <c r="AIQ470" s="1"/>
      <c r="AIR470" s="1"/>
      <c r="AIS470" s="1"/>
      <c r="AIT470" s="1"/>
      <c r="AIU470" s="1"/>
      <c r="AIV470" s="1"/>
      <c r="AIW470" s="1"/>
      <c r="AIX470" s="1"/>
      <c r="AIY470" s="1"/>
      <c r="AIZ470" s="1"/>
      <c r="AJA470" s="1"/>
      <c r="AJB470" s="1"/>
      <c r="AJC470" s="1"/>
      <c r="AJD470" s="1"/>
      <c r="AJE470" s="1"/>
      <c r="AJF470" s="1"/>
      <c r="AJG470" s="1"/>
      <c r="AJH470" s="1"/>
      <c r="AJI470" s="1"/>
      <c r="AJJ470" s="1"/>
      <c r="AJK470" s="1"/>
      <c r="AJL470" s="1"/>
      <c r="AJM470" s="1"/>
      <c r="AJN470" s="1"/>
      <c r="AJO470" s="1"/>
      <c r="AJP470" s="1"/>
      <c r="AJQ470" s="1"/>
      <c r="AJR470" s="1"/>
      <c r="AJS470" s="1"/>
      <c r="AJT470" s="1"/>
      <c r="AJU470" s="1"/>
      <c r="AJV470" s="1"/>
      <c r="AJW470" s="1"/>
      <c r="AJX470" s="1"/>
      <c r="AJY470" s="1"/>
      <c r="AJZ470" s="1"/>
      <c r="AKA470" s="1"/>
      <c r="AKB470" s="1"/>
      <c r="AKC470" s="1"/>
      <c r="AKD470" s="1"/>
      <c r="AKE470" s="1"/>
      <c r="AKF470" s="1"/>
      <c r="AKG470" s="1"/>
      <c r="AKH470" s="1"/>
      <c r="AKI470" s="1"/>
      <c r="AKJ470" s="1"/>
      <c r="AKK470" s="1"/>
      <c r="AKL470" s="1"/>
      <c r="AKM470" s="1"/>
      <c r="AKN470" s="1"/>
      <c r="AKO470" s="1"/>
      <c r="AKP470" s="1"/>
      <c r="AKQ470" s="1"/>
      <c r="AKR470" s="1"/>
      <c r="AKS470" s="1"/>
      <c r="AKT470" s="1"/>
      <c r="AKU470" s="1"/>
      <c r="AKV470" s="1"/>
      <c r="AKW470" s="1"/>
      <c r="AKX470" s="1"/>
      <c r="AKY470" s="1"/>
      <c r="AKZ470" s="1"/>
      <c r="ALA470" s="1"/>
      <c r="ALB470" s="1"/>
      <c r="ALC470" s="1"/>
      <c r="ALD470" s="1"/>
      <c r="ALE470" s="1"/>
      <c r="ALF470" s="1"/>
      <c r="ALG470" s="1"/>
      <c r="ALH470" s="1"/>
      <c r="ALI470" s="1"/>
      <c r="ALJ470" s="1"/>
      <c r="ALK470" s="1"/>
      <c r="ALL470" s="1"/>
      <c r="ALM470" s="1"/>
      <c r="ALN470" s="1"/>
      <c r="ALO470" s="1"/>
      <c r="ALP470" s="1"/>
    </row>
    <row r="471" customFormat="false" ht="103.2" hidden="false" customHeight="true" outlineLevel="0" collapsed="false">
      <c r="B471" s="90"/>
      <c r="C471" s="81" t="s">
        <v>204</v>
      </c>
      <c r="D471" s="81" t="n">
        <v>925</v>
      </c>
      <c r="E471" s="154" t="s">
        <v>56</v>
      </c>
      <c r="F471" s="154" t="s">
        <v>20</v>
      </c>
      <c r="G471" s="82" t="n">
        <v>5820100000</v>
      </c>
      <c r="H471" s="86"/>
      <c r="I471" s="157" t="n">
        <f aca="false">SUM(J471:Q471)</f>
        <v>1284400</v>
      </c>
      <c r="J471" s="157" t="n">
        <f aca="false">J472</f>
        <v>13676300</v>
      </c>
      <c r="K471" s="76" t="n">
        <f aca="false">K472+K474</f>
        <v>-13391900</v>
      </c>
      <c r="L471" s="76" t="n">
        <f aca="false">L472</f>
        <v>0</v>
      </c>
      <c r="M471" s="76" t="n">
        <f aca="false">M472</f>
        <v>0</v>
      </c>
      <c r="N471" s="76" t="n">
        <f aca="false">N472</f>
        <v>1000000</v>
      </c>
      <c r="O471" s="157" t="n">
        <f aca="false">O472</f>
        <v>0</v>
      </c>
      <c r="P471" s="76" t="n">
        <f aca="false">P472</f>
        <v>0</v>
      </c>
      <c r="Q471" s="158" t="n">
        <f aca="false">Q472</f>
        <v>0</v>
      </c>
    </row>
    <row r="472" customFormat="false" ht="32.8" hidden="false" customHeight="false" outlineLevel="0" collapsed="false">
      <c r="B472" s="90"/>
      <c r="C472" s="81" t="s">
        <v>177</v>
      </c>
      <c r="D472" s="81" t="n">
        <v>925</v>
      </c>
      <c r="E472" s="154" t="s">
        <v>56</v>
      </c>
      <c r="F472" s="154" t="s">
        <v>20</v>
      </c>
      <c r="G472" s="82" t="n">
        <v>5820100590</v>
      </c>
      <c r="H472" s="86"/>
      <c r="I472" s="157" t="n">
        <f aca="false">SUM(J472:Q472)</f>
        <v>1000000</v>
      </c>
      <c r="J472" s="157" t="n">
        <f aca="false">J473</f>
        <v>13676300</v>
      </c>
      <c r="K472" s="76" t="n">
        <f aca="false">K473</f>
        <v>-13676300</v>
      </c>
      <c r="L472" s="76" t="n">
        <f aca="false">L473</f>
        <v>0</v>
      </c>
      <c r="M472" s="76" t="n">
        <f aca="false">M473</f>
        <v>0</v>
      </c>
      <c r="N472" s="76" t="n">
        <f aca="false">N473</f>
        <v>1000000</v>
      </c>
      <c r="O472" s="157" t="n">
        <f aca="false">O473</f>
        <v>0</v>
      </c>
      <c r="P472" s="76" t="n">
        <f aca="false">P473</f>
        <v>0</v>
      </c>
      <c r="Q472" s="158" t="n">
        <f aca="false">Q473</f>
        <v>0</v>
      </c>
    </row>
    <row r="473" customFormat="false" ht="32.8" hidden="false" customHeight="false" outlineLevel="0" collapsed="false">
      <c r="B473" s="90"/>
      <c r="C473" s="81" t="s">
        <v>146</v>
      </c>
      <c r="D473" s="81" t="n">
        <v>925</v>
      </c>
      <c r="E473" s="154" t="s">
        <v>56</v>
      </c>
      <c r="F473" s="154" t="s">
        <v>20</v>
      </c>
      <c r="G473" s="82" t="n">
        <v>5820100590</v>
      </c>
      <c r="H473" s="86" t="n">
        <v>600</v>
      </c>
      <c r="I473" s="157" t="n">
        <f aca="false">SUM(J473:Q473)</f>
        <v>1000000</v>
      </c>
      <c r="J473" s="157" t="n">
        <v>13676300</v>
      </c>
      <c r="K473" s="76" t="n">
        <v>-13676300</v>
      </c>
      <c r="L473" s="76"/>
      <c r="M473" s="76"/>
      <c r="N473" s="76" t="n">
        <v>1000000</v>
      </c>
      <c r="O473" s="157"/>
      <c r="P473" s="76"/>
      <c r="Q473" s="158"/>
    </row>
    <row r="474" customFormat="false" ht="79.85" hidden="false" customHeight="false" outlineLevel="0" collapsed="false">
      <c r="B474" s="90"/>
      <c r="C474" s="81" t="s">
        <v>178</v>
      </c>
      <c r="D474" s="81" t="n">
        <v>925</v>
      </c>
      <c r="E474" s="154" t="s">
        <v>56</v>
      </c>
      <c r="F474" s="154" t="s">
        <v>20</v>
      </c>
      <c r="G474" s="82" t="n">
        <v>5820100591</v>
      </c>
      <c r="H474" s="86"/>
      <c r="I474" s="157" t="n">
        <f aca="false">SUM(J474:Q474)</f>
        <v>284400</v>
      </c>
      <c r="J474" s="157" t="n">
        <v>0</v>
      </c>
      <c r="K474" s="76" t="n">
        <f aca="false">K475</f>
        <v>284400</v>
      </c>
      <c r="L474" s="76"/>
      <c r="M474" s="76"/>
      <c r="N474" s="76"/>
      <c r="O474" s="157"/>
      <c r="P474" s="76"/>
      <c r="Q474" s="158"/>
    </row>
    <row r="475" customFormat="false" ht="32.8" hidden="false" customHeight="false" outlineLevel="0" collapsed="false">
      <c r="B475" s="90"/>
      <c r="C475" s="81" t="s">
        <v>146</v>
      </c>
      <c r="D475" s="81" t="n">
        <v>925</v>
      </c>
      <c r="E475" s="154" t="s">
        <v>56</v>
      </c>
      <c r="F475" s="154" t="s">
        <v>20</v>
      </c>
      <c r="G475" s="82" t="n">
        <v>5820100591</v>
      </c>
      <c r="H475" s="86" t="n">
        <v>600</v>
      </c>
      <c r="I475" s="157" t="n">
        <f aca="false">SUM(J475:Q475)</f>
        <v>284400</v>
      </c>
      <c r="J475" s="157" t="n">
        <v>0</v>
      </c>
      <c r="K475" s="76" t="n">
        <v>284400</v>
      </c>
      <c r="L475" s="76"/>
      <c r="M475" s="76"/>
      <c r="N475" s="76"/>
      <c r="O475" s="157"/>
      <c r="P475" s="76"/>
      <c r="Q475" s="158"/>
    </row>
    <row r="476" customFormat="false" ht="32.1" hidden="false" customHeight="false" outlineLevel="0" collapsed="false">
      <c r="B476" s="90"/>
      <c r="C476" s="81" t="s">
        <v>340</v>
      </c>
      <c r="D476" s="81" t="n">
        <v>925</v>
      </c>
      <c r="E476" s="154" t="s">
        <v>56</v>
      </c>
      <c r="F476" s="154" t="s">
        <v>20</v>
      </c>
      <c r="G476" s="82" t="n">
        <v>9900000000</v>
      </c>
      <c r="H476" s="86"/>
      <c r="I476" s="157" t="n">
        <f aca="false">SUM(J476:Q476)</f>
        <v>251377.06</v>
      </c>
      <c r="J476" s="157"/>
      <c r="K476" s="76"/>
      <c r="L476" s="76"/>
      <c r="M476" s="76"/>
      <c r="N476" s="76"/>
      <c r="O476" s="157" t="n">
        <f aca="false">O477</f>
        <v>241377.06</v>
      </c>
      <c r="P476" s="76" t="n">
        <f aca="false">P477</f>
        <v>10000</v>
      </c>
      <c r="Q476" s="76" t="n">
        <f aca="false">Q477</f>
        <v>0</v>
      </c>
    </row>
    <row r="477" customFormat="false" ht="17.35" hidden="false" customHeight="false" outlineLevel="0" collapsed="false">
      <c r="B477" s="90"/>
      <c r="C477" s="81" t="s">
        <v>345</v>
      </c>
      <c r="D477" s="81" t="n">
        <v>925</v>
      </c>
      <c r="E477" s="154" t="s">
        <v>56</v>
      </c>
      <c r="F477" s="154" t="s">
        <v>20</v>
      </c>
      <c r="G477" s="82" t="n">
        <v>9900010910</v>
      </c>
      <c r="H477" s="86"/>
      <c r="I477" s="157" t="n">
        <f aca="false">SUM(J477:Q477)</f>
        <v>251377.06</v>
      </c>
      <c r="J477" s="157"/>
      <c r="K477" s="76"/>
      <c r="L477" s="76"/>
      <c r="M477" s="76"/>
      <c r="N477" s="76"/>
      <c r="O477" s="157" t="n">
        <f aca="false">O478</f>
        <v>241377.06</v>
      </c>
      <c r="P477" s="76" t="n">
        <f aca="false">P478</f>
        <v>10000</v>
      </c>
      <c r="Q477" s="76" t="n">
        <f aca="false">Q478</f>
        <v>0</v>
      </c>
    </row>
    <row r="478" customFormat="false" ht="32.8" hidden="false" customHeight="false" outlineLevel="0" collapsed="false">
      <c r="B478" s="90"/>
      <c r="C478" s="81" t="s">
        <v>146</v>
      </c>
      <c r="D478" s="81" t="n">
        <v>925</v>
      </c>
      <c r="E478" s="154" t="s">
        <v>56</v>
      </c>
      <c r="F478" s="154" t="s">
        <v>20</v>
      </c>
      <c r="G478" s="82" t="n">
        <v>9900010910</v>
      </c>
      <c r="H478" s="86" t="n">
        <v>600</v>
      </c>
      <c r="I478" s="157" t="n">
        <f aca="false">SUM(J478:Q478)</f>
        <v>251377.06</v>
      </c>
      <c r="J478" s="157"/>
      <c r="K478" s="76"/>
      <c r="L478" s="76"/>
      <c r="M478" s="76"/>
      <c r="N478" s="76"/>
      <c r="O478" s="157" t="n">
        <v>241377.06</v>
      </c>
      <c r="P478" s="76" t="n">
        <v>10000</v>
      </c>
      <c r="Q478" s="158"/>
    </row>
    <row r="479" customFormat="false" ht="17.35" hidden="false" customHeight="false" outlineLevel="0" collapsed="false">
      <c r="B479" s="90"/>
      <c r="C479" s="81" t="s">
        <v>60</v>
      </c>
      <c r="D479" s="81" t="n">
        <v>925</v>
      </c>
      <c r="E479" s="154" t="s">
        <v>56</v>
      </c>
      <c r="F479" s="154" t="s">
        <v>56</v>
      </c>
      <c r="G479" s="82"/>
      <c r="H479" s="86"/>
      <c r="I479" s="157" t="n">
        <f aca="false">SUM(J479:Q479)</f>
        <v>1760000</v>
      </c>
      <c r="J479" s="157"/>
      <c r="K479" s="76"/>
      <c r="L479" s="76"/>
      <c r="M479" s="76"/>
      <c r="N479" s="76"/>
      <c r="O479" s="157" t="n">
        <f aca="false">O480</f>
        <v>1760000</v>
      </c>
      <c r="P479" s="76"/>
      <c r="Q479" s="158"/>
    </row>
    <row r="480" customFormat="false" ht="32.8" hidden="false" customHeight="false" outlineLevel="0" collapsed="false">
      <c r="B480" s="90"/>
      <c r="C480" s="81" t="s">
        <v>141</v>
      </c>
      <c r="D480" s="81" t="n">
        <v>925</v>
      </c>
      <c r="E480" s="154" t="s">
        <v>56</v>
      </c>
      <c r="F480" s="154" t="s">
        <v>56</v>
      </c>
      <c r="G480" s="82" t="n">
        <v>5300000000</v>
      </c>
      <c r="H480" s="86"/>
      <c r="I480" s="157" t="n">
        <f aca="false">SUM(J480:Q480)</f>
        <v>1760000</v>
      </c>
      <c r="J480" s="157"/>
      <c r="K480" s="76"/>
      <c r="L480" s="76"/>
      <c r="M480" s="76"/>
      <c r="N480" s="76"/>
      <c r="O480" s="157" t="n">
        <f aca="false">O481</f>
        <v>1760000</v>
      </c>
      <c r="P480" s="76"/>
      <c r="Q480" s="158"/>
    </row>
    <row r="481" customFormat="false" ht="17.35" hidden="false" customHeight="false" outlineLevel="0" collapsed="false">
      <c r="B481" s="90"/>
      <c r="C481" s="81" t="s">
        <v>144</v>
      </c>
      <c r="D481" s="81" t="n">
        <v>925</v>
      </c>
      <c r="E481" s="154" t="s">
        <v>56</v>
      </c>
      <c r="F481" s="154" t="s">
        <v>56</v>
      </c>
      <c r="G481" s="82" t="n">
        <v>5320000000</v>
      </c>
      <c r="H481" s="86"/>
      <c r="I481" s="157" t="n">
        <f aca="false">SUM(J481:Q481)</f>
        <v>1760000</v>
      </c>
      <c r="J481" s="157"/>
      <c r="K481" s="76"/>
      <c r="L481" s="76"/>
      <c r="M481" s="76"/>
      <c r="N481" s="76"/>
      <c r="O481" s="157" t="n">
        <f aca="false">O482</f>
        <v>1760000</v>
      </c>
      <c r="P481" s="76"/>
      <c r="Q481" s="158"/>
    </row>
    <row r="482" customFormat="false" ht="32.8" hidden="false" customHeight="false" outlineLevel="0" collapsed="false">
      <c r="B482" s="90"/>
      <c r="C482" s="81" t="s">
        <v>145</v>
      </c>
      <c r="D482" s="81" t="n">
        <v>925</v>
      </c>
      <c r="E482" s="154" t="s">
        <v>56</v>
      </c>
      <c r="F482" s="154" t="s">
        <v>56</v>
      </c>
      <c r="G482" s="82" t="n">
        <v>5320010360</v>
      </c>
      <c r="H482" s="86"/>
      <c r="I482" s="157" t="n">
        <f aca="false">SUM(J482:Q482)</f>
        <v>1760000</v>
      </c>
      <c r="J482" s="157"/>
      <c r="K482" s="76"/>
      <c r="L482" s="76"/>
      <c r="M482" s="76"/>
      <c r="N482" s="76"/>
      <c r="O482" s="157" t="n">
        <f aca="false">O483</f>
        <v>1760000</v>
      </c>
      <c r="P482" s="76"/>
      <c r="Q482" s="158"/>
    </row>
    <row r="483" customFormat="false" ht="32.8" hidden="false" customHeight="false" outlineLevel="0" collapsed="false">
      <c r="B483" s="90"/>
      <c r="C483" s="81" t="s">
        <v>146</v>
      </c>
      <c r="D483" s="81" t="n">
        <v>925</v>
      </c>
      <c r="E483" s="154" t="s">
        <v>56</v>
      </c>
      <c r="F483" s="154" t="s">
        <v>56</v>
      </c>
      <c r="G483" s="82" t="n">
        <v>5320010360</v>
      </c>
      <c r="H483" s="86" t="n">
        <v>600</v>
      </c>
      <c r="I483" s="157" t="n">
        <f aca="false">SUM(J483:Q483)</f>
        <v>1760000</v>
      </c>
      <c r="J483" s="157"/>
      <c r="K483" s="76"/>
      <c r="L483" s="76"/>
      <c r="M483" s="76"/>
      <c r="N483" s="76"/>
      <c r="O483" s="157" t="n">
        <v>1760000</v>
      </c>
      <c r="P483" s="76"/>
      <c r="Q483" s="158"/>
    </row>
    <row r="484" customFormat="false" ht="17.6" hidden="false" customHeight="false" outlineLevel="0" collapsed="false">
      <c r="B484" s="90"/>
      <c r="C484" s="81" t="s">
        <v>61</v>
      </c>
      <c r="D484" s="81" t="n">
        <v>925</v>
      </c>
      <c r="E484" s="154" t="s">
        <v>56</v>
      </c>
      <c r="F484" s="154" t="s">
        <v>37</v>
      </c>
      <c r="G484" s="82"/>
      <c r="H484" s="86"/>
      <c r="I484" s="157" t="n">
        <f aca="false">SUM(J484:Q484)</f>
        <v>90434120</v>
      </c>
      <c r="J484" s="157" t="n">
        <f aca="false">J485+J491+J497+J510+J514</f>
        <v>51719200</v>
      </c>
      <c r="K484" s="76" t="n">
        <f aca="false">K485+K491+K497+K510+K514</f>
        <v>12357100</v>
      </c>
      <c r="L484" s="76" t="n">
        <f aca="false">L485+L491+L497+L510+L514</f>
        <v>0</v>
      </c>
      <c r="M484" s="76" t="n">
        <f aca="false">M485+M491+M497+M510+M514</f>
        <v>0</v>
      </c>
      <c r="N484" s="76" t="n">
        <f aca="false">N485+N491+N497+N510+N514</f>
        <v>0</v>
      </c>
      <c r="O484" s="157" t="n">
        <f aca="false">O485+O491+O497+O510+O514+O524</f>
        <v>26319300</v>
      </c>
      <c r="P484" s="76" t="n">
        <f aca="false">P485+P491+P497+P510+P514</f>
        <v>38520</v>
      </c>
      <c r="Q484" s="158" t="n">
        <f aca="false">Q485+Q491+Q497+Q510+Q514</f>
        <v>0</v>
      </c>
    </row>
    <row r="485" customFormat="false" ht="32.8" hidden="false" customHeight="false" outlineLevel="0" collapsed="false">
      <c r="B485" s="90"/>
      <c r="C485" s="81" t="s">
        <v>97</v>
      </c>
      <c r="D485" s="81" t="n">
        <v>925</v>
      </c>
      <c r="E485" s="154" t="s">
        <v>56</v>
      </c>
      <c r="F485" s="154" t="s">
        <v>37</v>
      </c>
      <c r="G485" s="82" t="n">
        <v>5000000000</v>
      </c>
      <c r="H485" s="86"/>
      <c r="I485" s="157" t="n">
        <f aca="false">SUM(J485:Q485)</f>
        <v>15229200</v>
      </c>
      <c r="J485" s="157" t="n">
        <f aca="false">J486</f>
        <v>10306400</v>
      </c>
      <c r="K485" s="76" t="n">
        <f aca="false">K486</f>
        <v>4922800</v>
      </c>
      <c r="L485" s="76" t="n">
        <f aca="false">L486</f>
        <v>0</v>
      </c>
      <c r="M485" s="76" t="n">
        <f aca="false">M486</f>
        <v>0</v>
      </c>
      <c r="N485" s="76" t="n">
        <f aca="false">N486</f>
        <v>0</v>
      </c>
      <c r="O485" s="157" t="n">
        <f aca="false">O486</f>
        <v>0</v>
      </c>
      <c r="P485" s="76" t="n">
        <f aca="false">P486</f>
        <v>0</v>
      </c>
      <c r="Q485" s="158" t="n">
        <f aca="false">Q486</f>
        <v>0</v>
      </c>
    </row>
    <row r="486" customFormat="false" ht="32.8" hidden="false" customHeight="false" outlineLevel="0" collapsed="false">
      <c r="B486" s="90"/>
      <c r="C486" s="81" t="s">
        <v>105</v>
      </c>
      <c r="D486" s="81" t="n">
        <v>925</v>
      </c>
      <c r="E486" s="154" t="s">
        <v>56</v>
      </c>
      <c r="F486" s="154" t="s">
        <v>37</v>
      </c>
      <c r="G486" s="82" t="n">
        <v>5020000000</v>
      </c>
      <c r="H486" s="86"/>
      <c r="I486" s="157" t="n">
        <f aca="false">SUM(J486:Q486)</f>
        <v>15229200</v>
      </c>
      <c r="J486" s="157" t="n">
        <f aca="false">J487</f>
        <v>10306400</v>
      </c>
      <c r="K486" s="76" t="n">
        <f aca="false">K487</f>
        <v>4922800</v>
      </c>
      <c r="L486" s="76" t="n">
        <f aca="false">L487</f>
        <v>0</v>
      </c>
      <c r="M486" s="76" t="n">
        <f aca="false">M487</f>
        <v>0</v>
      </c>
      <c r="N486" s="76" t="n">
        <f aca="false">N487</f>
        <v>0</v>
      </c>
      <c r="O486" s="157" t="n">
        <f aca="false">O487</f>
        <v>0</v>
      </c>
      <c r="P486" s="76" t="n">
        <f aca="false">P487</f>
        <v>0</v>
      </c>
      <c r="Q486" s="158" t="n">
        <f aca="false">Q487</f>
        <v>0</v>
      </c>
    </row>
    <row r="487" customFormat="false" ht="31.8" hidden="false" customHeight="true" outlineLevel="0" collapsed="false">
      <c r="B487" s="90"/>
      <c r="C487" s="81" t="s">
        <v>99</v>
      </c>
      <c r="D487" s="81" t="n">
        <v>925</v>
      </c>
      <c r="E487" s="154" t="s">
        <v>56</v>
      </c>
      <c r="F487" s="154" t="s">
        <v>37</v>
      </c>
      <c r="G487" s="82" t="n">
        <v>5020000190</v>
      </c>
      <c r="H487" s="86"/>
      <c r="I487" s="157" t="n">
        <f aca="false">SUM(J487:Q487)</f>
        <v>15229200</v>
      </c>
      <c r="J487" s="157" t="n">
        <f aca="false">J488+J489+J490</f>
        <v>10306400</v>
      </c>
      <c r="K487" s="76" t="n">
        <f aca="false">K488+K489+K490</f>
        <v>4922800</v>
      </c>
      <c r="L487" s="76" t="n">
        <f aca="false">L488+L489+L490</f>
        <v>0</v>
      </c>
      <c r="M487" s="76" t="n">
        <f aca="false">M488+M489+M490</f>
        <v>0</v>
      </c>
      <c r="N487" s="76" t="n">
        <f aca="false">N488+N489+N490</f>
        <v>0</v>
      </c>
      <c r="O487" s="157" t="n">
        <f aca="false">O488+O489+O490</f>
        <v>0</v>
      </c>
      <c r="P487" s="76" t="n">
        <f aca="false">P488+P489+P490</f>
        <v>0</v>
      </c>
      <c r="Q487" s="158" t="n">
        <f aca="false">Q488+Q489+Q490</f>
        <v>0</v>
      </c>
    </row>
    <row r="488" customFormat="false" ht="64.15" hidden="false" customHeight="false" outlineLevel="0" collapsed="false">
      <c r="B488" s="90"/>
      <c r="C488" s="81" t="s">
        <v>100</v>
      </c>
      <c r="D488" s="81" t="n">
        <v>925</v>
      </c>
      <c r="E488" s="154" t="s">
        <v>56</v>
      </c>
      <c r="F488" s="154" t="s">
        <v>37</v>
      </c>
      <c r="G488" s="82" t="n">
        <v>5020000190</v>
      </c>
      <c r="H488" s="86" t="n">
        <v>100</v>
      </c>
      <c r="I488" s="157" t="n">
        <f aca="false">SUM(J488:Q488)</f>
        <v>15229200</v>
      </c>
      <c r="J488" s="157" t="n">
        <v>10306400</v>
      </c>
      <c r="K488" s="76" t="n">
        <v>4922800</v>
      </c>
      <c r="L488" s="76"/>
      <c r="M488" s="76"/>
      <c r="N488" s="76"/>
      <c r="O488" s="157"/>
      <c r="P488" s="76"/>
      <c r="Q488" s="158"/>
    </row>
    <row r="489" s="2" customFormat="true" ht="32.8" hidden="true" customHeight="false" outlineLevel="0" collapsed="false">
      <c r="A489" s="163"/>
      <c r="B489" s="164"/>
      <c r="C489" s="29" t="s">
        <v>103</v>
      </c>
      <c r="D489" s="29" t="n">
        <v>925</v>
      </c>
      <c r="E489" s="166" t="s">
        <v>56</v>
      </c>
      <c r="F489" s="166" t="s">
        <v>37</v>
      </c>
      <c r="G489" s="167" t="n">
        <v>5020000190</v>
      </c>
      <c r="H489" s="176" t="n">
        <v>200</v>
      </c>
      <c r="I489" s="169" t="n">
        <f aca="false">SUM(J489:Q489)</f>
        <v>0</v>
      </c>
      <c r="J489" s="169"/>
      <c r="K489" s="170"/>
      <c r="L489" s="170"/>
      <c r="M489" s="170"/>
      <c r="N489" s="170"/>
      <c r="O489" s="170"/>
      <c r="P489" s="170"/>
      <c r="Q489" s="171"/>
      <c r="R489" s="172"/>
      <c r="S489" s="172"/>
      <c r="T489" s="172"/>
      <c r="U489" s="172"/>
      <c r="V489" s="172"/>
      <c r="W489" s="172"/>
      <c r="X489" s="172"/>
      <c r="Y489" s="172"/>
      <c r="Z489" s="172"/>
      <c r="AA489" s="172"/>
      <c r="AB489" s="172"/>
      <c r="AC489" s="172"/>
      <c r="AD489" s="172"/>
      <c r="AE489" s="172"/>
      <c r="AF489" s="172"/>
      <c r="AG489" s="172"/>
      <c r="AH489" s="172"/>
      <c r="AI489" s="172"/>
      <c r="AJ489" s="172"/>
      <c r="AK489" s="172"/>
      <c r="AL489" s="172"/>
      <c r="AM489" s="172"/>
      <c r="AN489" s="172"/>
      <c r="AO489" s="172"/>
      <c r="AP489" s="172"/>
      <c r="AQ489" s="172"/>
      <c r="AR489" s="172"/>
      <c r="AS489" s="172"/>
      <c r="AT489" s="172"/>
      <c r="AU489" s="172"/>
      <c r="AV489" s="172"/>
      <c r="AW489" s="172"/>
      <c r="AX489" s="172"/>
      <c r="AY489" s="172"/>
      <c r="AZ489" s="172"/>
      <c r="BA489" s="172"/>
      <c r="BB489" s="172"/>
      <c r="BC489" s="172"/>
      <c r="BD489" s="172"/>
      <c r="BE489" s="172"/>
      <c r="BF489" s="172"/>
      <c r="BG489" s="172"/>
      <c r="BH489" s="172"/>
      <c r="BI489" s="172"/>
      <c r="BJ489" s="172"/>
      <c r="BK489" s="172"/>
      <c r="BL489" s="172"/>
      <c r="BM489" s="172"/>
      <c r="BN489" s="172"/>
      <c r="BO489" s="172"/>
      <c r="BP489" s="172"/>
      <c r="BQ489" s="172"/>
      <c r="BR489" s="172"/>
      <c r="BS489" s="172"/>
      <c r="BT489" s="172"/>
      <c r="BU489" s="172"/>
      <c r="BV489" s="172"/>
      <c r="BW489" s="172"/>
      <c r="BX489" s="172"/>
      <c r="BY489" s="172"/>
      <c r="BZ489" s="172"/>
      <c r="CA489" s="172"/>
      <c r="CB489" s="172"/>
      <c r="CC489" s="172"/>
      <c r="CD489" s="172"/>
      <c r="CE489" s="172"/>
      <c r="CF489" s="172"/>
      <c r="CG489" s="172"/>
      <c r="CH489" s="172"/>
      <c r="CI489" s="172"/>
      <c r="CJ489" s="172"/>
      <c r="CK489" s="172"/>
      <c r="CL489" s="172"/>
      <c r="CM489" s="172"/>
      <c r="CN489" s="172"/>
      <c r="CO489" s="172"/>
      <c r="CP489" s="172"/>
      <c r="CQ489" s="172"/>
      <c r="CR489" s="172"/>
      <c r="CS489" s="172"/>
      <c r="CT489" s="172"/>
      <c r="CU489" s="172"/>
      <c r="CV489" s="172"/>
      <c r="CW489" s="172"/>
      <c r="CX489" s="172"/>
      <c r="CY489" s="172"/>
      <c r="CZ489" s="172"/>
      <c r="DA489" s="172"/>
      <c r="DB489" s="172"/>
      <c r="DC489" s="172"/>
      <c r="DD489" s="172"/>
      <c r="DE489" s="172"/>
      <c r="DF489" s="172"/>
      <c r="DG489" s="172"/>
      <c r="DH489" s="172"/>
      <c r="DI489" s="172"/>
      <c r="DJ489" s="172"/>
      <c r="DK489" s="172"/>
      <c r="DL489" s="172"/>
      <c r="DM489" s="172"/>
      <c r="DN489" s="172"/>
      <c r="DO489" s="172"/>
      <c r="DP489" s="172"/>
      <c r="DQ489" s="172"/>
      <c r="DR489" s="172"/>
      <c r="DS489" s="172"/>
      <c r="DT489" s="172"/>
      <c r="DU489" s="172"/>
      <c r="DV489" s="172"/>
      <c r="DW489" s="172"/>
      <c r="DX489" s="172"/>
      <c r="DY489" s="172"/>
      <c r="DZ489" s="172"/>
      <c r="EA489" s="172"/>
      <c r="EB489" s="172"/>
      <c r="EC489" s="172"/>
      <c r="ED489" s="172"/>
      <c r="EE489" s="172"/>
      <c r="EF489" s="172"/>
      <c r="EG489" s="172"/>
      <c r="EH489" s="172"/>
      <c r="EI489" s="172"/>
      <c r="EJ489" s="172"/>
      <c r="EK489" s="172"/>
      <c r="EL489" s="172"/>
      <c r="EM489" s="172"/>
      <c r="EN489" s="172"/>
      <c r="EO489" s="172"/>
      <c r="EP489" s="172"/>
      <c r="EQ489" s="172"/>
      <c r="ER489" s="172"/>
      <c r="ES489" s="172"/>
      <c r="ET489" s="172"/>
      <c r="EU489" s="172"/>
      <c r="EV489" s="172"/>
      <c r="EW489" s="172"/>
      <c r="EX489" s="172"/>
      <c r="EY489" s="172"/>
      <c r="EZ489" s="172"/>
      <c r="FA489" s="172"/>
      <c r="FB489" s="172"/>
      <c r="FC489" s="172"/>
      <c r="FD489" s="172"/>
      <c r="FE489" s="172"/>
      <c r="FF489" s="172"/>
      <c r="FG489" s="172"/>
      <c r="FH489" s="172"/>
      <c r="FI489" s="172"/>
      <c r="FJ489" s="172"/>
      <c r="FK489" s="172"/>
      <c r="FL489" s="172"/>
      <c r="FM489" s="172"/>
      <c r="FN489" s="172"/>
      <c r="FO489" s="172"/>
      <c r="FP489" s="172"/>
      <c r="FQ489" s="172"/>
      <c r="FR489" s="172"/>
      <c r="FS489" s="172"/>
      <c r="FT489" s="172"/>
      <c r="FU489" s="172"/>
      <c r="FV489" s="172"/>
      <c r="FW489" s="172"/>
      <c r="FX489" s="172"/>
      <c r="FY489" s="172"/>
      <c r="FZ489" s="172"/>
      <c r="GA489" s="172"/>
      <c r="GB489" s="172"/>
      <c r="GC489" s="172"/>
      <c r="GD489" s="172"/>
      <c r="GE489" s="172"/>
      <c r="GF489" s="172"/>
      <c r="GG489" s="172"/>
      <c r="GH489" s="172"/>
      <c r="GI489" s="172"/>
      <c r="GJ489" s="172"/>
      <c r="GK489" s="172"/>
      <c r="GL489" s="172"/>
      <c r="GM489" s="172"/>
      <c r="GN489" s="172"/>
      <c r="GO489" s="172"/>
      <c r="GP489" s="172"/>
      <c r="GQ489" s="172"/>
      <c r="GR489" s="172"/>
      <c r="GS489" s="172"/>
      <c r="GT489" s="172"/>
      <c r="GU489" s="172"/>
      <c r="GV489" s="172"/>
      <c r="GW489" s="172"/>
      <c r="GX489" s="172"/>
      <c r="GY489" s="172"/>
      <c r="GZ489" s="172"/>
      <c r="HA489" s="172"/>
      <c r="HB489" s="172"/>
      <c r="HC489" s="172"/>
      <c r="HD489" s="172"/>
      <c r="HE489" s="172"/>
      <c r="HF489" s="172"/>
      <c r="HG489" s="172"/>
      <c r="HH489" s="172"/>
      <c r="HI489" s="172"/>
      <c r="HJ489" s="172"/>
      <c r="HK489" s="172"/>
      <c r="HL489" s="172"/>
      <c r="HM489" s="172"/>
      <c r="HN489" s="172"/>
      <c r="HO489" s="172"/>
      <c r="HP489" s="172"/>
      <c r="HQ489" s="172"/>
      <c r="HR489" s="172"/>
      <c r="HS489" s="172"/>
      <c r="HT489" s="172"/>
      <c r="HU489" s="172"/>
      <c r="HV489" s="172"/>
      <c r="HW489" s="172"/>
      <c r="HX489" s="172"/>
      <c r="HY489" s="172"/>
      <c r="HZ489" s="172"/>
      <c r="IA489" s="172"/>
      <c r="IB489" s="172"/>
      <c r="IC489" s="172"/>
      <c r="ID489" s="172"/>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c r="PU489" s="1"/>
      <c r="PV489" s="1"/>
      <c r="PW489" s="1"/>
      <c r="PX489" s="1"/>
      <c r="PY489" s="1"/>
      <c r="PZ489" s="1"/>
      <c r="QA489" s="1"/>
      <c r="QB489" s="1"/>
      <c r="QC489" s="1"/>
      <c r="QD489" s="1"/>
      <c r="QE489" s="1"/>
      <c r="QF489" s="1"/>
      <c r="QG489" s="1"/>
      <c r="QH489" s="1"/>
      <c r="QI489" s="1"/>
      <c r="QJ489" s="1"/>
      <c r="QK489" s="1"/>
      <c r="QL489" s="1"/>
      <c r="QM489" s="1"/>
      <c r="QN489" s="1"/>
      <c r="QO489" s="1"/>
      <c r="QP489" s="1"/>
      <c r="QQ489" s="1"/>
      <c r="QR489" s="1"/>
      <c r="QS489" s="1"/>
      <c r="QT489" s="1"/>
      <c r="QU489" s="1"/>
      <c r="QV489" s="1"/>
      <c r="QW489" s="1"/>
      <c r="QX489" s="1"/>
      <c r="QY489" s="1"/>
      <c r="QZ489" s="1"/>
      <c r="RA489" s="1"/>
      <c r="RB489" s="1"/>
      <c r="RC489" s="1"/>
      <c r="RD489" s="1"/>
      <c r="RE489" s="1"/>
      <c r="RF489" s="1"/>
      <c r="RG489" s="1"/>
      <c r="RH489" s="1"/>
      <c r="RI489" s="1"/>
      <c r="RJ489" s="1"/>
      <c r="RK489" s="1"/>
      <c r="RL489" s="1"/>
      <c r="RM489" s="1"/>
      <c r="RN489" s="1"/>
      <c r="RO489" s="1"/>
      <c r="RP489" s="1"/>
      <c r="RQ489" s="1"/>
      <c r="RR489" s="1"/>
      <c r="RS489" s="1"/>
      <c r="RT489" s="1"/>
      <c r="RU489" s="1"/>
      <c r="RV489" s="1"/>
      <c r="RW489" s="1"/>
      <c r="RX489" s="1"/>
      <c r="RY489" s="1"/>
      <c r="RZ489" s="1"/>
      <c r="SA489" s="1"/>
      <c r="SB489" s="1"/>
      <c r="SC489" s="1"/>
      <c r="SD489" s="1"/>
      <c r="SE489" s="1"/>
      <c r="SF489" s="1"/>
      <c r="SG489" s="1"/>
      <c r="SH489" s="1"/>
      <c r="SI489" s="1"/>
      <c r="SJ489" s="1"/>
      <c r="SK489" s="1"/>
      <c r="SL489" s="1"/>
      <c r="SM489" s="1"/>
      <c r="SN489" s="1"/>
      <c r="SO489" s="1"/>
      <c r="SP489" s="1"/>
      <c r="SQ489" s="1"/>
      <c r="SR489" s="1"/>
      <c r="SS489" s="1"/>
      <c r="ST489" s="1"/>
      <c r="SU489" s="1"/>
      <c r="SV489" s="1"/>
      <c r="SW489" s="1"/>
      <c r="SX489" s="1"/>
      <c r="SY489" s="1"/>
      <c r="SZ489" s="1"/>
      <c r="TA489" s="1"/>
      <c r="TB489" s="1"/>
      <c r="TC489" s="1"/>
      <c r="TD489" s="1"/>
      <c r="TE489" s="1"/>
      <c r="TF489" s="1"/>
      <c r="TG489" s="1"/>
      <c r="TH489" s="1"/>
      <c r="TI489" s="1"/>
      <c r="TJ489" s="1"/>
      <c r="TK489" s="1"/>
      <c r="TL489" s="1"/>
      <c r="TM489" s="1"/>
      <c r="TN489" s="1"/>
      <c r="TO489" s="1"/>
      <c r="TP489" s="1"/>
      <c r="TQ489" s="1"/>
      <c r="TR489" s="1"/>
      <c r="TS489" s="1"/>
      <c r="TT489" s="1"/>
      <c r="TU489" s="1"/>
      <c r="TV489" s="1"/>
      <c r="TW489" s="1"/>
      <c r="TX489" s="1"/>
      <c r="TY489" s="1"/>
      <c r="TZ489" s="1"/>
      <c r="UA489" s="1"/>
      <c r="UB489" s="1"/>
      <c r="UC489" s="1"/>
      <c r="UD489" s="1"/>
      <c r="UE489" s="1"/>
      <c r="UF489" s="1"/>
      <c r="UG489" s="1"/>
      <c r="UH489" s="1"/>
      <c r="UI489" s="1"/>
      <c r="UJ489" s="1"/>
      <c r="UK489" s="1"/>
      <c r="UL489" s="1"/>
      <c r="UM489" s="1"/>
      <c r="UN489" s="1"/>
      <c r="UO489" s="1"/>
      <c r="UP489" s="1"/>
      <c r="UQ489" s="1"/>
      <c r="UR489" s="1"/>
      <c r="US489" s="1"/>
      <c r="UT489" s="1"/>
      <c r="UU489" s="1"/>
      <c r="UV489" s="1"/>
      <c r="UW489" s="1"/>
      <c r="UX489" s="1"/>
      <c r="UY489" s="1"/>
      <c r="UZ489" s="1"/>
      <c r="VA489" s="1"/>
      <c r="VB489" s="1"/>
      <c r="VC489" s="1"/>
      <c r="VD489" s="1"/>
      <c r="VE489" s="1"/>
      <c r="VF489" s="1"/>
      <c r="VG489" s="1"/>
      <c r="VH489" s="1"/>
      <c r="VI489" s="1"/>
      <c r="VJ489" s="1"/>
      <c r="VK489" s="1"/>
      <c r="VL489" s="1"/>
      <c r="VM489" s="1"/>
      <c r="VN489" s="1"/>
      <c r="VO489" s="1"/>
      <c r="VP489" s="1"/>
      <c r="VQ489" s="1"/>
      <c r="VR489" s="1"/>
      <c r="VS489" s="1"/>
      <c r="VT489" s="1"/>
      <c r="VU489" s="1"/>
      <c r="VV489" s="1"/>
      <c r="VW489" s="1"/>
      <c r="VX489" s="1"/>
      <c r="VY489" s="1"/>
      <c r="VZ489" s="1"/>
      <c r="WA489" s="1"/>
      <c r="WB489" s="1"/>
      <c r="WC489" s="1"/>
      <c r="WD489" s="1"/>
      <c r="WE489" s="1"/>
      <c r="WF489" s="1"/>
      <c r="WG489" s="1"/>
      <c r="WH489" s="1"/>
      <c r="WI489" s="1"/>
      <c r="WJ489" s="1"/>
      <c r="WK489" s="1"/>
      <c r="WL489" s="1"/>
      <c r="WM489" s="1"/>
      <c r="WN489" s="1"/>
      <c r="WO489" s="1"/>
      <c r="WP489" s="1"/>
      <c r="WQ489" s="1"/>
      <c r="WR489" s="1"/>
      <c r="WS489" s="1"/>
      <c r="WT489" s="1"/>
      <c r="WU489" s="1"/>
      <c r="WV489" s="1"/>
      <c r="WW489" s="1"/>
      <c r="WX489" s="1"/>
      <c r="WY489" s="1"/>
      <c r="WZ489" s="1"/>
      <c r="XA489" s="1"/>
      <c r="XB489" s="1"/>
      <c r="XC489" s="1"/>
      <c r="XD489" s="1"/>
      <c r="XE489" s="1"/>
      <c r="XF489" s="1"/>
      <c r="XG489" s="1"/>
      <c r="XH489" s="1"/>
      <c r="XI489" s="1"/>
      <c r="XJ489" s="1"/>
      <c r="XK489" s="1"/>
      <c r="XL489" s="1"/>
      <c r="XM489" s="1"/>
      <c r="XN489" s="1"/>
      <c r="XO489" s="1"/>
      <c r="XP489" s="1"/>
      <c r="XQ489" s="1"/>
      <c r="XR489" s="1"/>
      <c r="XS489" s="1"/>
      <c r="XT489" s="1"/>
      <c r="XU489" s="1"/>
      <c r="XV489" s="1"/>
      <c r="XW489" s="1"/>
      <c r="XX489" s="1"/>
      <c r="XY489" s="1"/>
      <c r="XZ489" s="1"/>
      <c r="YA489" s="1"/>
      <c r="YB489" s="1"/>
      <c r="YC489" s="1"/>
      <c r="YD489" s="1"/>
      <c r="YE489" s="1"/>
      <c r="YF489" s="1"/>
      <c r="YG489" s="1"/>
      <c r="YH489" s="1"/>
      <c r="YI489" s="1"/>
      <c r="YJ489" s="1"/>
      <c r="YK489" s="1"/>
      <c r="YL489" s="1"/>
      <c r="YM489" s="1"/>
      <c r="YN489" s="1"/>
      <c r="YO489" s="1"/>
      <c r="YP489" s="1"/>
      <c r="YQ489" s="1"/>
      <c r="YR489" s="1"/>
      <c r="YS489" s="1"/>
      <c r="YT489" s="1"/>
      <c r="YU489" s="1"/>
      <c r="YV489" s="1"/>
      <c r="YW489" s="1"/>
      <c r="YX489" s="1"/>
      <c r="YY489" s="1"/>
      <c r="YZ489" s="1"/>
      <c r="ZA489" s="1"/>
      <c r="ZB489" s="1"/>
      <c r="ZC489" s="1"/>
      <c r="ZD489" s="1"/>
      <c r="ZE489" s="1"/>
      <c r="ZF489" s="1"/>
      <c r="ZG489" s="1"/>
      <c r="ZH489" s="1"/>
      <c r="ZI489" s="1"/>
      <c r="ZJ489" s="1"/>
      <c r="ZK489" s="1"/>
      <c r="ZL489" s="1"/>
      <c r="ZM489" s="1"/>
      <c r="ZN489" s="1"/>
      <c r="ZO489" s="1"/>
      <c r="ZP489" s="1"/>
      <c r="ZQ489" s="1"/>
      <c r="ZR489" s="1"/>
      <c r="ZS489" s="1"/>
      <c r="ZT489" s="1"/>
      <c r="ZU489" s="1"/>
      <c r="ZV489" s="1"/>
      <c r="ZW489" s="1"/>
      <c r="ZX489" s="1"/>
      <c r="ZY489" s="1"/>
      <c r="ZZ489" s="1"/>
      <c r="AAA489" s="1"/>
      <c r="AAB489" s="1"/>
      <c r="AAC489" s="1"/>
      <c r="AAD489" s="1"/>
      <c r="AAE489" s="1"/>
      <c r="AAF489" s="1"/>
      <c r="AAG489" s="1"/>
      <c r="AAH489" s="1"/>
      <c r="AAI489" s="1"/>
      <c r="AAJ489" s="1"/>
      <c r="AAK489" s="1"/>
      <c r="AAL489" s="1"/>
      <c r="AAM489" s="1"/>
      <c r="AAN489" s="1"/>
      <c r="AAO489" s="1"/>
      <c r="AAP489" s="1"/>
      <c r="AAQ489" s="1"/>
      <c r="AAR489" s="1"/>
      <c r="AAS489" s="1"/>
      <c r="AAT489" s="1"/>
      <c r="AAU489" s="1"/>
      <c r="AAV489" s="1"/>
      <c r="AAW489" s="1"/>
      <c r="AAX489" s="1"/>
      <c r="AAY489" s="1"/>
      <c r="AAZ489" s="1"/>
      <c r="ABA489" s="1"/>
      <c r="ABB489" s="1"/>
      <c r="ABC489" s="1"/>
      <c r="ABD489" s="1"/>
      <c r="ABE489" s="1"/>
      <c r="ABF489" s="1"/>
      <c r="ABG489" s="1"/>
      <c r="ABH489" s="1"/>
      <c r="ABI489" s="1"/>
      <c r="ABJ489" s="1"/>
      <c r="ABK489" s="1"/>
      <c r="ABL489" s="1"/>
      <c r="ABM489" s="1"/>
      <c r="ABN489" s="1"/>
      <c r="ABO489" s="1"/>
      <c r="ABP489" s="1"/>
      <c r="ABQ489" s="1"/>
      <c r="ABR489" s="1"/>
      <c r="ABS489" s="1"/>
      <c r="ABT489" s="1"/>
      <c r="ABU489" s="1"/>
      <c r="ABV489" s="1"/>
      <c r="ABW489" s="1"/>
      <c r="ABX489" s="1"/>
      <c r="ABY489" s="1"/>
      <c r="ABZ489" s="1"/>
      <c r="ACA489" s="1"/>
      <c r="ACB489" s="1"/>
      <c r="ACC489" s="1"/>
      <c r="ACD489" s="1"/>
      <c r="ACE489" s="1"/>
      <c r="ACF489" s="1"/>
      <c r="ACG489" s="1"/>
      <c r="ACH489" s="1"/>
      <c r="ACI489" s="1"/>
      <c r="ACJ489" s="1"/>
      <c r="ACK489" s="1"/>
      <c r="ACL489" s="1"/>
      <c r="ACM489" s="1"/>
      <c r="ACN489" s="1"/>
      <c r="ACO489" s="1"/>
      <c r="ACP489" s="1"/>
      <c r="ACQ489" s="1"/>
      <c r="ACR489" s="1"/>
      <c r="ACS489" s="1"/>
      <c r="ACT489" s="1"/>
      <c r="ACU489" s="1"/>
      <c r="ACV489" s="1"/>
      <c r="ACW489" s="1"/>
      <c r="ACX489" s="1"/>
      <c r="ACY489" s="1"/>
      <c r="ACZ489" s="1"/>
      <c r="ADA489" s="1"/>
      <c r="ADB489" s="1"/>
      <c r="ADC489" s="1"/>
      <c r="ADD489" s="1"/>
      <c r="ADE489" s="1"/>
      <c r="ADF489" s="1"/>
      <c r="ADG489" s="1"/>
      <c r="ADH489" s="1"/>
      <c r="ADI489" s="1"/>
      <c r="ADJ489" s="1"/>
      <c r="ADK489" s="1"/>
      <c r="ADL489" s="1"/>
      <c r="ADM489" s="1"/>
      <c r="ADN489" s="1"/>
      <c r="ADO489" s="1"/>
      <c r="ADP489" s="1"/>
      <c r="ADQ489" s="1"/>
      <c r="ADR489" s="1"/>
      <c r="ADS489" s="1"/>
      <c r="ADT489" s="1"/>
      <c r="ADU489" s="1"/>
      <c r="ADV489" s="1"/>
      <c r="ADW489" s="1"/>
      <c r="ADX489" s="1"/>
      <c r="ADY489" s="1"/>
      <c r="ADZ489" s="1"/>
      <c r="AEA489" s="1"/>
      <c r="AEB489" s="1"/>
      <c r="AEC489" s="1"/>
      <c r="AED489" s="1"/>
      <c r="AEE489" s="1"/>
      <c r="AEF489" s="1"/>
      <c r="AEG489" s="1"/>
      <c r="AEH489" s="1"/>
      <c r="AEI489" s="1"/>
      <c r="AEJ489" s="1"/>
      <c r="AEK489" s="1"/>
      <c r="AEL489" s="1"/>
      <c r="AEM489" s="1"/>
      <c r="AEN489" s="1"/>
      <c r="AEO489" s="1"/>
      <c r="AEP489" s="1"/>
      <c r="AEQ489" s="1"/>
      <c r="AER489" s="1"/>
      <c r="AES489" s="1"/>
      <c r="AET489" s="1"/>
      <c r="AEU489" s="1"/>
      <c r="AEV489" s="1"/>
      <c r="AEW489" s="1"/>
      <c r="AEX489" s="1"/>
      <c r="AEY489" s="1"/>
      <c r="AEZ489" s="1"/>
      <c r="AFA489" s="1"/>
      <c r="AFB489" s="1"/>
      <c r="AFC489" s="1"/>
      <c r="AFD489" s="1"/>
      <c r="AFE489" s="1"/>
      <c r="AFF489" s="1"/>
      <c r="AFG489" s="1"/>
      <c r="AFH489" s="1"/>
      <c r="AFI489" s="1"/>
      <c r="AFJ489" s="1"/>
      <c r="AFK489" s="1"/>
      <c r="AFL489" s="1"/>
      <c r="AFM489" s="1"/>
      <c r="AFN489" s="1"/>
      <c r="AFO489" s="1"/>
      <c r="AFP489" s="1"/>
      <c r="AFQ489" s="1"/>
      <c r="AFR489" s="1"/>
      <c r="AFS489" s="1"/>
      <c r="AFT489" s="1"/>
      <c r="AFU489" s="1"/>
      <c r="AFV489" s="1"/>
      <c r="AFW489" s="1"/>
      <c r="AFX489" s="1"/>
      <c r="AFY489" s="1"/>
      <c r="AFZ489" s="1"/>
      <c r="AGA489" s="1"/>
      <c r="AGB489" s="1"/>
      <c r="AGC489" s="1"/>
      <c r="AGD489" s="1"/>
      <c r="AGE489" s="1"/>
      <c r="AGF489" s="1"/>
      <c r="AGG489" s="1"/>
      <c r="AGH489" s="1"/>
      <c r="AGI489" s="1"/>
      <c r="AGJ489" s="1"/>
      <c r="AGK489" s="1"/>
      <c r="AGL489" s="1"/>
      <c r="AGM489" s="1"/>
      <c r="AGN489" s="1"/>
      <c r="AGO489" s="1"/>
      <c r="AGP489" s="1"/>
      <c r="AGQ489" s="1"/>
      <c r="AGR489" s="1"/>
      <c r="AGS489" s="1"/>
      <c r="AGT489" s="1"/>
      <c r="AGU489" s="1"/>
      <c r="AGV489" s="1"/>
      <c r="AGW489" s="1"/>
      <c r="AGX489" s="1"/>
      <c r="AGY489" s="1"/>
      <c r="AGZ489" s="1"/>
      <c r="AHA489" s="1"/>
      <c r="AHB489" s="1"/>
      <c r="AHC489" s="1"/>
      <c r="AHD489" s="1"/>
      <c r="AHE489" s="1"/>
      <c r="AHF489" s="1"/>
      <c r="AHG489" s="1"/>
      <c r="AHH489" s="1"/>
      <c r="AHI489" s="1"/>
      <c r="AHJ489" s="1"/>
      <c r="AHK489" s="1"/>
      <c r="AHL489" s="1"/>
      <c r="AHM489" s="1"/>
      <c r="AHN489" s="1"/>
      <c r="AHO489" s="1"/>
      <c r="AHP489" s="1"/>
      <c r="AHQ489" s="1"/>
      <c r="AHR489" s="1"/>
      <c r="AHS489" s="1"/>
      <c r="AHT489" s="1"/>
      <c r="AHU489" s="1"/>
      <c r="AHV489" s="1"/>
      <c r="AHW489" s="1"/>
      <c r="AHX489" s="1"/>
      <c r="AHY489" s="1"/>
      <c r="AHZ489" s="1"/>
      <c r="AIA489" s="1"/>
      <c r="AIB489" s="1"/>
      <c r="AIC489" s="1"/>
      <c r="AID489" s="1"/>
      <c r="AIE489" s="1"/>
      <c r="AIF489" s="1"/>
      <c r="AIG489" s="1"/>
      <c r="AIH489" s="1"/>
      <c r="AII489" s="1"/>
      <c r="AIJ489" s="1"/>
      <c r="AIK489" s="1"/>
      <c r="AIL489" s="1"/>
      <c r="AIM489" s="1"/>
      <c r="AIN489" s="1"/>
      <c r="AIO489" s="1"/>
      <c r="AIP489" s="1"/>
      <c r="AIQ489" s="1"/>
      <c r="AIR489" s="1"/>
      <c r="AIS489" s="1"/>
      <c r="AIT489" s="1"/>
      <c r="AIU489" s="1"/>
      <c r="AIV489" s="1"/>
      <c r="AIW489" s="1"/>
      <c r="AIX489" s="1"/>
      <c r="AIY489" s="1"/>
      <c r="AIZ489" s="1"/>
      <c r="AJA489" s="1"/>
      <c r="AJB489" s="1"/>
      <c r="AJC489" s="1"/>
      <c r="AJD489" s="1"/>
      <c r="AJE489" s="1"/>
      <c r="AJF489" s="1"/>
      <c r="AJG489" s="1"/>
      <c r="AJH489" s="1"/>
      <c r="AJI489" s="1"/>
      <c r="AJJ489" s="1"/>
      <c r="AJK489" s="1"/>
      <c r="AJL489" s="1"/>
      <c r="AJM489" s="1"/>
      <c r="AJN489" s="1"/>
      <c r="AJO489" s="1"/>
      <c r="AJP489" s="1"/>
      <c r="AJQ489" s="1"/>
      <c r="AJR489" s="1"/>
      <c r="AJS489" s="1"/>
      <c r="AJT489" s="1"/>
      <c r="AJU489" s="1"/>
      <c r="AJV489" s="1"/>
      <c r="AJW489" s="1"/>
      <c r="AJX489" s="1"/>
      <c r="AJY489" s="1"/>
      <c r="AJZ489" s="1"/>
      <c r="AKA489" s="1"/>
      <c r="AKB489" s="1"/>
      <c r="AKC489" s="1"/>
      <c r="AKD489" s="1"/>
      <c r="AKE489" s="1"/>
      <c r="AKF489" s="1"/>
      <c r="AKG489" s="1"/>
      <c r="AKH489" s="1"/>
      <c r="AKI489" s="1"/>
      <c r="AKJ489" s="1"/>
      <c r="AKK489" s="1"/>
      <c r="AKL489" s="1"/>
      <c r="AKM489" s="1"/>
      <c r="AKN489" s="1"/>
      <c r="AKO489" s="1"/>
      <c r="AKP489" s="1"/>
      <c r="AKQ489" s="1"/>
      <c r="AKR489" s="1"/>
      <c r="AKS489" s="1"/>
      <c r="AKT489" s="1"/>
      <c r="AKU489" s="1"/>
      <c r="AKV489" s="1"/>
      <c r="AKW489" s="1"/>
      <c r="AKX489" s="1"/>
      <c r="AKY489" s="1"/>
      <c r="AKZ489" s="1"/>
      <c r="ALA489" s="1"/>
      <c r="ALB489" s="1"/>
      <c r="ALC489" s="1"/>
      <c r="ALD489" s="1"/>
      <c r="ALE489" s="1"/>
      <c r="ALF489" s="1"/>
      <c r="ALG489" s="1"/>
      <c r="ALH489" s="1"/>
      <c r="ALI489" s="1"/>
      <c r="ALJ489" s="1"/>
      <c r="ALK489" s="1"/>
      <c r="ALL489" s="1"/>
      <c r="ALM489" s="1"/>
      <c r="ALN489" s="1"/>
      <c r="ALO489" s="1"/>
      <c r="ALP489" s="1"/>
    </row>
    <row r="490" s="2" customFormat="true" ht="17.6" hidden="true" customHeight="false" outlineLevel="0" collapsed="false">
      <c r="A490" s="163"/>
      <c r="B490" s="164"/>
      <c r="C490" s="29" t="s">
        <v>106</v>
      </c>
      <c r="D490" s="29" t="n">
        <v>925</v>
      </c>
      <c r="E490" s="166" t="s">
        <v>56</v>
      </c>
      <c r="F490" s="166" t="s">
        <v>37</v>
      </c>
      <c r="G490" s="167" t="n">
        <v>5020000190</v>
      </c>
      <c r="H490" s="176" t="n">
        <v>800</v>
      </c>
      <c r="I490" s="169" t="n">
        <f aca="false">SUM(J490:Q490)</f>
        <v>0</v>
      </c>
      <c r="J490" s="169"/>
      <c r="K490" s="170"/>
      <c r="L490" s="170"/>
      <c r="M490" s="170"/>
      <c r="N490" s="170"/>
      <c r="O490" s="170"/>
      <c r="P490" s="170"/>
      <c r="Q490" s="171"/>
      <c r="R490" s="172"/>
      <c r="S490" s="172"/>
      <c r="T490" s="172"/>
      <c r="U490" s="172"/>
      <c r="V490" s="172"/>
      <c r="W490" s="172"/>
      <c r="X490" s="172"/>
      <c r="Y490" s="172"/>
      <c r="Z490" s="172"/>
      <c r="AA490" s="172"/>
      <c r="AB490" s="172"/>
      <c r="AC490" s="172"/>
      <c r="AD490" s="172"/>
      <c r="AE490" s="172"/>
      <c r="AF490" s="172"/>
      <c r="AG490" s="172"/>
      <c r="AH490" s="172"/>
      <c r="AI490" s="172"/>
      <c r="AJ490" s="172"/>
      <c r="AK490" s="172"/>
      <c r="AL490" s="172"/>
      <c r="AM490" s="172"/>
      <c r="AN490" s="172"/>
      <c r="AO490" s="172"/>
      <c r="AP490" s="172"/>
      <c r="AQ490" s="172"/>
      <c r="AR490" s="172"/>
      <c r="AS490" s="172"/>
      <c r="AT490" s="172"/>
      <c r="AU490" s="172"/>
      <c r="AV490" s="172"/>
      <c r="AW490" s="172"/>
      <c r="AX490" s="172"/>
      <c r="AY490" s="172"/>
      <c r="AZ490" s="172"/>
      <c r="BA490" s="172"/>
      <c r="BB490" s="172"/>
      <c r="BC490" s="172"/>
      <c r="BD490" s="172"/>
      <c r="BE490" s="172"/>
      <c r="BF490" s="172"/>
      <c r="BG490" s="172"/>
      <c r="BH490" s="172"/>
      <c r="BI490" s="172"/>
      <c r="BJ490" s="172"/>
      <c r="BK490" s="172"/>
      <c r="BL490" s="172"/>
      <c r="BM490" s="172"/>
      <c r="BN490" s="172"/>
      <c r="BO490" s="172"/>
      <c r="BP490" s="172"/>
      <c r="BQ490" s="172"/>
      <c r="BR490" s="172"/>
      <c r="BS490" s="172"/>
      <c r="BT490" s="172"/>
      <c r="BU490" s="172"/>
      <c r="BV490" s="172"/>
      <c r="BW490" s="172"/>
      <c r="BX490" s="172"/>
      <c r="BY490" s="172"/>
      <c r="BZ490" s="172"/>
      <c r="CA490" s="172"/>
      <c r="CB490" s="172"/>
      <c r="CC490" s="172"/>
      <c r="CD490" s="172"/>
      <c r="CE490" s="172"/>
      <c r="CF490" s="172"/>
      <c r="CG490" s="172"/>
      <c r="CH490" s="172"/>
      <c r="CI490" s="172"/>
      <c r="CJ490" s="172"/>
      <c r="CK490" s="172"/>
      <c r="CL490" s="172"/>
      <c r="CM490" s="172"/>
      <c r="CN490" s="172"/>
      <c r="CO490" s="172"/>
      <c r="CP490" s="172"/>
      <c r="CQ490" s="172"/>
      <c r="CR490" s="172"/>
      <c r="CS490" s="172"/>
      <c r="CT490" s="172"/>
      <c r="CU490" s="172"/>
      <c r="CV490" s="172"/>
      <c r="CW490" s="172"/>
      <c r="CX490" s="172"/>
      <c r="CY490" s="172"/>
      <c r="CZ490" s="172"/>
      <c r="DA490" s="172"/>
      <c r="DB490" s="172"/>
      <c r="DC490" s="172"/>
      <c r="DD490" s="172"/>
      <c r="DE490" s="172"/>
      <c r="DF490" s="172"/>
      <c r="DG490" s="172"/>
      <c r="DH490" s="172"/>
      <c r="DI490" s="172"/>
      <c r="DJ490" s="172"/>
      <c r="DK490" s="172"/>
      <c r="DL490" s="172"/>
      <c r="DM490" s="172"/>
      <c r="DN490" s="172"/>
      <c r="DO490" s="172"/>
      <c r="DP490" s="172"/>
      <c r="DQ490" s="172"/>
      <c r="DR490" s="172"/>
      <c r="DS490" s="172"/>
      <c r="DT490" s="172"/>
      <c r="DU490" s="172"/>
      <c r="DV490" s="172"/>
      <c r="DW490" s="172"/>
      <c r="DX490" s="172"/>
      <c r="DY490" s="172"/>
      <c r="DZ490" s="172"/>
      <c r="EA490" s="172"/>
      <c r="EB490" s="172"/>
      <c r="EC490" s="172"/>
      <c r="ED490" s="172"/>
      <c r="EE490" s="172"/>
      <c r="EF490" s="172"/>
      <c r="EG490" s="172"/>
      <c r="EH490" s="172"/>
      <c r="EI490" s="172"/>
      <c r="EJ490" s="172"/>
      <c r="EK490" s="172"/>
      <c r="EL490" s="172"/>
      <c r="EM490" s="172"/>
      <c r="EN490" s="172"/>
      <c r="EO490" s="172"/>
      <c r="EP490" s="172"/>
      <c r="EQ490" s="172"/>
      <c r="ER490" s="172"/>
      <c r="ES490" s="172"/>
      <c r="ET490" s="172"/>
      <c r="EU490" s="172"/>
      <c r="EV490" s="172"/>
      <c r="EW490" s="172"/>
      <c r="EX490" s="172"/>
      <c r="EY490" s="172"/>
      <c r="EZ490" s="172"/>
      <c r="FA490" s="172"/>
      <c r="FB490" s="172"/>
      <c r="FC490" s="172"/>
      <c r="FD490" s="172"/>
      <c r="FE490" s="172"/>
      <c r="FF490" s="172"/>
      <c r="FG490" s="172"/>
      <c r="FH490" s="172"/>
      <c r="FI490" s="172"/>
      <c r="FJ490" s="172"/>
      <c r="FK490" s="172"/>
      <c r="FL490" s="172"/>
      <c r="FM490" s="172"/>
      <c r="FN490" s="172"/>
      <c r="FO490" s="172"/>
      <c r="FP490" s="172"/>
      <c r="FQ490" s="172"/>
      <c r="FR490" s="172"/>
      <c r="FS490" s="172"/>
      <c r="FT490" s="172"/>
      <c r="FU490" s="172"/>
      <c r="FV490" s="172"/>
      <c r="FW490" s="172"/>
      <c r="FX490" s="172"/>
      <c r="FY490" s="172"/>
      <c r="FZ490" s="172"/>
      <c r="GA490" s="172"/>
      <c r="GB490" s="172"/>
      <c r="GC490" s="172"/>
      <c r="GD490" s="172"/>
      <c r="GE490" s="172"/>
      <c r="GF490" s="172"/>
      <c r="GG490" s="172"/>
      <c r="GH490" s="172"/>
      <c r="GI490" s="172"/>
      <c r="GJ490" s="172"/>
      <c r="GK490" s="172"/>
      <c r="GL490" s="172"/>
      <c r="GM490" s="172"/>
      <c r="GN490" s="172"/>
      <c r="GO490" s="172"/>
      <c r="GP490" s="172"/>
      <c r="GQ490" s="172"/>
      <c r="GR490" s="172"/>
      <c r="GS490" s="172"/>
      <c r="GT490" s="172"/>
      <c r="GU490" s="172"/>
      <c r="GV490" s="172"/>
      <c r="GW490" s="172"/>
      <c r="GX490" s="172"/>
      <c r="GY490" s="172"/>
      <c r="GZ490" s="172"/>
      <c r="HA490" s="172"/>
      <c r="HB490" s="172"/>
      <c r="HC490" s="172"/>
      <c r="HD490" s="172"/>
      <c r="HE490" s="172"/>
      <c r="HF490" s="172"/>
      <c r="HG490" s="172"/>
      <c r="HH490" s="172"/>
      <c r="HI490" s="172"/>
      <c r="HJ490" s="172"/>
      <c r="HK490" s="172"/>
      <c r="HL490" s="172"/>
      <c r="HM490" s="172"/>
      <c r="HN490" s="172"/>
      <c r="HO490" s="172"/>
      <c r="HP490" s="172"/>
      <c r="HQ490" s="172"/>
      <c r="HR490" s="172"/>
      <c r="HS490" s="172"/>
      <c r="HT490" s="172"/>
      <c r="HU490" s="172"/>
      <c r="HV490" s="172"/>
      <c r="HW490" s="172"/>
      <c r="HX490" s="172"/>
      <c r="HY490" s="172"/>
      <c r="HZ490" s="172"/>
      <c r="IA490" s="172"/>
      <c r="IB490" s="172"/>
      <c r="IC490" s="172"/>
      <c r="ID490" s="172"/>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c r="PU490" s="1"/>
      <c r="PV490" s="1"/>
      <c r="PW490" s="1"/>
      <c r="PX490" s="1"/>
      <c r="PY490" s="1"/>
      <c r="PZ490" s="1"/>
      <c r="QA490" s="1"/>
      <c r="QB490" s="1"/>
      <c r="QC490" s="1"/>
      <c r="QD490" s="1"/>
      <c r="QE490" s="1"/>
      <c r="QF490" s="1"/>
      <c r="QG490" s="1"/>
      <c r="QH490" s="1"/>
      <c r="QI490" s="1"/>
      <c r="QJ490" s="1"/>
      <c r="QK490" s="1"/>
      <c r="QL490" s="1"/>
      <c r="QM490" s="1"/>
      <c r="QN490" s="1"/>
      <c r="QO490" s="1"/>
      <c r="QP490" s="1"/>
      <c r="QQ490" s="1"/>
      <c r="QR490" s="1"/>
      <c r="QS490" s="1"/>
      <c r="QT490" s="1"/>
      <c r="QU490" s="1"/>
      <c r="QV490" s="1"/>
      <c r="QW490" s="1"/>
      <c r="QX490" s="1"/>
      <c r="QY490" s="1"/>
      <c r="QZ490" s="1"/>
      <c r="RA490" s="1"/>
      <c r="RB490" s="1"/>
      <c r="RC490" s="1"/>
      <c r="RD490" s="1"/>
      <c r="RE490" s="1"/>
      <c r="RF490" s="1"/>
      <c r="RG490" s="1"/>
      <c r="RH490" s="1"/>
      <c r="RI490" s="1"/>
      <c r="RJ490" s="1"/>
      <c r="RK490" s="1"/>
      <c r="RL490" s="1"/>
      <c r="RM490" s="1"/>
      <c r="RN490" s="1"/>
      <c r="RO490" s="1"/>
      <c r="RP490" s="1"/>
      <c r="RQ490" s="1"/>
      <c r="RR490" s="1"/>
      <c r="RS490" s="1"/>
      <c r="RT490" s="1"/>
      <c r="RU490" s="1"/>
      <c r="RV490" s="1"/>
      <c r="RW490" s="1"/>
      <c r="RX490" s="1"/>
      <c r="RY490" s="1"/>
      <c r="RZ490" s="1"/>
      <c r="SA490" s="1"/>
      <c r="SB490" s="1"/>
      <c r="SC490" s="1"/>
      <c r="SD490" s="1"/>
      <c r="SE490" s="1"/>
      <c r="SF490" s="1"/>
      <c r="SG490" s="1"/>
      <c r="SH490" s="1"/>
      <c r="SI490" s="1"/>
      <c r="SJ490" s="1"/>
      <c r="SK490" s="1"/>
      <c r="SL490" s="1"/>
      <c r="SM490" s="1"/>
      <c r="SN490" s="1"/>
      <c r="SO490" s="1"/>
      <c r="SP490" s="1"/>
      <c r="SQ490" s="1"/>
      <c r="SR490" s="1"/>
      <c r="SS490" s="1"/>
      <c r="ST490" s="1"/>
      <c r="SU490" s="1"/>
      <c r="SV490" s="1"/>
      <c r="SW490" s="1"/>
      <c r="SX490" s="1"/>
      <c r="SY490" s="1"/>
      <c r="SZ490" s="1"/>
      <c r="TA490" s="1"/>
      <c r="TB490" s="1"/>
      <c r="TC490" s="1"/>
      <c r="TD490" s="1"/>
      <c r="TE490" s="1"/>
      <c r="TF490" s="1"/>
      <c r="TG490" s="1"/>
      <c r="TH490" s="1"/>
      <c r="TI490" s="1"/>
      <c r="TJ490" s="1"/>
      <c r="TK490" s="1"/>
      <c r="TL490" s="1"/>
      <c r="TM490" s="1"/>
      <c r="TN490" s="1"/>
      <c r="TO490" s="1"/>
      <c r="TP490" s="1"/>
      <c r="TQ490" s="1"/>
      <c r="TR490" s="1"/>
      <c r="TS490" s="1"/>
      <c r="TT490" s="1"/>
      <c r="TU490" s="1"/>
      <c r="TV490" s="1"/>
      <c r="TW490" s="1"/>
      <c r="TX490" s="1"/>
      <c r="TY490" s="1"/>
      <c r="TZ490" s="1"/>
      <c r="UA490" s="1"/>
      <c r="UB490" s="1"/>
      <c r="UC490" s="1"/>
      <c r="UD490" s="1"/>
      <c r="UE490" s="1"/>
      <c r="UF490" s="1"/>
      <c r="UG490" s="1"/>
      <c r="UH490" s="1"/>
      <c r="UI490" s="1"/>
      <c r="UJ490" s="1"/>
      <c r="UK490" s="1"/>
      <c r="UL490" s="1"/>
      <c r="UM490" s="1"/>
      <c r="UN490" s="1"/>
      <c r="UO490" s="1"/>
      <c r="UP490" s="1"/>
      <c r="UQ490" s="1"/>
      <c r="UR490" s="1"/>
      <c r="US490" s="1"/>
      <c r="UT490" s="1"/>
      <c r="UU490" s="1"/>
      <c r="UV490" s="1"/>
      <c r="UW490" s="1"/>
      <c r="UX490" s="1"/>
      <c r="UY490" s="1"/>
      <c r="UZ490" s="1"/>
      <c r="VA490" s="1"/>
      <c r="VB490" s="1"/>
      <c r="VC490" s="1"/>
      <c r="VD490" s="1"/>
      <c r="VE490" s="1"/>
      <c r="VF490" s="1"/>
      <c r="VG490" s="1"/>
      <c r="VH490" s="1"/>
      <c r="VI490" s="1"/>
      <c r="VJ490" s="1"/>
      <c r="VK490" s="1"/>
      <c r="VL490" s="1"/>
      <c r="VM490" s="1"/>
      <c r="VN490" s="1"/>
      <c r="VO490" s="1"/>
      <c r="VP490" s="1"/>
      <c r="VQ490" s="1"/>
      <c r="VR490" s="1"/>
      <c r="VS490" s="1"/>
      <c r="VT490" s="1"/>
      <c r="VU490" s="1"/>
      <c r="VV490" s="1"/>
      <c r="VW490" s="1"/>
      <c r="VX490" s="1"/>
      <c r="VY490" s="1"/>
      <c r="VZ490" s="1"/>
      <c r="WA490" s="1"/>
      <c r="WB490" s="1"/>
      <c r="WC490" s="1"/>
      <c r="WD490" s="1"/>
      <c r="WE490" s="1"/>
      <c r="WF490" s="1"/>
      <c r="WG490" s="1"/>
      <c r="WH490" s="1"/>
      <c r="WI490" s="1"/>
      <c r="WJ490" s="1"/>
      <c r="WK490" s="1"/>
      <c r="WL490" s="1"/>
      <c r="WM490" s="1"/>
      <c r="WN490" s="1"/>
      <c r="WO490" s="1"/>
      <c r="WP490" s="1"/>
      <c r="WQ490" s="1"/>
      <c r="WR490" s="1"/>
      <c r="WS490" s="1"/>
      <c r="WT490" s="1"/>
      <c r="WU490" s="1"/>
      <c r="WV490" s="1"/>
      <c r="WW490" s="1"/>
      <c r="WX490" s="1"/>
      <c r="WY490" s="1"/>
      <c r="WZ490" s="1"/>
      <c r="XA490" s="1"/>
      <c r="XB490" s="1"/>
      <c r="XC490" s="1"/>
      <c r="XD490" s="1"/>
      <c r="XE490" s="1"/>
      <c r="XF490" s="1"/>
      <c r="XG490" s="1"/>
      <c r="XH490" s="1"/>
      <c r="XI490" s="1"/>
      <c r="XJ490" s="1"/>
      <c r="XK490" s="1"/>
      <c r="XL490" s="1"/>
      <c r="XM490" s="1"/>
      <c r="XN490" s="1"/>
      <c r="XO490" s="1"/>
      <c r="XP490" s="1"/>
      <c r="XQ490" s="1"/>
      <c r="XR490" s="1"/>
      <c r="XS490" s="1"/>
      <c r="XT490" s="1"/>
      <c r="XU490" s="1"/>
      <c r="XV490" s="1"/>
      <c r="XW490" s="1"/>
      <c r="XX490" s="1"/>
      <c r="XY490" s="1"/>
      <c r="XZ490" s="1"/>
      <c r="YA490" s="1"/>
      <c r="YB490" s="1"/>
      <c r="YC490" s="1"/>
      <c r="YD490" s="1"/>
      <c r="YE490" s="1"/>
      <c r="YF490" s="1"/>
      <c r="YG490" s="1"/>
      <c r="YH490" s="1"/>
      <c r="YI490" s="1"/>
      <c r="YJ490" s="1"/>
      <c r="YK490" s="1"/>
      <c r="YL490" s="1"/>
      <c r="YM490" s="1"/>
      <c r="YN490" s="1"/>
      <c r="YO490" s="1"/>
      <c r="YP490" s="1"/>
      <c r="YQ490" s="1"/>
      <c r="YR490" s="1"/>
      <c r="YS490" s="1"/>
      <c r="YT490" s="1"/>
      <c r="YU490" s="1"/>
      <c r="YV490" s="1"/>
      <c r="YW490" s="1"/>
      <c r="YX490" s="1"/>
      <c r="YY490" s="1"/>
      <c r="YZ490" s="1"/>
      <c r="ZA490" s="1"/>
      <c r="ZB490" s="1"/>
      <c r="ZC490" s="1"/>
      <c r="ZD490" s="1"/>
      <c r="ZE490" s="1"/>
      <c r="ZF490" s="1"/>
      <c r="ZG490" s="1"/>
      <c r="ZH490" s="1"/>
      <c r="ZI490" s="1"/>
      <c r="ZJ490" s="1"/>
      <c r="ZK490" s="1"/>
      <c r="ZL490" s="1"/>
      <c r="ZM490" s="1"/>
      <c r="ZN490" s="1"/>
      <c r="ZO490" s="1"/>
      <c r="ZP490" s="1"/>
      <c r="ZQ490" s="1"/>
      <c r="ZR490" s="1"/>
      <c r="ZS490" s="1"/>
      <c r="ZT490" s="1"/>
      <c r="ZU490" s="1"/>
      <c r="ZV490" s="1"/>
      <c r="ZW490" s="1"/>
      <c r="ZX490" s="1"/>
      <c r="ZY490" s="1"/>
      <c r="ZZ490" s="1"/>
      <c r="AAA490" s="1"/>
      <c r="AAB490" s="1"/>
      <c r="AAC490" s="1"/>
      <c r="AAD490" s="1"/>
      <c r="AAE490" s="1"/>
      <c r="AAF490" s="1"/>
      <c r="AAG490" s="1"/>
      <c r="AAH490" s="1"/>
      <c r="AAI490" s="1"/>
      <c r="AAJ490" s="1"/>
      <c r="AAK490" s="1"/>
      <c r="AAL490" s="1"/>
      <c r="AAM490" s="1"/>
      <c r="AAN490" s="1"/>
      <c r="AAO490" s="1"/>
      <c r="AAP490" s="1"/>
      <c r="AAQ490" s="1"/>
      <c r="AAR490" s="1"/>
      <c r="AAS490" s="1"/>
      <c r="AAT490" s="1"/>
      <c r="AAU490" s="1"/>
      <c r="AAV490" s="1"/>
      <c r="AAW490" s="1"/>
      <c r="AAX490" s="1"/>
      <c r="AAY490" s="1"/>
      <c r="AAZ490" s="1"/>
      <c r="ABA490" s="1"/>
      <c r="ABB490" s="1"/>
      <c r="ABC490" s="1"/>
      <c r="ABD490" s="1"/>
      <c r="ABE490" s="1"/>
      <c r="ABF490" s="1"/>
      <c r="ABG490" s="1"/>
      <c r="ABH490" s="1"/>
      <c r="ABI490" s="1"/>
      <c r="ABJ490" s="1"/>
      <c r="ABK490" s="1"/>
      <c r="ABL490" s="1"/>
      <c r="ABM490" s="1"/>
      <c r="ABN490" s="1"/>
      <c r="ABO490" s="1"/>
      <c r="ABP490" s="1"/>
      <c r="ABQ490" s="1"/>
      <c r="ABR490" s="1"/>
      <c r="ABS490" s="1"/>
      <c r="ABT490" s="1"/>
      <c r="ABU490" s="1"/>
      <c r="ABV490" s="1"/>
      <c r="ABW490" s="1"/>
      <c r="ABX490" s="1"/>
      <c r="ABY490" s="1"/>
      <c r="ABZ490" s="1"/>
      <c r="ACA490" s="1"/>
      <c r="ACB490" s="1"/>
      <c r="ACC490" s="1"/>
      <c r="ACD490" s="1"/>
      <c r="ACE490" s="1"/>
      <c r="ACF490" s="1"/>
      <c r="ACG490" s="1"/>
      <c r="ACH490" s="1"/>
      <c r="ACI490" s="1"/>
      <c r="ACJ490" s="1"/>
      <c r="ACK490" s="1"/>
      <c r="ACL490" s="1"/>
      <c r="ACM490" s="1"/>
      <c r="ACN490" s="1"/>
      <c r="ACO490" s="1"/>
      <c r="ACP490" s="1"/>
      <c r="ACQ490" s="1"/>
      <c r="ACR490" s="1"/>
      <c r="ACS490" s="1"/>
      <c r="ACT490" s="1"/>
      <c r="ACU490" s="1"/>
      <c r="ACV490" s="1"/>
      <c r="ACW490" s="1"/>
      <c r="ACX490" s="1"/>
      <c r="ACY490" s="1"/>
      <c r="ACZ490" s="1"/>
      <c r="ADA490" s="1"/>
      <c r="ADB490" s="1"/>
      <c r="ADC490" s="1"/>
      <c r="ADD490" s="1"/>
      <c r="ADE490" s="1"/>
      <c r="ADF490" s="1"/>
      <c r="ADG490" s="1"/>
      <c r="ADH490" s="1"/>
      <c r="ADI490" s="1"/>
      <c r="ADJ490" s="1"/>
      <c r="ADK490" s="1"/>
      <c r="ADL490" s="1"/>
      <c r="ADM490" s="1"/>
      <c r="ADN490" s="1"/>
      <c r="ADO490" s="1"/>
      <c r="ADP490" s="1"/>
      <c r="ADQ490" s="1"/>
      <c r="ADR490" s="1"/>
      <c r="ADS490" s="1"/>
      <c r="ADT490" s="1"/>
      <c r="ADU490" s="1"/>
      <c r="ADV490" s="1"/>
      <c r="ADW490" s="1"/>
      <c r="ADX490" s="1"/>
      <c r="ADY490" s="1"/>
      <c r="ADZ490" s="1"/>
      <c r="AEA490" s="1"/>
      <c r="AEB490" s="1"/>
      <c r="AEC490" s="1"/>
      <c r="AED490" s="1"/>
      <c r="AEE490" s="1"/>
      <c r="AEF490" s="1"/>
      <c r="AEG490" s="1"/>
      <c r="AEH490" s="1"/>
      <c r="AEI490" s="1"/>
      <c r="AEJ490" s="1"/>
      <c r="AEK490" s="1"/>
      <c r="AEL490" s="1"/>
      <c r="AEM490" s="1"/>
      <c r="AEN490" s="1"/>
      <c r="AEO490" s="1"/>
      <c r="AEP490" s="1"/>
      <c r="AEQ490" s="1"/>
      <c r="AER490" s="1"/>
      <c r="AES490" s="1"/>
      <c r="AET490" s="1"/>
      <c r="AEU490" s="1"/>
      <c r="AEV490" s="1"/>
      <c r="AEW490" s="1"/>
      <c r="AEX490" s="1"/>
      <c r="AEY490" s="1"/>
      <c r="AEZ490" s="1"/>
      <c r="AFA490" s="1"/>
      <c r="AFB490" s="1"/>
      <c r="AFC490" s="1"/>
      <c r="AFD490" s="1"/>
      <c r="AFE490" s="1"/>
      <c r="AFF490" s="1"/>
      <c r="AFG490" s="1"/>
      <c r="AFH490" s="1"/>
      <c r="AFI490" s="1"/>
      <c r="AFJ490" s="1"/>
      <c r="AFK490" s="1"/>
      <c r="AFL490" s="1"/>
      <c r="AFM490" s="1"/>
      <c r="AFN490" s="1"/>
      <c r="AFO490" s="1"/>
      <c r="AFP490" s="1"/>
      <c r="AFQ490" s="1"/>
      <c r="AFR490" s="1"/>
      <c r="AFS490" s="1"/>
      <c r="AFT490" s="1"/>
      <c r="AFU490" s="1"/>
      <c r="AFV490" s="1"/>
      <c r="AFW490" s="1"/>
      <c r="AFX490" s="1"/>
      <c r="AFY490" s="1"/>
      <c r="AFZ490" s="1"/>
      <c r="AGA490" s="1"/>
      <c r="AGB490" s="1"/>
      <c r="AGC490" s="1"/>
      <c r="AGD490" s="1"/>
      <c r="AGE490" s="1"/>
      <c r="AGF490" s="1"/>
      <c r="AGG490" s="1"/>
      <c r="AGH490" s="1"/>
      <c r="AGI490" s="1"/>
      <c r="AGJ490" s="1"/>
      <c r="AGK490" s="1"/>
      <c r="AGL490" s="1"/>
      <c r="AGM490" s="1"/>
      <c r="AGN490" s="1"/>
      <c r="AGO490" s="1"/>
      <c r="AGP490" s="1"/>
      <c r="AGQ490" s="1"/>
      <c r="AGR490" s="1"/>
      <c r="AGS490" s="1"/>
      <c r="AGT490" s="1"/>
      <c r="AGU490" s="1"/>
      <c r="AGV490" s="1"/>
      <c r="AGW490" s="1"/>
      <c r="AGX490" s="1"/>
      <c r="AGY490" s="1"/>
      <c r="AGZ490" s="1"/>
      <c r="AHA490" s="1"/>
      <c r="AHB490" s="1"/>
      <c r="AHC490" s="1"/>
      <c r="AHD490" s="1"/>
      <c r="AHE490" s="1"/>
      <c r="AHF490" s="1"/>
      <c r="AHG490" s="1"/>
      <c r="AHH490" s="1"/>
      <c r="AHI490" s="1"/>
      <c r="AHJ490" s="1"/>
      <c r="AHK490" s="1"/>
      <c r="AHL490" s="1"/>
      <c r="AHM490" s="1"/>
      <c r="AHN490" s="1"/>
      <c r="AHO490" s="1"/>
      <c r="AHP490" s="1"/>
      <c r="AHQ490" s="1"/>
      <c r="AHR490" s="1"/>
      <c r="AHS490" s="1"/>
      <c r="AHT490" s="1"/>
      <c r="AHU490" s="1"/>
      <c r="AHV490" s="1"/>
      <c r="AHW490" s="1"/>
      <c r="AHX490" s="1"/>
      <c r="AHY490" s="1"/>
      <c r="AHZ490" s="1"/>
      <c r="AIA490" s="1"/>
      <c r="AIB490" s="1"/>
      <c r="AIC490" s="1"/>
      <c r="AID490" s="1"/>
      <c r="AIE490" s="1"/>
      <c r="AIF490" s="1"/>
      <c r="AIG490" s="1"/>
      <c r="AIH490" s="1"/>
      <c r="AII490" s="1"/>
      <c r="AIJ490" s="1"/>
      <c r="AIK490" s="1"/>
      <c r="AIL490" s="1"/>
      <c r="AIM490" s="1"/>
      <c r="AIN490" s="1"/>
      <c r="AIO490" s="1"/>
      <c r="AIP490" s="1"/>
      <c r="AIQ490" s="1"/>
      <c r="AIR490" s="1"/>
      <c r="AIS490" s="1"/>
      <c r="AIT490" s="1"/>
      <c r="AIU490" s="1"/>
      <c r="AIV490" s="1"/>
      <c r="AIW490" s="1"/>
      <c r="AIX490" s="1"/>
      <c r="AIY490" s="1"/>
      <c r="AIZ490" s="1"/>
      <c r="AJA490" s="1"/>
      <c r="AJB490" s="1"/>
      <c r="AJC490" s="1"/>
      <c r="AJD490" s="1"/>
      <c r="AJE490" s="1"/>
      <c r="AJF490" s="1"/>
      <c r="AJG490" s="1"/>
      <c r="AJH490" s="1"/>
      <c r="AJI490" s="1"/>
      <c r="AJJ490" s="1"/>
      <c r="AJK490" s="1"/>
      <c r="AJL490" s="1"/>
      <c r="AJM490" s="1"/>
      <c r="AJN490" s="1"/>
      <c r="AJO490" s="1"/>
      <c r="AJP490" s="1"/>
      <c r="AJQ490" s="1"/>
      <c r="AJR490" s="1"/>
      <c r="AJS490" s="1"/>
      <c r="AJT490" s="1"/>
      <c r="AJU490" s="1"/>
      <c r="AJV490" s="1"/>
      <c r="AJW490" s="1"/>
      <c r="AJX490" s="1"/>
      <c r="AJY490" s="1"/>
      <c r="AJZ490" s="1"/>
      <c r="AKA490" s="1"/>
      <c r="AKB490" s="1"/>
      <c r="AKC490" s="1"/>
      <c r="AKD490" s="1"/>
      <c r="AKE490" s="1"/>
      <c r="AKF490" s="1"/>
      <c r="AKG490" s="1"/>
      <c r="AKH490" s="1"/>
      <c r="AKI490" s="1"/>
      <c r="AKJ490" s="1"/>
      <c r="AKK490" s="1"/>
      <c r="AKL490" s="1"/>
      <c r="AKM490" s="1"/>
      <c r="AKN490" s="1"/>
      <c r="AKO490" s="1"/>
      <c r="AKP490" s="1"/>
      <c r="AKQ490" s="1"/>
      <c r="AKR490" s="1"/>
      <c r="AKS490" s="1"/>
      <c r="AKT490" s="1"/>
      <c r="AKU490" s="1"/>
      <c r="AKV490" s="1"/>
      <c r="AKW490" s="1"/>
      <c r="AKX490" s="1"/>
      <c r="AKY490" s="1"/>
      <c r="AKZ490" s="1"/>
      <c r="ALA490" s="1"/>
      <c r="ALB490" s="1"/>
      <c r="ALC490" s="1"/>
      <c r="ALD490" s="1"/>
      <c r="ALE490" s="1"/>
      <c r="ALF490" s="1"/>
      <c r="ALG490" s="1"/>
      <c r="ALH490" s="1"/>
      <c r="ALI490" s="1"/>
      <c r="ALJ490" s="1"/>
      <c r="ALK490" s="1"/>
      <c r="ALL490" s="1"/>
      <c r="ALM490" s="1"/>
      <c r="ALN490" s="1"/>
      <c r="ALO490" s="1"/>
      <c r="ALP490" s="1"/>
    </row>
    <row r="491" customFormat="false" ht="32.8" hidden="false" customHeight="false" outlineLevel="0" collapsed="false">
      <c r="B491" s="90"/>
      <c r="C491" s="81" t="s">
        <v>128</v>
      </c>
      <c r="D491" s="81" t="n">
        <v>925</v>
      </c>
      <c r="E491" s="154" t="s">
        <v>56</v>
      </c>
      <c r="F491" s="154" t="s">
        <v>37</v>
      </c>
      <c r="G491" s="82" t="n">
        <v>5200000000</v>
      </c>
      <c r="H491" s="86"/>
      <c r="I491" s="157" t="n">
        <f aca="false">SUM(J491:Q491)</f>
        <v>28128000</v>
      </c>
      <c r="J491" s="157" t="n">
        <f aca="false">J492</f>
        <v>13961500</v>
      </c>
      <c r="K491" s="76" t="n">
        <f aca="false">K492</f>
        <v>10895300</v>
      </c>
      <c r="L491" s="76" t="n">
        <f aca="false">L492</f>
        <v>0</v>
      </c>
      <c r="M491" s="76" t="n">
        <f aca="false">M492</f>
        <v>0</v>
      </c>
      <c r="N491" s="76" t="n">
        <f aca="false">N492</f>
        <v>0</v>
      </c>
      <c r="O491" s="157" t="n">
        <f aca="false">O492</f>
        <v>3271200</v>
      </c>
      <c r="P491" s="76" t="n">
        <f aca="false">P492</f>
        <v>0</v>
      </c>
      <c r="Q491" s="158" t="n">
        <f aca="false">Q492</f>
        <v>0</v>
      </c>
    </row>
    <row r="492" customFormat="false" ht="17.6" hidden="false" customHeight="false" outlineLevel="0" collapsed="false">
      <c r="B492" s="90"/>
      <c r="C492" s="81" t="s">
        <v>134</v>
      </c>
      <c r="D492" s="81" t="n">
        <v>925</v>
      </c>
      <c r="E492" s="154" t="s">
        <v>56</v>
      </c>
      <c r="F492" s="154" t="s">
        <v>37</v>
      </c>
      <c r="G492" s="82" t="n">
        <v>5250000000</v>
      </c>
      <c r="H492" s="86"/>
      <c r="I492" s="157" t="n">
        <f aca="false">SUM(J492:Q492)</f>
        <v>28128000</v>
      </c>
      <c r="J492" s="157" t="n">
        <f aca="false">J493</f>
        <v>13961500</v>
      </c>
      <c r="K492" s="76" t="n">
        <f aca="false">K493</f>
        <v>10895300</v>
      </c>
      <c r="L492" s="76" t="n">
        <f aca="false">L493</f>
        <v>0</v>
      </c>
      <c r="M492" s="76" t="n">
        <f aca="false">M493</f>
        <v>0</v>
      </c>
      <c r="N492" s="76" t="n">
        <f aca="false">N493</f>
        <v>0</v>
      </c>
      <c r="O492" s="157" t="n">
        <f aca="false">O493</f>
        <v>3271200</v>
      </c>
      <c r="P492" s="76" t="n">
        <f aca="false">P493</f>
        <v>0</v>
      </c>
      <c r="Q492" s="158" t="n">
        <f aca="false">Q493</f>
        <v>0</v>
      </c>
    </row>
    <row r="493" customFormat="false" ht="32.8" hidden="false" customHeight="false" outlineLevel="0" collapsed="false">
      <c r="B493" s="90"/>
      <c r="C493" s="81" t="s">
        <v>130</v>
      </c>
      <c r="D493" s="81" t="n">
        <v>925</v>
      </c>
      <c r="E493" s="154" t="s">
        <v>56</v>
      </c>
      <c r="F493" s="154" t="s">
        <v>37</v>
      </c>
      <c r="G493" s="82" t="n">
        <v>5250000590</v>
      </c>
      <c r="H493" s="86"/>
      <c r="I493" s="157" t="n">
        <f aca="false">SUM(J493:Q493)</f>
        <v>28128000</v>
      </c>
      <c r="J493" s="157" t="n">
        <f aca="false">J494+J495+J496</f>
        <v>13961500</v>
      </c>
      <c r="K493" s="76" t="n">
        <f aca="false">K494+K495+K496</f>
        <v>10895300</v>
      </c>
      <c r="L493" s="76" t="n">
        <f aca="false">L494+L495+L496</f>
        <v>0</v>
      </c>
      <c r="M493" s="76" t="n">
        <f aca="false">M494+M495+M496</f>
        <v>0</v>
      </c>
      <c r="N493" s="76" t="n">
        <f aca="false">N494+N495+N496</f>
        <v>0</v>
      </c>
      <c r="O493" s="157" t="n">
        <f aca="false">O494+O495+O496</f>
        <v>3271200</v>
      </c>
      <c r="P493" s="76" t="n">
        <f aca="false">P494+P495+P496</f>
        <v>0</v>
      </c>
      <c r="Q493" s="158" t="n">
        <f aca="false">Q494+Q495+Q496</f>
        <v>0</v>
      </c>
    </row>
    <row r="494" customFormat="false" ht="64.15" hidden="false" customHeight="false" outlineLevel="0" collapsed="false">
      <c r="B494" s="90"/>
      <c r="C494" s="81" t="s">
        <v>100</v>
      </c>
      <c r="D494" s="81" t="n">
        <v>925</v>
      </c>
      <c r="E494" s="154" t="s">
        <v>56</v>
      </c>
      <c r="F494" s="154" t="s">
        <v>37</v>
      </c>
      <c r="G494" s="82" t="n">
        <v>5250000590</v>
      </c>
      <c r="H494" s="86" t="n">
        <v>100</v>
      </c>
      <c r="I494" s="157" t="n">
        <f aca="false">SUM(J494:Q494)</f>
        <v>27518900</v>
      </c>
      <c r="J494" s="157" t="n">
        <v>13034200</v>
      </c>
      <c r="K494" s="76" t="n">
        <v>11213500</v>
      </c>
      <c r="L494" s="76"/>
      <c r="M494" s="76"/>
      <c r="N494" s="76"/>
      <c r="O494" s="157" t="n">
        <v>3271200</v>
      </c>
      <c r="P494" s="76"/>
      <c r="Q494" s="158"/>
      <c r="R494" s="99"/>
    </row>
    <row r="495" customFormat="false" ht="32.8" hidden="false" customHeight="false" outlineLevel="0" collapsed="false">
      <c r="B495" s="90"/>
      <c r="C495" s="81" t="s">
        <v>103</v>
      </c>
      <c r="D495" s="81" t="n">
        <v>925</v>
      </c>
      <c r="E495" s="154" t="s">
        <v>56</v>
      </c>
      <c r="F495" s="154" t="s">
        <v>37</v>
      </c>
      <c r="G495" s="82" t="n">
        <v>5250000590</v>
      </c>
      <c r="H495" s="86" t="n">
        <v>200</v>
      </c>
      <c r="I495" s="157" t="n">
        <f aca="false">SUM(J495:Q495)</f>
        <v>605100</v>
      </c>
      <c r="J495" s="157" t="n">
        <v>922700</v>
      </c>
      <c r="K495" s="76" t="n">
        <v>-317600</v>
      </c>
      <c r="L495" s="76"/>
      <c r="M495" s="76"/>
      <c r="N495" s="76"/>
      <c r="O495" s="157"/>
      <c r="P495" s="76"/>
      <c r="Q495" s="158"/>
      <c r="R495" s="99"/>
    </row>
    <row r="496" customFormat="false" ht="17.6" hidden="false" customHeight="false" outlineLevel="0" collapsed="false">
      <c r="B496" s="90"/>
      <c r="C496" s="81" t="s">
        <v>106</v>
      </c>
      <c r="D496" s="81" t="n">
        <v>925</v>
      </c>
      <c r="E496" s="154" t="s">
        <v>56</v>
      </c>
      <c r="F496" s="154" t="s">
        <v>37</v>
      </c>
      <c r="G496" s="82" t="n">
        <v>5250000590</v>
      </c>
      <c r="H496" s="86" t="n">
        <v>800</v>
      </c>
      <c r="I496" s="157" t="n">
        <f aca="false">SUM(J496:Q496)</f>
        <v>4000</v>
      </c>
      <c r="J496" s="157" t="n">
        <v>4600</v>
      </c>
      <c r="K496" s="76" t="n">
        <v>-600</v>
      </c>
      <c r="L496" s="76"/>
      <c r="M496" s="76"/>
      <c r="N496" s="76"/>
      <c r="O496" s="157"/>
      <c r="P496" s="76"/>
      <c r="Q496" s="158"/>
      <c r="R496" s="99"/>
    </row>
    <row r="497" customFormat="false" ht="17.6" hidden="false" customHeight="false" outlineLevel="0" collapsed="false">
      <c r="B497" s="90"/>
      <c r="C497" s="81" t="s">
        <v>165</v>
      </c>
      <c r="D497" s="81" t="n">
        <v>925</v>
      </c>
      <c r="E497" s="154" t="s">
        <v>56</v>
      </c>
      <c r="F497" s="154" t="s">
        <v>37</v>
      </c>
      <c r="G497" s="82" t="n">
        <v>5800000000</v>
      </c>
      <c r="H497" s="86"/>
      <c r="I497" s="157" t="n">
        <f aca="false">SUM(J497:Q497)</f>
        <v>9943100</v>
      </c>
      <c r="J497" s="157" t="n">
        <f aca="false">J502+J498</f>
        <v>7961600</v>
      </c>
      <c r="K497" s="76" t="n">
        <f aca="false">K502+K498</f>
        <v>-1566600</v>
      </c>
      <c r="L497" s="76" t="n">
        <f aca="false">L502+L498</f>
        <v>0</v>
      </c>
      <c r="M497" s="76" t="n">
        <f aca="false">M502+M498</f>
        <v>0</v>
      </c>
      <c r="N497" s="76" t="n">
        <f aca="false">N502+N498</f>
        <v>0</v>
      </c>
      <c r="O497" s="157" t="n">
        <f aca="false">O502+O498</f>
        <v>3548100</v>
      </c>
      <c r="P497" s="76" t="n">
        <f aca="false">P502+P498</f>
        <v>0</v>
      </c>
      <c r="Q497" s="158" t="n">
        <f aca="false">Q502+Q498</f>
        <v>0</v>
      </c>
    </row>
    <row r="498" customFormat="false" ht="17.6" hidden="false" customHeight="false" outlineLevel="0" collapsed="false">
      <c r="B498" s="90"/>
      <c r="C498" s="81" t="s">
        <v>166</v>
      </c>
      <c r="D498" s="81" t="n">
        <v>925</v>
      </c>
      <c r="E498" s="154" t="s">
        <v>56</v>
      </c>
      <c r="F498" s="154" t="s">
        <v>37</v>
      </c>
      <c r="G498" s="82" t="n">
        <v>5810000000</v>
      </c>
      <c r="H498" s="86"/>
      <c r="I498" s="157" t="n">
        <f aca="false">SUM(J498:Q498)</f>
        <v>2577900</v>
      </c>
      <c r="J498" s="157" t="n">
        <f aca="false">J499</f>
        <v>2499800</v>
      </c>
      <c r="K498" s="76" t="n">
        <f aca="false">K499</f>
        <v>-2499800</v>
      </c>
      <c r="L498" s="76" t="n">
        <f aca="false">L499</f>
        <v>0</v>
      </c>
      <c r="M498" s="76" t="n">
        <f aca="false">M499</f>
        <v>0</v>
      </c>
      <c r="N498" s="76" t="n">
        <f aca="false">N499</f>
        <v>0</v>
      </c>
      <c r="O498" s="76" t="n">
        <f aca="false">O499</f>
        <v>2577900</v>
      </c>
      <c r="P498" s="76" t="n">
        <f aca="false">P499</f>
        <v>0</v>
      </c>
      <c r="Q498" s="158" t="n">
        <f aca="false">Q499</f>
        <v>0</v>
      </c>
    </row>
    <row r="499" customFormat="false" ht="17.6" hidden="false" customHeight="false" outlineLevel="0" collapsed="false">
      <c r="B499" s="90"/>
      <c r="C499" s="81" t="s">
        <v>193</v>
      </c>
      <c r="D499" s="81" t="n">
        <v>925</v>
      </c>
      <c r="E499" s="154" t="s">
        <v>56</v>
      </c>
      <c r="F499" s="154" t="s">
        <v>37</v>
      </c>
      <c r="G499" s="82" t="s">
        <v>194</v>
      </c>
      <c r="H499" s="86"/>
      <c r="I499" s="157" t="n">
        <f aca="false">SUM(J499:Q499)</f>
        <v>2577900</v>
      </c>
      <c r="J499" s="157" t="n">
        <f aca="false">J500</f>
        <v>2499800</v>
      </c>
      <c r="K499" s="76" t="n">
        <f aca="false">K500</f>
        <v>-2499800</v>
      </c>
      <c r="L499" s="76" t="n">
        <f aca="false">L500</f>
        <v>0</v>
      </c>
      <c r="M499" s="76" t="n">
        <f aca="false">M500</f>
        <v>0</v>
      </c>
      <c r="N499" s="76" t="n">
        <f aca="false">N500</f>
        <v>0</v>
      </c>
      <c r="O499" s="76" t="n">
        <f aca="false">O500</f>
        <v>2577900</v>
      </c>
      <c r="P499" s="76" t="n">
        <f aca="false">P500</f>
        <v>0</v>
      </c>
      <c r="Q499" s="158" t="n">
        <f aca="false">Q500</f>
        <v>0</v>
      </c>
    </row>
    <row r="500" customFormat="false" ht="126.85" hidden="false" customHeight="false" outlineLevel="0" collapsed="false">
      <c r="B500" s="90"/>
      <c r="C500" s="81" t="s">
        <v>195</v>
      </c>
      <c r="D500" s="81" t="n">
        <v>925</v>
      </c>
      <c r="E500" s="154" t="s">
        <v>56</v>
      </c>
      <c r="F500" s="154" t="s">
        <v>37</v>
      </c>
      <c r="G500" s="82" t="s">
        <v>196</v>
      </c>
      <c r="H500" s="86"/>
      <c r="I500" s="157" t="n">
        <f aca="false">SUM(J500:Q500)</f>
        <v>2577900</v>
      </c>
      <c r="J500" s="157" t="n">
        <f aca="false">J501</f>
        <v>2499800</v>
      </c>
      <c r="K500" s="76" t="n">
        <f aca="false">K501</f>
        <v>-2499800</v>
      </c>
      <c r="L500" s="76" t="n">
        <f aca="false">L501</f>
        <v>0</v>
      </c>
      <c r="M500" s="76" t="n">
        <f aca="false">M501</f>
        <v>0</v>
      </c>
      <c r="N500" s="76" t="n">
        <f aca="false">N501</f>
        <v>0</v>
      </c>
      <c r="O500" s="76" t="n">
        <f aca="false">O501</f>
        <v>2577900</v>
      </c>
      <c r="P500" s="76" t="n">
        <f aca="false">P501</f>
        <v>0</v>
      </c>
      <c r="Q500" s="158" t="n">
        <f aca="false">Q501</f>
        <v>0</v>
      </c>
    </row>
    <row r="501" customFormat="false" ht="32.8" hidden="false" customHeight="false" outlineLevel="0" collapsed="false">
      <c r="B501" s="90"/>
      <c r="C501" s="81" t="s">
        <v>146</v>
      </c>
      <c r="D501" s="81" t="n">
        <v>925</v>
      </c>
      <c r="E501" s="154" t="s">
        <v>56</v>
      </c>
      <c r="F501" s="154" t="s">
        <v>37</v>
      </c>
      <c r="G501" s="82" t="s">
        <v>196</v>
      </c>
      <c r="H501" s="86" t="n">
        <v>600</v>
      </c>
      <c r="I501" s="157" t="n">
        <f aca="false">SUM(J501:Q501)</f>
        <v>2577900</v>
      </c>
      <c r="J501" s="157" t="n">
        <v>2499800</v>
      </c>
      <c r="K501" s="76" t="n">
        <v>-2499800</v>
      </c>
      <c r="L501" s="76"/>
      <c r="M501" s="76"/>
      <c r="N501" s="76"/>
      <c r="O501" s="76" t="n">
        <v>2577900</v>
      </c>
      <c r="P501" s="76"/>
      <c r="Q501" s="158"/>
    </row>
    <row r="502" customFormat="false" ht="17.6" hidden="false" customHeight="false" outlineLevel="0" collapsed="false">
      <c r="B502" s="90"/>
      <c r="C502" s="81" t="s">
        <v>205</v>
      </c>
      <c r="D502" s="81" t="n">
        <v>925</v>
      </c>
      <c r="E502" s="154" t="s">
        <v>56</v>
      </c>
      <c r="F502" s="154" t="s">
        <v>37</v>
      </c>
      <c r="G502" s="82" t="n">
        <v>5830000000</v>
      </c>
      <c r="H502" s="86"/>
      <c r="I502" s="157" t="n">
        <f aca="false">SUM(J502:Q502)</f>
        <v>7365200</v>
      </c>
      <c r="J502" s="157" t="n">
        <f aca="false">J503+J507</f>
        <v>5461800</v>
      </c>
      <c r="K502" s="76" t="n">
        <f aca="false">K503+K507+K505</f>
        <v>933200</v>
      </c>
      <c r="L502" s="76" t="n">
        <f aca="false">L503+L507+L505</f>
        <v>0</v>
      </c>
      <c r="M502" s="76" t="n">
        <f aca="false">M503+M507+M505</f>
        <v>0</v>
      </c>
      <c r="N502" s="76" t="n">
        <f aca="false">N503+N507+N505</f>
        <v>0</v>
      </c>
      <c r="O502" s="157" t="n">
        <f aca="false">O503+O507+O505</f>
        <v>970200</v>
      </c>
      <c r="P502" s="76" t="n">
        <f aca="false">P503+P507+P505</f>
        <v>0</v>
      </c>
      <c r="Q502" s="158" t="n">
        <f aca="false">Q503+Q507+Q505</f>
        <v>0</v>
      </c>
    </row>
    <row r="503" customFormat="false" ht="32.8" hidden="false" customHeight="false" outlineLevel="0" collapsed="false">
      <c r="B503" s="90"/>
      <c r="C503" s="81" t="s">
        <v>130</v>
      </c>
      <c r="D503" s="81" t="n">
        <v>925</v>
      </c>
      <c r="E503" s="154" t="s">
        <v>56</v>
      </c>
      <c r="F503" s="154" t="s">
        <v>37</v>
      </c>
      <c r="G503" s="82" t="n">
        <v>5830000590</v>
      </c>
      <c r="H503" s="86"/>
      <c r="I503" s="157" t="n">
        <f aca="false">SUM(J503:Q503)</f>
        <v>6965200</v>
      </c>
      <c r="J503" s="157" t="n">
        <f aca="false">J504</f>
        <v>4633800</v>
      </c>
      <c r="K503" s="76" t="n">
        <f aca="false">K504</f>
        <v>1761200</v>
      </c>
      <c r="L503" s="76" t="n">
        <f aca="false">L504</f>
        <v>0</v>
      </c>
      <c r="M503" s="76" t="n">
        <f aca="false">M504</f>
        <v>0</v>
      </c>
      <c r="N503" s="76" t="n">
        <f aca="false">N504</f>
        <v>0</v>
      </c>
      <c r="O503" s="157" t="n">
        <f aca="false">O504</f>
        <v>570200</v>
      </c>
      <c r="P503" s="76" t="n">
        <f aca="false">P504</f>
        <v>0</v>
      </c>
      <c r="Q503" s="158" t="n">
        <f aca="false">Q504</f>
        <v>0</v>
      </c>
    </row>
    <row r="504" customFormat="false" ht="32.8" hidden="false" customHeight="false" outlineLevel="0" collapsed="false">
      <c r="B504" s="90"/>
      <c r="C504" s="81" t="s">
        <v>146</v>
      </c>
      <c r="D504" s="81" t="n">
        <v>925</v>
      </c>
      <c r="E504" s="154" t="s">
        <v>56</v>
      </c>
      <c r="F504" s="154" t="s">
        <v>37</v>
      </c>
      <c r="G504" s="82" t="n">
        <v>5830000590</v>
      </c>
      <c r="H504" s="86" t="n">
        <v>600</v>
      </c>
      <c r="I504" s="157" t="n">
        <f aca="false">SUM(J504:Q504)</f>
        <v>6965200</v>
      </c>
      <c r="J504" s="157" t="n">
        <v>4633800</v>
      </c>
      <c r="K504" s="76" t="n">
        <v>1761200</v>
      </c>
      <c r="L504" s="76"/>
      <c r="M504" s="76"/>
      <c r="N504" s="76"/>
      <c r="O504" s="157" t="n">
        <v>570200</v>
      </c>
      <c r="P504" s="76"/>
      <c r="Q504" s="158"/>
    </row>
    <row r="505" s="2" customFormat="true" ht="48.5" hidden="true" customHeight="false" outlineLevel="0" collapsed="false">
      <c r="A505" s="163"/>
      <c r="B505" s="164"/>
      <c r="C505" s="29" t="s">
        <v>207</v>
      </c>
      <c r="D505" s="29" t="n">
        <v>925</v>
      </c>
      <c r="E505" s="166" t="s">
        <v>56</v>
      </c>
      <c r="F505" s="166" t="s">
        <v>37</v>
      </c>
      <c r="G505" s="167" t="s">
        <v>208</v>
      </c>
      <c r="H505" s="176"/>
      <c r="I505" s="169" t="n">
        <f aca="false">SUM(J505:Q505)</f>
        <v>0</v>
      </c>
      <c r="J505" s="169"/>
      <c r="K505" s="170" t="n">
        <f aca="false">K506</f>
        <v>0</v>
      </c>
      <c r="L505" s="170" t="n">
        <f aca="false">L506</f>
        <v>0</v>
      </c>
      <c r="M505" s="170" t="n">
        <f aca="false">M506</f>
        <v>0</v>
      </c>
      <c r="N505" s="170" t="n">
        <f aca="false">N506</f>
        <v>0</v>
      </c>
      <c r="O505" s="170"/>
      <c r="P505" s="170"/>
      <c r="Q505" s="171" t="n">
        <f aca="false">Q506</f>
        <v>0</v>
      </c>
      <c r="R505" s="172"/>
      <c r="S505" s="172"/>
      <c r="T505" s="172"/>
      <c r="U505" s="172"/>
      <c r="V505" s="172"/>
      <c r="W505" s="172"/>
      <c r="X505" s="172"/>
      <c r="Y505" s="172"/>
      <c r="Z505" s="172"/>
      <c r="AA505" s="172"/>
      <c r="AB505" s="172"/>
      <c r="AC505" s="172"/>
      <c r="AD505" s="172"/>
      <c r="AE505" s="172"/>
      <c r="AF505" s="172"/>
      <c r="AG505" s="172"/>
      <c r="AH505" s="172"/>
      <c r="AI505" s="172"/>
      <c r="AJ505" s="172"/>
      <c r="AK505" s="172"/>
      <c r="AL505" s="172"/>
      <c r="AM505" s="172"/>
      <c r="AN505" s="172"/>
      <c r="AO505" s="172"/>
      <c r="AP505" s="172"/>
      <c r="AQ505" s="172"/>
      <c r="AR505" s="172"/>
      <c r="AS505" s="172"/>
      <c r="AT505" s="172"/>
      <c r="AU505" s="172"/>
      <c r="AV505" s="172"/>
      <c r="AW505" s="172"/>
      <c r="AX505" s="172"/>
      <c r="AY505" s="172"/>
      <c r="AZ505" s="172"/>
      <c r="BA505" s="172"/>
      <c r="BB505" s="172"/>
      <c r="BC505" s="172"/>
      <c r="BD505" s="172"/>
      <c r="BE505" s="172"/>
      <c r="BF505" s="172"/>
      <c r="BG505" s="172"/>
      <c r="BH505" s="172"/>
      <c r="BI505" s="172"/>
      <c r="BJ505" s="172"/>
      <c r="BK505" s="172"/>
      <c r="BL505" s="172"/>
      <c r="BM505" s="172"/>
      <c r="BN505" s="172"/>
      <c r="BO505" s="172"/>
      <c r="BP505" s="172"/>
      <c r="BQ505" s="172"/>
      <c r="BR505" s="172"/>
      <c r="BS505" s="172"/>
      <c r="BT505" s="172"/>
      <c r="BU505" s="172"/>
      <c r="BV505" s="172"/>
      <c r="BW505" s="172"/>
      <c r="BX505" s="172"/>
      <c r="BY505" s="172"/>
      <c r="BZ505" s="172"/>
      <c r="CA505" s="172"/>
      <c r="CB505" s="172"/>
      <c r="CC505" s="172"/>
      <c r="CD505" s="172"/>
      <c r="CE505" s="172"/>
      <c r="CF505" s="172"/>
      <c r="CG505" s="172"/>
      <c r="CH505" s="172"/>
      <c r="CI505" s="172"/>
      <c r="CJ505" s="172"/>
      <c r="CK505" s="172"/>
      <c r="CL505" s="172"/>
      <c r="CM505" s="172"/>
      <c r="CN505" s="172"/>
      <c r="CO505" s="172"/>
      <c r="CP505" s="172"/>
      <c r="CQ505" s="172"/>
      <c r="CR505" s="172"/>
      <c r="CS505" s="172"/>
      <c r="CT505" s="172"/>
      <c r="CU505" s="172"/>
      <c r="CV505" s="172"/>
      <c r="CW505" s="172"/>
      <c r="CX505" s="172"/>
      <c r="CY505" s="172"/>
      <c r="CZ505" s="172"/>
      <c r="DA505" s="172"/>
      <c r="DB505" s="172"/>
      <c r="DC505" s="172"/>
      <c r="DD505" s="172"/>
      <c r="DE505" s="172"/>
      <c r="DF505" s="172"/>
      <c r="DG505" s="172"/>
      <c r="DH505" s="172"/>
      <c r="DI505" s="172"/>
      <c r="DJ505" s="172"/>
      <c r="DK505" s="172"/>
      <c r="DL505" s="172"/>
      <c r="DM505" s="172"/>
      <c r="DN505" s="172"/>
      <c r="DO505" s="172"/>
      <c r="DP505" s="172"/>
      <c r="DQ505" s="172"/>
      <c r="DR505" s="172"/>
      <c r="DS505" s="172"/>
      <c r="DT505" s="172"/>
      <c r="DU505" s="172"/>
      <c r="DV505" s="172"/>
      <c r="DW505" s="172"/>
      <c r="DX505" s="172"/>
      <c r="DY505" s="172"/>
      <c r="DZ505" s="172"/>
      <c r="EA505" s="172"/>
      <c r="EB505" s="172"/>
      <c r="EC505" s="172"/>
      <c r="ED505" s="172"/>
      <c r="EE505" s="172"/>
      <c r="EF505" s="172"/>
      <c r="EG505" s="172"/>
      <c r="EH505" s="172"/>
      <c r="EI505" s="172"/>
      <c r="EJ505" s="172"/>
      <c r="EK505" s="172"/>
      <c r="EL505" s="172"/>
      <c r="EM505" s="172"/>
      <c r="EN505" s="172"/>
      <c r="EO505" s="172"/>
      <c r="EP505" s="172"/>
      <c r="EQ505" s="172"/>
      <c r="ER505" s="172"/>
      <c r="ES505" s="172"/>
      <c r="ET505" s="172"/>
      <c r="EU505" s="172"/>
      <c r="EV505" s="172"/>
      <c r="EW505" s="172"/>
      <c r="EX505" s="172"/>
      <c r="EY505" s="172"/>
      <c r="EZ505" s="172"/>
      <c r="FA505" s="172"/>
      <c r="FB505" s="172"/>
      <c r="FC505" s="172"/>
      <c r="FD505" s="172"/>
      <c r="FE505" s="172"/>
      <c r="FF505" s="172"/>
      <c r="FG505" s="172"/>
      <c r="FH505" s="172"/>
      <c r="FI505" s="172"/>
      <c r="FJ505" s="172"/>
      <c r="FK505" s="172"/>
      <c r="FL505" s="172"/>
      <c r="FM505" s="172"/>
      <c r="FN505" s="172"/>
      <c r="FO505" s="172"/>
      <c r="FP505" s="172"/>
      <c r="FQ505" s="172"/>
      <c r="FR505" s="172"/>
      <c r="FS505" s="172"/>
      <c r="FT505" s="172"/>
      <c r="FU505" s="172"/>
      <c r="FV505" s="172"/>
      <c r="FW505" s="172"/>
      <c r="FX505" s="172"/>
      <c r="FY505" s="172"/>
      <c r="FZ505" s="172"/>
      <c r="GA505" s="172"/>
      <c r="GB505" s="172"/>
      <c r="GC505" s="172"/>
      <c r="GD505" s="172"/>
      <c r="GE505" s="172"/>
      <c r="GF505" s="172"/>
      <c r="GG505" s="172"/>
      <c r="GH505" s="172"/>
      <c r="GI505" s="172"/>
      <c r="GJ505" s="172"/>
      <c r="GK505" s="172"/>
      <c r="GL505" s="172"/>
      <c r="GM505" s="172"/>
      <c r="GN505" s="172"/>
      <c r="GO505" s="172"/>
      <c r="GP505" s="172"/>
      <c r="GQ505" s="172"/>
      <c r="GR505" s="172"/>
      <c r="GS505" s="172"/>
      <c r="GT505" s="172"/>
      <c r="GU505" s="172"/>
      <c r="GV505" s="172"/>
      <c r="GW505" s="172"/>
      <c r="GX505" s="172"/>
      <c r="GY505" s="172"/>
      <c r="GZ505" s="172"/>
      <c r="HA505" s="172"/>
      <c r="HB505" s="172"/>
      <c r="HC505" s="172"/>
      <c r="HD505" s="172"/>
      <c r="HE505" s="172"/>
      <c r="HF505" s="172"/>
      <c r="HG505" s="172"/>
      <c r="HH505" s="172"/>
      <c r="HI505" s="172"/>
      <c r="HJ505" s="172"/>
      <c r="HK505" s="172"/>
      <c r="HL505" s="172"/>
      <c r="HM505" s="172"/>
      <c r="HN505" s="172"/>
      <c r="HO505" s="172"/>
      <c r="HP505" s="172"/>
      <c r="HQ505" s="172"/>
      <c r="HR505" s="172"/>
      <c r="HS505" s="172"/>
      <c r="HT505" s="172"/>
      <c r="HU505" s="172"/>
      <c r="HV505" s="172"/>
      <c r="HW505" s="172"/>
      <c r="HX505" s="172"/>
      <c r="HY505" s="172"/>
      <c r="HZ505" s="172"/>
      <c r="IA505" s="172"/>
      <c r="IB505" s="172"/>
      <c r="IC505" s="172"/>
      <c r="ID505" s="172"/>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c r="PU505" s="1"/>
      <c r="PV505" s="1"/>
      <c r="PW505" s="1"/>
      <c r="PX505" s="1"/>
      <c r="PY505" s="1"/>
      <c r="PZ505" s="1"/>
      <c r="QA505" s="1"/>
      <c r="QB505" s="1"/>
      <c r="QC505" s="1"/>
      <c r="QD505" s="1"/>
      <c r="QE505" s="1"/>
      <c r="QF505" s="1"/>
      <c r="QG505" s="1"/>
      <c r="QH505" s="1"/>
      <c r="QI505" s="1"/>
      <c r="QJ505" s="1"/>
      <c r="QK505" s="1"/>
      <c r="QL505" s="1"/>
      <c r="QM505" s="1"/>
      <c r="QN505" s="1"/>
      <c r="QO505" s="1"/>
      <c r="QP505" s="1"/>
      <c r="QQ505" s="1"/>
      <c r="QR505" s="1"/>
      <c r="QS505" s="1"/>
      <c r="QT505" s="1"/>
      <c r="QU505" s="1"/>
      <c r="QV505" s="1"/>
      <c r="QW505" s="1"/>
      <c r="QX505" s="1"/>
      <c r="QY505" s="1"/>
      <c r="QZ505" s="1"/>
      <c r="RA505" s="1"/>
      <c r="RB505" s="1"/>
      <c r="RC505" s="1"/>
      <c r="RD505" s="1"/>
      <c r="RE505" s="1"/>
      <c r="RF505" s="1"/>
      <c r="RG505" s="1"/>
      <c r="RH505" s="1"/>
      <c r="RI505" s="1"/>
      <c r="RJ505" s="1"/>
      <c r="RK505" s="1"/>
      <c r="RL505" s="1"/>
      <c r="RM505" s="1"/>
      <c r="RN505" s="1"/>
      <c r="RO505" s="1"/>
      <c r="RP505" s="1"/>
      <c r="RQ505" s="1"/>
      <c r="RR505" s="1"/>
      <c r="RS505" s="1"/>
      <c r="RT505" s="1"/>
      <c r="RU505" s="1"/>
      <c r="RV505" s="1"/>
      <c r="RW505" s="1"/>
      <c r="RX505" s="1"/>
      <c r="RY505" s="1"/>
      <c r="RZ505" s="1"/>
      <c r="SA505" s="1"/>
      <c r="SB505" s="1"/>
      <c r="SC505" s="1"/>
      <c r="SD505" s="1"/>
      <c r="SE505" s="1"/>
      <c r="SF505" s="1"/>
      <c r="SG505" s="1"/>
      <c r="SH505" s="1"/>
      <c r="SI505" s="1"/>
      <c r="SJ505" s="1"/>
      <c r="SK505" s="1"/>
      <c r="SL505" s="1"/>
      <c r="SM505" s="1"/>
      <c r="SN505" s="1"/>
      <c r="SO505" s="1"/>
      <c r="SP505" s="1"/>
      <c r="SQ505" s="1"/>
      <c r="SR505" s="1"/>
      <c r="SS505" s="1"/>
      <c r="ST505" s="1"/>
      <c r="SU505" s="1"/>
      <c r="SV505" s="1"/>
      <c r="SW505" s="1"/>
      <c r="SX505" s="1"/>
      <c r="SY505" s="1"/>
      <c r="SZ505" s="1"/>
      <c r="TA505" s="1"/>
      <c r="TB505" s="1"/>
      <c r="TC505" s="1"/>
      <c r="TD505" s="1"/>
      <c r="TE505" s="1"/>
      <c r="TF505" s="1"/>
      <c r="TG505" s="1"/>
      <c r="TH505" s="1"/>
      <c r="TI505" s="1"/>
      <c r="TJ505" s="1"/>
      <c r="TK505" s="1"/>
      <c r="TL505" s="1"/>
      <c r="TM505" s="1"/>
      <c r="TN505" s="1"/>
      <c r="TO505" s="1"/>
      <c r="TP505" s="1"/>
      <c r="TQ505" s="1"/>
      <c r="TR505" s="1"/>
      <c r="TS505" s="1"/>
      <c r="TT505" s="1"/>
      <c r="TU505" s="1"/>
      <c r="TV505" s="1"/>
      <c r="TW505" s="1"/>
      <c r="TX505" s="1"/>
      <c r="TY505" s="1"/>
      <c r="TZ505" s="1"/>
      <c r="UA505" s="1"/>
      <c r="UB505" s="1"/>
      <c r="UC505" s="1"/>
      <c r="UD505" s="1"/>
      <c r="UE505" s="1"/>
      <c r="UF505" s="1"/>
      <c r="UG505" s="1"/>
      <c r="UH505" s="1"/>
      <c r="UI505" s="1"/>
      <c r="UJ505" s="1"/>
      <c r="UK505" s="1"/>
      <c r="UL505" s="1"/>
      <c r="UM505" s="1"/>
      <c r="UN505" s="1"/>
      <c r="UO505" s="1"/>
      <c r="UP505" s="1"/>
      <c r="UQ505" s="1"/>
      <c r="UR505" s="1"/>
      <c r="US505" s="1"/>
      <c r="UT505" s="1"/>
      <c r="UU505" s="1"/>
      <c r="UV505" s="1"/>
      <c r="UW505" s="1"/>
      <c r="UX505" s="1"/>
      <c r="UY505" s="1"/>
      <c r="UZ505" s="1"/>
      <c r="VA505" s="1"/>
      <c r="VB505" s="1"/>
      <c r="VC505" s="1"/>
      <c r="VD505" s="1"/>
      <c r="VE505" s="1"/>
      <c r="VF505" s="1"/>
      <c r="VG505" s="1"/>
      <c r="VH505" s="1"/>
      <c r="VI505" s="1"/>
      <c r="VJ505" s="1"/>
      <c r="VK505" s="1"/>
      <c r="VL505" s="1"/>
      <c r="VM505" s="1"/>
      <c r="VN505" s="1"/>
      <c r="VO505" s="1"/>
      <c r="VP505" s="1"/>
      <c r="VQ505" s="1"/>
      <c r="VR505" s="1"/>
      <c r="VS505" s="1"/>
      <c r="VT505" s="1"/>
      <c r="VU505" s="1"/>
      <c r="VV505" s="1"/>
      <c r="VW505" s="1"/>
      <c r="VX505" s="1"/>
      <c r="VY505" s="1"/>
      <c r="VZ505" s="1"/>
      <c r="WA505" s="1"/>
      <c r="WB505" s="1"/>
      <c r="WC505" s="1"/>
      <c r="WD505" s="1"/>
      <c r="WE505" s="1"/>
      <c r="WF505" s="1"/>
      <c r="WG505" s="1"/>
      <c r="WH505" s="1"/>
      <c r="WI505" s="1"/>
      <c r="WJ505" s="1"/>
      <c r="WK505" s="1"/>
      <c r="WL505" s="1"/>
      <c r="WM505" s="1"/>
      <c r="WN505" s="1"/>
      <c r="WO505" s="1"/>
      <c r="WP505" s="1"/>
      <c r="WQ505" s="1"/>
      <c r="WR505" s="1"/>
      <c r="WS505" s="1"/>
      <c r="WT505" s="1"/>
      <c r="WU505" s="1"/>
      <c r="WV505" s="1"/>
      <c r="WW505" s="1"/>
      <c r="WX505" s="1"/>
      <c r="WY505" s="1"/>
      <c r="WZ505" s="1"/>
      <c r="XA505" s="1"/>
      <c r="XB505" s="1"/>
      <c r="XC505" s="1"/>
      <c r="XD505" s="1"/>
      <c r="XE505" s="1"/>
      <c r="XF505" s="1"/>
      <c r="XG505" s="1"/>
      <c r="XH505" s="1"/>
      <c r="XI505" s="1"/>
      <c r="XJ505" s="1"/>
      <c r="XK505" s="1"/>
      <c r="XL505" s="1"/>
      <c r="XM505" s="1"/>
      <c r="XN505" s="1"/>
      <c r="XO505" s="1"/>
      <c r="XP505" s="1"/>
      <c r="XQ505" s="1"/>
      <c r="XR505" s="1"/>
      <c r="XS505" s="1"/>
      <c r="XT505" s="1"/>
      <c r="XU505" s="1"/>
      <c r="XV505" s="1"/>
      <c r="XW505" s="1"/>
      <c r="XX505" s="1"/>
      <c r="XY505" s="1"/>
      <c r="XZ505" s="1"/>
      <c r="YA505" s="1"/>
      <c r="YB505" s="1"/>
      <c r="YC505" s="1"/>
      <c r="YD505" s="1"/>
      <c r="YE505" s="1"/>
      <c r="YF505" s="1"/>
      <c r="YG505" s="1"/>
      <c r="YH505" s="1"/>
      <c r="YI505" s="1"/>
      <c r="YJ505" s="1"/>
      <c r="YK505" s="1"/>
      <c r="YL505" s="1"/>
      <c r="YM505" s="1"/>
      <c r="YN505" s="1"/>
      <c r="YO505" s="1"/>
      <c r="YP505" s="1"/>
      <c r="YQ505" s="1"/>
      <c r="YR505" s="1"/>
      <c r="YS505" s="1"/>
      <c r="YT505" s="1"/>
      <c r="YU505" s="1"/>
      <c r="YV505" s="1"/>
      <c r="YW505" s="1"/>
      <c r="YX505" s="1"/>
      <c r="YY505" s="1"/>
      <c r="YZ505" s="1"/>
      <c r="ZA505" s="1"/>
      <c r="ZB505" s="1"/>
      <c r="ZC505" s="1"/>
      <c r="ZD505" s="1"/>
      <c r="ZE505" s="1"/>
      <c r="ZF505" s="1"/>
      <c r="ZG505" s="1"/>
      <c r="ZH505" s="1"/>
      <c r="ZI505" s="1"/>
      <c r="ZJ505" s="1"/>
      <c r="ZK505" s="1"/>
      <c r="ZL505" s="1"/>
      <c r="ZM505" s="1"/>
      <c r="ZN505" s="1"/>
      <c r="ZO505" s="1"/>
      <c r="ZP505" s="1"/>
      <c r="ZQ505" s="1"/>
      <c r="ZR505" s="1"/>
      <c r="ZS505" s="1"/>
      <c r="ZT505" s="1"/>
      <c r="ZU505" s="1"/>
      <c r="ZV505" s="1"/>
      <c r="ZW505" s="1"/>
      <c r="ZX505" s="1"/>
      <c r="ZY505" s="1"/>
      <c r="ZZ505" s="1"/>
      <c r="AAA505" s="1"/>
      <c r="AAB505" s="1"/>
      <c r="AAC505" s="1"/>
      <c r="AAD505" s="1"/>
      <c r="AAE505" s="1"/>
      <c r="AAF505" s="1"/>
      <c r="AAG505" s="1"/>
      <c r="AAH505" s="1"/>
      <c r="AAI505" s="1"/>
      <c r="AAJ505" s="1"/>
      <c r="AAK505" s="1"/>
      <c r="AAL505" s="1"/>
      <c r="AAM505" s="1"/>
      <c r="AAN505" s="1"/>
      <c r="AAO505" s="1"/>
      <c r="AAP505" s="1"/>
      <c r="AAQ505" s="1"/>
      <c r="AAR505" s="1"/>
      <c r="AAS505" s="1"/>
      <c r="AAT505" s="1"/>
      <c r="AAU505" s="1"/>
      <c r="AAV505" s="1"/>
      <c r="AAW505" s="1"/>
      <c r="AAX505" s="1"/>
      <c r="AAY505" s="1"/>
      <c r="AAZ505" s="1"/>
      <c r="ABA505" s="1"/>
      <c r="ABB505" s="1"/>
      <c r="ABC505" s="1"/>
      <c r="ABD505" s="1"/>
      <c r="ABE505" s="1"/>
      <c r="ABF505" s="1"/>
      <c r="ABG505" s="1"/>
      <c r="ABH505" s="1"/>
      <c r="ABI505" s="1"/>
      <c r="ABJ505" s="1"/>
      <c r="ABK505" s="1"/>
      <c r="ABL505" s="1"/>
      <c r="ABM505" s="1"/>
      <c r="ABN505" s="1"/>
      <c r="ABO505" s="1"/>
      <c r="ABP505" s="1"/>
      <c r="ABQ505" s="1"/>
      <c r="ABR505" s="1"/>
      <c r="ABS505" s="1"/>
      <c r="ABT505" s="1"/>
      <c r="ABU505" s="1"/>
      <c r="ABV505" s="1"/>
      <c r="ABW505" s="1"/>
      <c r="ABX505" s="1"/>
      <c r="ABY505" s="1"/>
      <c r="ABZ505" s="1"/>
      <c r="ACA505" s="1"/>
      <c r="ACB505" s="1"/>
      <c r="ACC505" s="1"/>
      <c r="ACD505" s="1"/>
      <c r="ACE505" s="1"/>
      <c r="ACF505" s="1"/>
      <c r="ACG505" s="1"/>
      <c r="ACH505" s="1"/>
      <c r="ACI505" s="1"/>
      <c r="ACJ505" s="1"/>
      <c r="ACK505" s="1"/>
      <c r="ACL505" s="1"/>
      <c r="ACM505" s="1"/>
      <c r="ACN505" s="1"/>
      <c r="ACO505" s="1"/>
      <c r="ACP505" s="1"/>
      <c r="ACQ505" s="1"/>
      <c r="ACR505" s="1"/>
      <c r="ACS505" s="1"/>
      <c r="ACT505" s="1"/>
      <c r="ACU505" s="1"/>
      <c r="ACV505" s="1"/>
      <c r="ACW505" s="1"/>
      <c r="ACX505" s="1"/>
      <c r="ACY505" s="1"/>
      <c r="ACZ505" s="1"/>
      <c r="ADA505" s="1"/>
      <c r="ADB505" s="1"/>
      <c r="ADC505" s="1"/>
      <c r="ADD505" s="1"/>
      <c r="ADE505" s="1"/>
      <c r="ADF505" s="1"/>
      <c r="ADG505" s="1"/>
      <c r="ADH505" s="1"/>
      <c r="ADI505" s="1"/>
      <c r="ADJ505" s="1"/>
      <c r="ADK505" s="1"/>
      <c r="ADL505" s="1"/>
      <c r="ADM505" s="1"/>
      <c r="ADN505" s="1"/>
      <c r="ADO505" s="1"/>
      <c r="ADP505" s="1"/>
      <c r="ADQ505" s="1"/>
      <c r="ADR505" s="1"/>
      <c r="ADS505" s="1"/>
      <c r="ADT505" s="1"/>
      <c r="ADU505" s="1"/>
      <c r="ADV505" s="1"/>
      <c r="ADW505" s="1"/>
      <c r="ADX505" s="1"/>
      <c r="ADY505" s="1"/>
      <c r="ADZ505" s="1"/>
      <c r="AEA505" s="1"/>
      <c r="AEB505" s="1"/>
      <c r="AEC505" s="1"/>
      <c r="AED505" s="1"/>
      <c r="AEE505" s="1"/>
      <c r="AEF505" s="1"/>
      <c r="AEG505" s="1"/>
      <c r="AEH505" s="1"/>
      <c r="AEI505" s="1"/>
      <c r="AEJ505" s="1"/>
      <c r="AEK505" s="1"/>
      <c r="AEL505" s="1"/>
      <c r="AEM505" s="1"/>
      <c r="AEN505" s="1"/>
      <c r="AEO505" s="1"/>
      <c r="AEP505" s="1"/>
      <c r="AEQ505" s="1"/>
      <c r="AER505" s="1"/>
      <c r="AES505" s="1"/>
      <c r="AET505" s="1"/>
      <c r="AEU505" s="1"/>
      <c r="AEV505" s="1"/>
      <c r="AEW505" s="1"/>
      <c r="AEX505" s="1"/>
      <c r="AEY505" s="1"/>
      <c r="AEZ505" s="1"/>
      <c r="AFA505" s="1"/>
      <c r="AFB505" s="1"/>
      <c r="AFC505" s="1"/>
      <c r="AFD505" s="1"/>
      <c r="AFE505" s="1"/>
      <c r="AFF505" s="1"/>
      <c r="AFG505" s="1"/>
      <c r="AFH505" s="1"/>
      <c r="AFI505" s="1"/>
      <c r="AFJ505" s="1"/>
      <c r="AFK505" s="1"/>
      <c r="AFL505" s="1"/>
      <c r="AFM505" s="1"/>
      <c r="AFN505" s="1"/>
      <c r="AFO505" s="1"/>
      <c r="AFP505" s="1"/>
      <c r="AFQ505" s="1"/>
      <c r="AFR505" s="1"/>
      <c r="AFS505" s="1"/>
      <c r="AFT505" s="1"/>
      <c r="AFU505" s="1"/>
      <c r="AFV505" s="1"/>
      <c r="AFW505" s="1"/>
      <c r="AFX505" s="1"/>
      <c r="AFY505" s="1"/>
      <c r="AFZ505" s="1"/>
      <c r="AGA505" s="1"/>
      <c r="AGB505" s="1"/>
      <c r="AGC505" s="1"/>
      <c r="AGD505" s="1"/>
      <c r="AGE505" s="1"/>
      <c r="AGF505" s="1"/>
      <c r="AGG505" s="1"/>
      <c r="AGH505" s="1"/>
      <c r="AGI505" s="1"/>
      <c r="AGJ505" s="1"/>
      <c r="AGK505" s="1"/>
      <c r="AGL505" s="1"/>
      <c r="AGM505" s="1"/>
      <c r="AGN505" s="1"/>
      <c r="AGO505" s="1"/>
      <c r="AGP505" s="1"/>
      <c r="AGQ505" s="1"/>
      <c r="AGR505" s="1"/>
      <c r="AGS505" s="1"/>
      <c r="AGT505" s="1"/>
      <c r="AGU505" s="1"/>
      <c r="AGV505" s="1"/>
      <c r="AGW505" s="1"/>
      <c r="AGX505" s="1"/>
      <c r="AGY505" s="1"/>
      <c r="AGZ505" s="1"/>
      <c r="AHA505" s="1"/>
      <c r="AHB505" s="1"/>
      <c r="AHC505" s="1"/>
      <c r="AHD505" s="1"/>
      <c r="AHE505" s="1"/>
      <c r="AHF505" s="1"/>
      <c r="AHG505" s="1"/>
      <c r="AHH505" s="1"/>
      <c r="AHI505" s="1"/>
      <c r="AHJ505" s="1"/>
      <c r="AHK505" s="1"/>
      <c r="AHL505" s="1"/>
      <c r="AHM505" s="1"/>
      <c r="AHN505" s="1"/>
      <c r="AHO505" s="1"/>
      <c r="AHP505" s="1"/>
      <c r="AHQ505" s="1"/>
      <c r="AHR505" s="1"/>
      <c r="AHS505" s="1"/>
      <c r="AHT505" s="1"/>
      <c r="AHU505" s="1"/>
      <c r="AHV505" s="1"/>
      <c r="AHW505" s="1"/>
      <c r="AHX505" s="1"/>
      <c r="AHY505" s="1"/>
      <c r="AHZ505" s="1"/>
      <c r="AIA505" s="1"/>
      <c r="AIB505" s="1"/>
      <c r="AIC505" s="1"/>
      <c r="AID505" s="1"/>
      <c r="AIE505" s="1"/>
      <c r="AIF505" s="1"/>
      <c r="AIG505" s="1"/>
      <c r="AIH505" s="1"/>
      <c r="AII505" s="1"/>
      <c r="AIJ505" s="1"/>
      <c r="AIK505" s="1"/>
      <c r="AIL505" s="1"/>
      <c r="AIM505" s="1"/>
      <c r="AIN505" s="1"/>
      <c r="AIO505" s="1"/>
      <c r="AIP505" s="1"/>
      <c r="AIQ505" s="1"/>
      <c r="AIR505" s="1"/>
      <c r="AIS505" s="1"/>
      <c r="AIT505" s="1"/>
      <c r="AIU505" s="1"/>
      <c r="AIV505" s="1"/>
      <c r="AIW505" s="1"/>
      <c r="AIX505" s="1"/>
      <c r="AIY505" s="1"/>
      <c r="AIZ505" s="1"/>
      <c r="AJA505" s="1"/>
      <c r="AJB505" s="1"/>
      <c r="AJC505" s="1"/>
      <c r="AJD505" s="1"/>
      <c r="AJE505" s="1"/>
      <c r="AJF505" s="1"/>
      <c r="AJG505" s="1"/>
      <c r="AJH505" s="1"/>
      <c r="AJI505" s="1"/>
      <c r="AJJ505" s="1"/>
      <c r="AJK505" s="1"/>
      <c r="AJL505" s="1"/>
      <c r="AJM505" s="1"/>
      <c r="AJN505" s="1"/>
      <c r="AJO505" s="1"/>
      <c r="AJP505" s="1"/>
      <c r="AJQ505" s="1"/>
      <c r="AJR505" s="1"/>
      <c r="AJS505" s="1"/>
      <c r="AJT505" s="1"/>
      <c r="AJU505" s="1"/>
      <c r="AJV505" s="1"/>
      <c r="AJW505" s="1"/>
      <c r="AJX505" s="1"/>
      <c r="AJY505" s="1"/>
      <c r="AJZ505" s="1"/>
      <c r="AKA505" s="1"/>
      <c r="AKB505" s="1"/>
      <c r="AKC505" s="1"/>
      <c r="AKD505" s="1"/>
      <c r="AKE505" s="1"/>
      <c r="AKF505" s="1"/>
      <c r="AKG505" s="1"/>
      <c r="AKH505" s="1"/>
      <c r="AKI505" s="1"/>
      <c r="AKJ505" s="1"/>
      <c r="AKK505" s="1"/>
      <c r="AKL505" s="1"/>
      <c r="AKM505" s="1"/>
      <c r="AKN505" s="1"/>
      <c r="AKO505" s="1"/>
      <c r="AKP505" s="1"/>
      <c r="AKQ505" s="1"/>
      <c r="AKR505" s="1"/>
      <c r="AKS505" s="1"/>
      <c r="AKT505" s="1"/>
      <c r="AKU505" s="1"/>
      <c r="AKV505" s="1"/>
      <c r="AKW505" s="1"/>
      <c r="AKX505" s="1"/>
      <c r="AKY505" s="1"/>
      <c r="AKZ505" s="1"/>
      <c r="ALA505" s="1"/>
      <c r="ALB505" s="1"/>
      <c r="ALC505" s="1"/>
      <c r="ALD505" s="1"/>
      <c r="ALE505" s="1"/>
      <c r="ALF505" s="1"/>
      <c r="ALG505" s="1"/>
      <c r="ALH505" s="1"/>
      <c r="ALI505" s="1"/>
      <c r="ALJ505" s="1"/>
      <c r="ALK505" s="1"/>
      <c r="ALL505" s="1"/>
      <c r="ALM505" s="1"/>
      <c r="ALN505" s="1"/>
      <c r="ALO505" s="1"/>
      <c r="ALP505" s="1"/>
    </row>
    <row r="506" s="2" customFormat="true" ht="24.85" hidden="true" customHeight="true" outlineLevel="0" collapsed="false">
      <c r="A506" s="163"/>
      <c r="B506" s="164"/>
      <c r="C506" s="29" t="s">
        <v>146</v>
      </c>
      <c r="D506" s="29" t="n">
        <v>925</v>
      </c>
      <c r="E506" s="166" t="s">
        <v>56</v>
      </c>
      <c r="F506" s="166" t="s">
        <v>37</v>
      </c>
      <c r="G506" s="167" t="s">
        <v>208</v>
      </c>
      <c r="H506" s="176" t="n">
        <v>600</v>
      </c>
      <c r="I506" s="169" t="n">
        <f aca="false">SUM(J506:Q506)</f>
        <v>0</v>
      </c>
      <c r="J506" s="169"/>
      <c r="K506" s="170" t="n">
        <v>0</v>
      </c>
      <c r="L506" s="170"/>
      <c r="M506" s="170"/>
      <c r="N506" s="170"/>
      <c r="O506" s="170"/>
      <c r="P506" s="170"/>
      <c r="Q506" s="171"/>
      <c r="R506" s="172"/>
      <c r="S506" s="172"/>
      <c r="T506" s="172"/>
      <c r="U506" s="172"/>
      <c r="V506" s="172"/>
      <c r="W506" s="172"/>
      <c r="X506" s="172"/>
      <c r="Y506" s="172"/>
      <c r="Z506" s="172"/>
      <c r="AA506" s="172"/>
      <c r="AB506" s="172"/>
      <c r="AC506" s="172"/>
      <c r="AD506" s="172"/>
      <c r="AE506" s="172"/>
      <c r="AF506" s="172"/>
      <c r="AG506" s="172"/>
      <c r="AH506" s="172"/>
      <c r="AI506" s="172"/>
      <c r="AJ506" s="172"/>
      <c r="AK506" s="172"/>
      <c r="AL506" s="172"/>
      <c r="AM506" s="172"/>
      <c r="AN506" s="172"/>
      <c r="AO506" s="172"/>
      <c r="AP506" s="172"/>
      <c r="AQ506" s="172"/>
      <c r="AR506" s="172"/>
      <c r="AS506" s="172"/>
      <c r="AT506" s="172"/>
      <c r="AU506" s="172"/>
      <c r="AV506" s="172"/>
      <c r="AW506" s="172"/>
      <c r="AX506" s="172"/>
      <c r="AY506" s="172"/>
      <c r="AZ506" s="172"/>
      <c r="BA506" s="172"/>
      <c r="BB506" s="172"/>
      <c r="BC506" s="172"/>
      <c r="BD506" s="172"/>
      <c r="BE506" s="172"/>
      <c r="BF506" s="172"/>
      <c r="BG506" s="172"/>
      <c r="BH506" s="172"/>
      <c r="BI506" s="172"/>
      <c r="BJ506" s="172"/>
      <c r="BK506" s="172"/>
      <c r="BL506" s="172"/>
      <c r="BM506" s="172"/>
      <c r="BN506" s="172"/>
      <c r="BO506" s="172"/>
      <c r="BP506" s="172"/>
      <c r="BQ506" s="172"/>
      <c r="BR506" s="172"/>
      <c r="BS506" s="172"/>
      <c r="BT506" s="172"/>
      <c r="BU506" s="172"/>
      <c r="BV506" s="172"/>
      <c r="BW506" s="172"/>
      <c r="BX506" s="172"/>
      <c r="BY506" s="172"/>
      <c r="BZ506" s="172"/>
      <c r="CA506" s="172"/>
      <c r="CB506" s="172"/>
      <c r="CC506" s="172"/>
      <c r="CD506" s="172"/>
      <c r="CE506" s="172"/>
      <c r="CF506" s="172"/>
      <c r="CG506" s="172"/>
      <c r="CH506" s="172"/>
      <c r="CI506" s="172"/>
      <c r="CJ506" s="172"/>
      <c r="CK506" s="172"/>
      <c r="CL506" s="172"/>
      <c r="CM506" s="172"/>
      <c r="CN506" s="172"/>
      <c r="CO506" s="172"/>
      <c r="CP506" s="172"/>
      <c r="CQ506" s="172"/>
      <c r="CR506" s="172"/>
      <c r="CS506" s="172"/>
      <c r="CT506" s="172"/>
      <c r="CU506" s="172"/>
      <c r="CV506" s="172"/>
      <c r="CW506" s="172"/>
      <c r="CX506" s="172"/>
      <c r="CY506" s="172"/>
      <c r="CZ506" s="172"/>
      <c r="DA506" s="172"/>
      <c r="DB506" s="172"/>
      <c r="DC506" s="172"/>
      <c r="DD506" s="172"/>
      <c r="DE506" s="172"/>
      <c r="DF506" s="172"/>
      <c r="DG506" s="172"/>
      <c r="DH506" s="172"/>
      <c r="DI506" s="172"/>
      <c r="DJ506" s="172"/>
      <c r="DK506" s="172"/>
      <c r="DL506" s="172"/>
      <c r="DM506" s="172"/>
      <c r="DN506" s="172"/>
      <c r="DO506" s="172"/>
      <c r="DP506" s="172"/>
      <c r="DQ506" s="172"/>
      <c r="DR506" s="172"/>
      <c r="DS506" s="172"/>
      <c r="DT506" s="172"/>
      <c r="DU506" s="172"/>
      <c r="DV506" s="172"/>
      <c r="DW506" s="172"/>
      <c r="DX506" s="172"/>
      <c r="DY506" s="172"/>
      <c r="DZ506" s="172"/>
      <c r="EA506" s="172"/>
      <c r="EB506" s="172"/>
      <c r="EC506" s="172"/>
      <c r="ED506" s="172"/>
      <c r="EE506" s="172"/>
      <c r="EF506" s="172"/>
      <c r="EG506" s="172"/>
      <c r="EH506" s="172"/>
      <c r="EI506" s="172"/>
      <c r="EJ506" s="172"/>
      <c r="EK506" s="172"/>
      <c r="EL506" s="172"/>
      <c r="EM506" s="172"/>
      <c r="EN506" s="172"/>
      <c r="EO506" s="172"/>
      <c r="EP506" s="172"/>
      <c r="EQ506" s="172"/>
      <c r="ER506" s="172"/>
      <c r="ES506" s="172"/>
      <c r="ET506" s="172"/>
      <c r="EU506" s="172"/>
      <c r="EV506" s="172"/>
      <c r="EW506" s="172"/>
      <c r="EX506" s="172"/>
      <c r="EY506" s="172"/>
      <c r="EZ506" s="172"/>
      <c r="FA506" s="172"/>
      <c r="FB506" s="172"/>
      <c r="FC506" s="172"/>
      <c r="FD506" s="172"/>
      <c r="FE506" s="172"/>
      <c r="FF506" s="172"/>
      <c r="FG506" s="172"/>
      <c r="FH506" s="172"/>
      <c r="FI506" s="172"/>
      <c r="FJ506" s="172"/>
      <c r="FK506" s="172"/>
      <c r="FL506" s="172"/>
      <c r="FM506" s="172"/>
      <c r="FN506" s="172"/>
      <c r="FO506" s="172"/>
      <c r="FP506" s="172"/>
      <c r="FQ506" s="172"/>
      <c r="FR506" s="172"/>
      <c r="FS506" s="172"/>
      <c r="FT506" s="172"/>
      <c r="FU506" s="172"/>
      <c r="FV506" s="172"/>
      <c r="FW506" s="172"/>
      <c r="FX506" s="172"/>
      <c r="FY506" s="172"/>
      <c r="FZ506" s="172"/>
      <c r="GA506" s="172"/>
      <c r="GB506" s="172"/>
      <c r="GC506" s="172"/>
      <c r="GD506" s="172"/>
      <c r="GE506" s="172"/>
      <c r="GF506" s="172"/>
      <c r="GG506" s="172"/>
      <c r="GH506" s="172"/>
      <c r="GI506" s="172"/>
      <c r="GJ506" s="172"/>
      <c r="GK506" s="172"/>
      <c r="GL506" s="172"/>
      <c r="GM506" s="172"/>
      <c r="GN506" s="172"/>
      <c r="GO506" s="172"/>
      <c r="GP506" s="172"/>
      <c r="GQ506" s="172"/>
      <c r="GR506" s="172"/>
      <c r="GS506" s="172"/>
      <c r="GT506" s="172"/>
      <c r="GU506" s="172"/>
      <c r="GV506" s="172"/>
      <c r="GW506" s="172"/>
      <c r="GX506" s="172"/>
      <c r="GY506" s="172"/>
      <c r="GZ506" s="172"/>
      <c r="HA506" s="172"/>
      <c r="HB506" s="172"/>
      <c r="HC506" s="172"/>
      <c r="HD506" s="172"/>
      <c r="HE506" s="172"/>
      <c r="HF506" s="172"/>
      <c r="HG506" s="172"/>
      <c r="HH506" s="172"/>
      <c r="HI506" s="172"/>
      <c r="HJ506" s="172"/>
      <c r="HK506" s="172"/>
      <c r="HL506" s="172"/>
      <c r="HM506" s="172"/>
      <c r="HN506" s="172"/>
      <c r="HO506" s="172"/>
      <c r="HP506" s="172"/>
      <c r="HQ506" s="172"/>
      <c r="HR506" s="172"/>
      <c r="HS506" s="172"/>
      <c r="HT506" s="172"/>
      <c r="HU506" s="172"/>
      <c r="HV506" s="172"/>
      <c r="HW506" s="172"/>
      <c r="HX506" s="172"/>
      <c r="HY506" s="172"/>
      <c r="HZ506" s="172"/>
      <c r="IA506" s="172"/>
      <c r="IB506" s="172"/>
      <c r="IC506" s="172"/>
      <c r="ID506" s="172"/>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c r="PU506" s="1"/>
      <c r="PV506" s="1"/>
      <c r="PW506" s="1"/>
      <c r="PX506" s="1"/>
      <c r="PY506" s="1"/>
      <c r="PZ506" s="1"/>
      <c r="QA506" s="1"/>
      <c r="QB506" s="1"/>
      <c r="QC506" s="1"/>
      <c r="QD506" s="1"/>
      <c r="QE506" s="1"/>
      <c r="QF506" s="1"/>
      <c r="QG506" s="1"/>
      <c r="QH506" s="1"/>
      <c r="QI506" s="1"/>
      <c r="QJ506" s="1"/>
      <c r="QK506" s="1"/>
      <c r="QL506" s="1"/>
      <c r="QM506" s="1"/>
      <c r="QN506" s="1"/>
      <c r="QO506" s="1"/>
      <c r="QP506" s="1"/>
      <c r="QQ506" s="1"/>
      <c r="QR506" s="1"/>
      <c r="QS506" s="1"/>
      <c r="QT506" s="1"/>
      <c r="QU506" s="1"/>
      <c r="QV506" s="1"/>
      <c r="QW506" s="1"/>
      <c r="QX506" s="1"/>
      <c r="QY506" s="1"/>
      <c r="QZ506" s="1"/>
      <c r="RA506" s="1"/>
      <c r="RB506" s="1"/>
      <c r="RC506" s="1"/>
      <c r="RD506" s="1"/>
      <c r="RE506" s="1"/>
      <c r="RF506" s="1"/>
      <c r="RG506" s="1"/>
      <c r="RH506" s="1"/>
      <c r="RI506" s="1"/>
      <c r="RJ506" s="1"/>
      <c r="RK506" s="1"/>
      <c r="RL506" s="1"/>
      <c r="RM506" s="1"/>
      <c r="RN506" s="1"/>
      <c r="RO506" s="1"/>
      <c r="RP506" s="1"/>
      <c r="RQ506" s="1"/>
      <c r="RR506" s="1"/>
      <c r="RS506" s="1"/>
      <c r="RT506" s="1"/>
      <c r="RU506" s="1"/>
      <c r="RV506" s="1"/>
      <c r="RW506" s="1"/>
      <c r="RX506" s="1"/>
      <c r="RY506" s="1"/>
      <c r="RZ506" s="1"/>
      <c r="SA506" s="1"/>
      <c r="SB506" s="1"/>
      <c r="SC506" s="1"/>
      <c r="SD506" s="1"/>
      <c r="SE506" s="1"/>
      <c r="SF506" s="1"/>
      <c r="SG506" s="1"/>
      <c r="SH506" s="1"/>
      <c r="SI506" s="1"/>
      <c r="SJ506" s="1"/>
      <c r="SK506" s="1"/>
      <c r="SL506" s="1"/>
      <c r="SM506" s="1"/>
      <c r="SN506" s="1"/>
      <c r="SO506" s="1"/>
      <c r="SP506" s="1"/>
      <c r="SQ506" s="1"/>
      <c r="SR506" s="1"/>
      <c r="SS506" s="1"/>
      <c r="ST506" s="1"/>
      <c r="SU506" s="1"/>
      <c r="SV506" s="1"/>
      <c r="SW506" s="1"/>
      <c r="SX506" s="1"/>
      <c r="SY506" s="1"/>
      <c r="SZ506" s="1"/>
      <c r="TA506" s="1"/>
      <c r="TB506" s="1"/>
      <c r="TC506" s="1"/>
      <c r="TD506" s="1"/>
      <c r="TE506" s="1"/>
      <c r="TF506" s="1"/>
      <c r="TG506" s="1"/>
      <c r="TH506" s="1"/>
      <c r="TI506" s="1"/>
      <c r="TJ506" s="1"/>
      <c r="TK506" s="1"/>
      <c r="TL506" s="1"/>
      <c r="TM506" s="1"/>
      <c r="TN506" s="1"/>
      <c r="TO506" s="1"/>
      <c r="TP506" s="1"/>
      <c r="TQ506" s="1"/>
      <c r="TR506" s="1"/>
      <c r="TS506" s="1"/>
      <c r="TT506" s="1"/>
      <c r="TU506" s="1"/>
      <c r="TV506" s="1"/>
      <c r="TW506" s="1"/>
      <c r="TX506" s="1"/>
      <c r="TY506" s="1"/>
      <c r="TZ506" s="1"/>
      <c r="UA506" s="1"/>
      <c r="UB506" s="1"/>
      <c r="UC506" s="1"/>
      <c r="UD506" s="1"/>
      <c r="UE506" s="1"/>
      <c r="UF506" s="1"/>
      <c r="UG506" s="1"/>
      <c r="UH506" s="1"/>
      <c r="UI506" s="1"/>
      <c r="UJ506" s="1"/>
      <c r="UK506" s="1"/>
      <c r="UL506" s="1"/>
      <c r="UM506" s="1"/>
      <c r="UN506" s="1"/>
      <c r="UO506" s="1"/>
      <c r="UP506" s="1"/>
      <c r="UQ506" s="1"/>
      <c r="UR506" s="1"/>
      <c r="US506" s="1"/>
      <c r="UT506" s="1"/>
      <c r="UU506" s="1"/>
      <c r="UV506" s="1"/>
      <c r="UW506" s="1"/>
      <c r="UX506" s="1"/>
      <c r="UY506" s="1"/>
      <c r="UZ506" s="1"/>
      <c r="VA506" s="1"/>
      <c r="VB506" s="1"/>
      <c r="VC506" s="1"/>
      <c r="VD506" s="1"/>
      <c r="VE506" s="1"/>
      <c r="VF506" s="1"/>
      <c r="VG506" s="1"/>
      <c r="VH506" s="1"/>
      <c r="VI506" s="1"/>
      <c r="VJ506" s="1"/>
      <c r="VK506" s="1"/>
      <c r="VL506" s="1"/>
      <c r="VM506" s="1"/>
      <c r="VN506" s="1"/>
      <c r="VO506" s="1"/>
      <c r="VP506" s="1"/>
      <c r="VQ506" s="1"/>
      <c r="VR506" s="1"/>
      <c r="VS506" s="1"/>
      <c r="VT506" s="1"/>
      <c r="VU506" s="1"/>
      <c r="VV506" s="1"/>
      <c r="VW506" s="1"/>
      <c r="VX506" s="1"/>
      <c r="VY506" s="1"/>
      <c r="VZ506" s="1"/>
      <c r="WA506" s="1"/>
      <c r="WB506" s="1"/>
      <c r="WC506" s="1"/>
      <c r="WD506" s="1"/>
      <c r="WE506" s="1"/>
      <c r="WF506" s="1"/>
      <c r="WG506" s="1"/>
      <c r="WH506" s="1"/>
      <c r="WI506" s="1"/>
      <c r="WJ506" s="1"/>
      <c r="WK506" s="1"/>
      <c r="WL506" s="1"/>
      <c r="WM506" s="1"/>
      <c r="WN506" s="1"/>
      <c r="WO506" s="1"/>
      <c r="WP506" s="1"/>
      <c r="WQ506" s="1"/>
      <c r="WR506" s="1"/>
      <c r="WS506" s="1"/>
      <c r="WT506" s="1"/>
      <c r="WU506" s="1"/>
      <c r="WV506" s="1"/>
      <c r="WW506" s="1"/>
      <c r="WX506" s="1"/>
      <c r="WY506" s="1"/>
      <c r="WZ506" s="1"/>
      <c r="XA506" s="1"/>
      <c r="XB506" s="1"/>
      <c r="XC506" s="1"/>
      <c r="XD506" s="1"/>
      <c r="XE506" s="1"/>
      <c r="XF506" s="1"/>
      <c r="XG506" s="1"/>
      <c r="XH506" s="1"/>
      <c r="XI506" s="1"/>
      <c r="XJ506" s="1"/>
      <c r="XK506" s="1"/>
      <c r="XL506" s="1"/>
      <c r="XM506" s="1"/>
      <c r="XN506" s="1"/>
      <c r="XO506" s="1"/>
      <c r="XP506" s="1"/>
      <c r="XQ506" s="1"/>
      <c r="XR506" s="1"/>
      <c r="XS506" s="1"/>
      <c r="XT506" s="1"/>
      <c r="XU506" s="1"/>
      <c r="XV506" s="1"/>
      <c r="XW506" s="1"/>
      <c r="XX506" s="1"/>
      <c r="XY506" s="1"/>
      <c r="XZ506" s="1"/>
      <c r="YA506" s="1"/>
      <c r="YB506" s="1"/>
      <c r="YC506" s="1"/>
      <c r="YD506" s="1"/>
      <c r="YE506" s="1"/>
      <c r="YF506" s="1"/>
      <c r="YG506" s="1"/>
      <c r="YH506" s="1"/>
      <c r="YI506" s="1"/>
      <c r="YJ506" s="1"/>
      <c r="YK506" s="1"/>
      <c r="YL506" s="1"/>
      <c r="YM506" s="1"/>
      <c r="YN506" s="1"/>
      <c r="YO506" s="1"/>
      <c r="YP506" s="1"/>
      <c r="YQ506" s="1"/>
      <c r="YR506" s="1"/>
      <c r="YS506" s="1"/>
      <c r="YT506" s="1"/>
      <c r="YU506" s="1"/>
      <c r="YV506" s="1"/>
      <c r="YW506" s="1"/>
      <c r="YX506" s="1"/>
      <c r="YY506" s="1"/>
      <c r="YZ506" s="1"/>
      <c r="ZA506" s="1"/>
      <c r="ZB506" s="1"/>
      <c r="ZC506" s="1"/>
      <c r="ZD506" s="1"/>
      <c r="ZE506" s="1"/>
      <c r="ZF506" s="1"/>
      <c r="ZG506" s="1"/>
      <c r="ZH506" s="1"/>
      <c r="ZI506" s="1"/>
      <c r="ZJ506" s="1"/>
      <c r="ZK506" s="1"/>
      <c r="ZL506" s="1"/>
      <c r="ZM506" s="1"/>
      <c r="ZN506" s="1"/>
      <c r="ZO506" s="1"/>
      <c r="ZP506" s="1"/>
      <c r="ZQ506" s="1"/>
      <c r="ZR506" s="1"/>
      <c r="ZS506" s="1"/>
      <c r="ZT506" s="1"/>
      <c r="ZU506" s="1"/>
      <c r="ZV506" s="1"/>
      <c r="ZW506" s="1"/>
      <c r="ZX506" s="1"/>
      <c r="ZY506" s="1"/>
      <c r="ZZ506" s="1"/>
      <c r="AAA506" s="1"/>
      <c r="AAB506" s="1"/>
      <c r="AAC506" s="1"/>
      <c r="AAD506" s="1"/>
      <c r="AAE506" s="1"/>
      <c r="AAF506" s="1"/>
      <c r="AAG506" s="1"/>
      <c r="AAH506" s="1"/>
      <c r="AAI506" s="1"/>
      <c r="AAJ506" s="1"/>
      <c r="AAK506" s="1"/>
      <c r="AAL506" s="1"/>
      <c r="AAM506" s="1"/>
      <c r="AAN506" s="1"/>
      <c r="AAO506" s="1"/>
      <c r="AAP506" s="1"/>
      <c r="AAQ506" s="1"/>
      <c r="AAR506" s="1"/>
      <c r="AAS506" s="1"/>
      <c r="AAT506" s="1"/>
      <c r="AAU506" s="1"/>
      <c r="AAV506" s="1"/>
      <c r="AAW506" s="1"/>
      <c r="AAX506" s="1"/>
      <c r="AAY506" s="1"/>
      <c r="AAZ506" s="1"/>
      <c r="ABA506" s="1"/>
      <c r="ABB506" s="1"/>
      <c r="ABC506" s="1"/>
      <c r="ABD506" s="1"/>
      <c r="ABE506" s="1"/>
      <c r="ABF506" s="1"/>
      <c r="ABG506" s="1"/>
      <c r="ABH506" s="1"/>
      <c r="ABI506" s="1"/>
      <c r="ABJ506" s="1"/>
      <c r="ABK506" s="1"/>
      <c r="ABL506" s="1"/>
      <c r="ABM506" s="1"/>
      <c r="ABN506" s="1"/>
      <c r="ABO506" s="1"/>
      <c r="ABP506" s="1"/>
      <c r="ABQ506" s="1"/>
      <c r="ABR506" s="1"/>
      <c r="ABS506" s="1"/>
      <c r="ABT506" s="1"/>
      <c r="ABU506" s="1"/>
      <c r="ABV506" s="1"/>
      <c r="ABW506" s="1"/>
      <c r="ABX506" s="1"/>
      <c r="ABY506" s="1"/>
      <c r="ABZ506" s="1"/>
      <c r="ACA506" s="1"/>
      <c r="ACB506" s="1"/>
      <c r="ACC506" s="1"/>
      <c r="ACD506" s="1"/>
      <c r="ACE506" s="1"/>
      <c r="ACF506" s="1"/>
      <c r="ACG506" s="1"/>
      <c r="ACH506" s="1"/>
      <c r="ACI506" s="1"/>
      <c r="ACJ506" s="1"/>
      <c r="ACK506" s="1"/>
      <c r="ACL506" s="1"/>
      <c r="ACM506" s="1"/>
      <c r="ACN506" s="1"/>
      <c r="ACO506" s="1"/>
      <c r="ACP506" s="1"/>
      <c r="ACQ506" s="1"/>
      <c r="ACR506" s="1"/>
      <c r="ACS506" s="1"/>
      <c r="ACT506" s="1"/>
      <c r="ACU506" s="1"/>
      <c r="ACV506" s="1"/>
      <c r="ACW506" s="1"/>
      <c r="ACX506" s="1"/>
      <c r="ACY506" s="1"/>
      <c r="ACZ506" s="1"/>
      <c r="ADA506" s="1"/>
      <c r="ADB506" s="1"/>
      <c r="ADC506" s="1"/>
      <c r="ADD506" s="1"/>
      <c r="ADE506" s="1"/>
      <c r="ADF506" s="1"/>
      <c r="ADG506" s="1"/>
      <c r="ADH506" s="1"/>
      <c r="ADI506" s="1"/>
      <c r="ADJ506" s="1"/>
      <c r="ADK506" s="1"/>
      <c r="ADL506" s="1"/>
      <c r="ADM506" s="1"/>
      <c r="ADN506" s="1"/>
      <c r="ADO506" s="1"/>
      <c r="ADP506" s="1"/>
      <c r="ADQ506" s="1"/>
      <c r="ADR506" s="1"/>
      <c r="ADS506" s="1"/>
      <c r="ADT506" s="1"/>
      <c r="ADU506" s="1"/>
      <c r="ADV506" s="1"/>
      <c r="ADW506" s="1"/>
      <c r="ADX506" s="1"/>
      <c r="ADY506" s="1"/>
      <c r="ADZ506" s="1"/>
      <c r="AEA506" s="1"/>
      <c r="AEB506" s="1"/>
      <c r="AEC506" s="1"/>
      <c r="AED506" s="1"/>
      <c r="AEE506" s="1"/>
      <c r="AEF506" s="1"/>
      <c r="AEG506" s="1"/>
      <c r="AEH506" s="1"/>
      <c r="AEI506" s="1"/>
      <c r="AEJ506" s="1"/>
      <c r="AEK506" s="1"/>
      <c r="AEL506" s="1"/>
      <c r="AEM506" s="1"/>
      <c r="AEN506" s="1"/>
      <c r="AEO506" s="1"/>
      <c r="AEP506" s="1"/>
      <c r="AEQ506" s="1"/>
      <c r="AER506" s="1"/>
      <c r="AES506" s="1"/>
      <c r="AET506" s="1"/>
      <c r="AEU506" s="1"/>
      <c r="AEV506" s="1"/>
      <c r="AEW506" s="1"/>
      <c r="AEX506" s="1"/>
      <c r="AEY506" s="1"/>
      <c r="AEZ506" s="1"/>
      <c r="AFA506" s="1"/>
      <c r="AFB506" s="1"/>
      <c r="AFC506" s="1"/>
      <c r="AFD506" s="1"/>
      <c r="AFE506" s="1"/>
      <c r="AFF506" s="1"/>
      <c r="AFG506" s="1"/>
      <c r="AFH506" s="1"/>
      <c r="AFI506" s="1"/>
      <c r="AFJ506" s="1"/>
      <c r="AFK506" s="1"/>
      <c r="AFL506" s="1"/>
      <c r="AFM506" s="1"/>
      <c r="AFN506" s="1"/>
      <c r="AFO506" s="1"/>
      <c r="AFP506" s="1"/>
      <c r="AFQ506" s="1"/>
      <c r="AFR506" s="1"/>
      <c r="AFS506" s="1"/>
      <c r="AFT506" s="1"/>
      <c r="AFU506" s="1"/>
      <c r="AFV506" s="1"/>
      <c r="AFW506" s="1"/>
      <c r="AFX506" s="1"/>
      <c r="AFY506" s="1"/>
      <c r="AFZ506" s="1"/>
      <c r="AGA506" s="1"/>
      <c r="AGB506" s="1"/>
      <c r="AGC506" s="1"/>
      <c r="AGD506" s="1"/>
      <c r="AGE506" s="1"/>
      <c r="AGF506" s="1"/>
      <c r="AGG506" s="1"/>
      <c r="AGH506" s="1"/>
      <c r="AGI506" s="1"/>
      <c r="AGJ506" s="1"/>
      <c r="AGK506" s="1"/>
      <c r="AGL506" s="1"/>
      <c r="AGM506" s="1"/>
      <c r="AGN506" s="1"/>
      <c r="AGO506" s="1"/>
      <c r="AGP506" s="1"/>
      <c r="AGQ506" s="1"/>
      <c r="AGR506" s="1"/>
      <c r="AGS506" s="1"/>
      <c r="AGT506" s="1"/>
      <c r="AGU506" s="1"/>
      <c r="AGV506" s="1"/>
      <c r="AGW506" s="1"/>
      <c r="AGX506" s="1"/>
      <c r="AGY506" s="1"/>
      <c r="AGZ506" s="1"/>
      <c r="AHA506" s="1"/>
      <c r="AHB506" s="1"/>
      <c r="AHC506" s="1"/>
      <c r="AHD506" s="1"/>
      <c r="AHE506" s="1"/>
      <c r="AHF506" s="1"/>
      <c r="AHG506" s="1"/>
      <c r="AHH506" s="1"/>
      <c r="AHI506" s="1"/>
      <c r="AHJ506" s="1"/>
      <c r="AHK506" s="1"/>
      <c r="AHL506" s="1"/>
      <c r="AHM506" s="1"/>
      <c r="AHN506" s="1"/>
      <c r="AHO506" s="1"/>
      <c r="AHP506" s="1"/>
      <c r="AHQ506" s="1"/>
      <c r="AHR506" s="1"/>
      <c r="AHS506" s="1"/>
      <c r="AHT506" s="1"/>
      <c r="AHU506" s="1"/>
      <c r="AHV506" s="1"/>
      <c r="AHW506" s="1"/>
      <c r="AHX506" s="1"/>
      <c r="AHY506" s="1"/>
      <c r="AHZ506" s="1"/>
      <c r="AIA506" s="1"/>
      <c r="AIB506" s="1"/>
      <c r="AIC506" s="1"/>
      <c r="AID506" s="1"/>
      <c r="AIE506" s="1"/>
      <c r="AIF506" s="1"/>
      <c r="AIG506" s="1"/>
      <c r="AIH506" s="1"/>
      <c r="AII506" s="1"/>
      <c r="AIJ506" s="1"/>
      <c r="AIK506" s="1"/>
      <c r="AIL506" s="1"/>
      <c r="AIM506" s="1"/>
      <c r="AIN506" s="1"/>
      <c r="AIO506" s="1"/>
      <c r="AIP506" s="1"/>
      <c r="AIQ506" s="1"/>
      <c r="AIR506" s="1"/>
      <c r="AIS506" s="1"/>
      <c r="AIT506" s="1"/>
      <c r="AIU506" s="1"/>
      <c r="AIV506" s="1"/>
      <c r="AIW506" s="1"/>
      <c r="AIX506" s="1"/>
      <c r="AIY506" s="1"/>
      <c r="AIZ506" s="1"/>
      <c r="AJA506" s="1"/>
      <c r="AJB506" s="1"/>
      <c r="AJC506" s="1"/>
      <c r="AJD506" s="1"/>
      <c r="AJE506" s="1"/>
      <c r="AJF506" s="1"/>
      <c r="AJG506" s="1"/>
      <c r="AJH506" s="1"/>
      <c r="AJI506" s="1"/>
      <c r="AJJ506" s="1"/>
      <c r="AJK506" s="1"/>
      <c r="AJL506" s="1"/>
      <c r="AJM506" s="1"/>
      <c r="AJN506" s="1"/>
      <c r="AJO506" s="1"/>
      <c r="AJP506" s="1"/>
      <c r="AJQ506" s="1"/>
      <c r="AJR506" s="1"/>
      <c r="AJS506" s="1"/>
      <c r="AJT506" s="1"/>
      <c r="AJU506" s="1"/>
      <c r="AJV506" s="1"/>
      <c r="AJW506" s="1"/>
      <c r="AJX506" s="1"/>
      <c r="AJY506" s="1"/>
      <c r="AJZ506" s="1"/>
      <c r="AKA506" s="1"/>
      <c r="AKB506" s="1"/>
      <c r="AKC506" s="1"/>
      <c r="AKD506" s="1"/>
      <c r="AKE506" s="1"/>
      <c r="AKF506" s="1"/>
      <c r="AKG506" s="1"/>
      <c r="AKH506" s="1"/>
      <c r="AKI506" s="1"/>
      <c r="AKJ506" s="1"/>
      <c r="AKK506" s="1"/>
      <c r="AKL506" s="1"/>
      <c r="AKM506" s="1"/>
      <c r="AKN506" s="1"/>
      <c r="AKO506" s="1"/>
      <c r="AKP506" s="1"/>
      <c r="AKQ506" s="1"/>
      <c r="AKR506" s="1"/>
      <c r="AKS506" s="1"/>
      <c r="AKT506" s="1"/>
      <c r="AKU506" s="1"/>
      <c r="AKV506" s="1"/>
      <c r="AKW506" s="1"/>
      <c r="AKX506" s="1"/>
      <c r="AKY506" s="1"/>
      <c r="AKZ506" s="1"/>
      <c r="ALA506" s="1"/>
      <c r="ALB506" s="1"/>
      <c r="ALC506" s="1"/>
      <c r="ALD506" s="1"/>
      <c r="ALE506" s="1"/>
      <c r="ALF506" s="1"/>
      <c r="ALG506" s="1"/>
      <c r="ALH506" s="1"/>
      <c r="ALI506" s="1"/>
      <c r="ALJ506" s="1"/>
      <c r="ALK506" s="1"/>
      <c r="ALL506" s="1"/>
      <c r="ALM506" s="1"/>
      <c r="ALN506" s="1"/>
      <c r="ALO506" s="1"/>
      <c r="ALP506" s="1"/>
    </row>
    <row r="507" customFormat="false" ht="32.8" hidden="false" customHeight="false" outlineLevel="0" collapsed="false">
      <c r="B507" s="90"/>
      <c r="C507" s="81" t="s">
        <v>209</v>
      </c>
      <c r="D507" s="81" t="n">
        <v>925</v>
      </c>
      <c r="E507" s="154" t="s">
        <v>56</v>
      </c>
      <c r="F507" s="154" t="s">
        <v>37</v>
      </c>
      <c r="G507" s="82" t="n">
        <v>5830100000</v>
      </c>
      <c r="H507" s="86"/>
      <c r="I507" s="157" t="n">
        <f aca="false">SUM(J507:Q507)</f>
        <v>400000</v>
      </c>
      <c r="J507" s="157" t="n">
        <f aca="false">J508</f>
        <v>828000</v>
      </c>
      <c r="K507" s="76" t="n">
        <f aca="false">K508</f>
        <v>-828000</v>
      </c>
      <c r="L507" s="76" t="n">
        <f aca="false">L508</f>
        <v>0</v>
      </c>
      <c r="M507" s="76" t="n">
        <f aca="false">M508</f>
        <v>0</v>
      </c>
      <c r="N507" s="76" t="n">
        <f aca="false">N508</f>
        <v>0</v>
      </c>
      <c r="O507" s="76" t="n">
        <f aca="false">O508</f>
        <v>400000</v>
      </c>
      <c r="P507" s="76" t="n">
        <f aca="false">P508</f>
        <v>0</v>
      </c>
      <c r="Q507" s="158" t="n">
        <f aca="false">Q508</f>
        <v>0</v>
      </c>
    </row>
    <row r="508" customFormat="false" ht="32.8" hidden="false" customHeight="false" outlineLevel="0" collapsed="false">
      <c r="B508" s="90"/>
      <c r="C508" s="81" t="s">
        <v>130</v>
      </c>
      <c r="D508" s="81" t="n">
        <v>925</v>
      </c>
      <c r="E508" s="154" t="s">
        <v>56</v>
      </c>
      <c r="F508" s="154" t="s">
        <v>37</v>
      </c>
      <c r="G508" s="82" t="n">
        <v>5830100590</v>
      </c>
      <c r="H508" s="86"/>
      <c r="I508" s="157" t="n">
        <f aca="false">SUM(J508:Q508)</f>
        <v>400000</v>
      </c>
      <c r="J508" s="157" t="n">
        <f aca="false">J509</f>
        <v>828000</v>
      </c>
      <c r="K508" s="76" t="n">
        <f aca="false">K509</f>
        <v>-828000</v>
      </c>
      <c r="L508" s="76" t="n">
        <f aca="false">L509</f>
        <v>0</v>
      </c>
      <c r="M508" s="76" t="n">
        <f aca="false">M509</f>
        <v>0</v>
      </c>
      <c r="N508" s="76" t="n">
        <f aca="false">N509</f>
        <v>0</v>
      </c>
      <c r="O508" s="76" t="n">
        <f aca="false">O509</f>
        <v>400000</v>
      </c>
      <c r="P508" s="76" t="n">
        <f aca="false">P509</f>
        <v>0</v>
      </c>
      <c r="Q508" s="158" t="n">
        <f aca="false">Q509</f>
        <v>0</v>
      </c>
    </row>
    <row r="509" customFormat="false" ht="17.6" hidden="false" customHeight="false" outlineLevel="0" collapsed="false">
      <c r="B509" s="90"/>
      <c r="C509" s="81" t="s">
        <v>136</v>
      </c>
      <c r="D509" s="81" t="n">
        <v>925</v>
      </c>
      <c r="E509" s="154" t="s">
        <v>56</v>
      </c>
      <c r="F509" s="154" t="s">
        <v>37</v>
      </c>
      <c r="G509" s="82" t="n">
        <v>5830100590</v>
      </c>
      <c r="H509" s="86" t="n">
        <v>300</v>
      </c>
      <c r="I509" s="157" t="n">
        <f aca="false">SUM(J509:Q509)</f>
        <v>400000</v>
      </c>
      <c r="J509" s="157" t="n">
        <v>828000</v>
      </c>
      <c r="K509" s="76" t="n">
        <v>-828000</v>
      </c>
      <c r="L509" s="76"/>
      <c r="M509" s="76"/>
      <c r="N509" s="76"/>
      <c r="O509" s="76" t="n">
        <v>400000</v>
      </c>
      <c r="P509" s="76"/>
      <c r="Q509" s="158"/>
    </row>
    <row r="510" customFormat="false" ht="48.5" hidden="false" customHeight="false" outlineLevel="0" collapsed="false">
      <c r="B510" s="90"/>
      <c r="C510" s="81" t="s">
        <v>289</v>
      </c>
      <c r="D510" s="81" t="n">
        <v>925</v>
      </c>
      <c r="E510" s="154" t="s">
        <v>56</v>
      </c>
      <c r="F510" s="154" t="s">
        <v>37</v>
      </c>
      <c r="G510" s="82" t="n">
        <v>6700000000</v>
      </c>
      <c r="H510" s="86"/>
      <c r="I510" s="157" t="n">
        <f aca="false">SUM(J510:Q510)</f>
        <v>1298320</v>
      </c>
      <c r="J510" s="157" t="n">
        <f aca="false">J511</f>
        <v>2290500</v>
      </c>
      <c r="K510" s="76" t="n">
        <f aca="false">K511</f>
        <v>-1030700</v>
      </c>
      <c r="L510" s="76" t="n">
        <f aca="false">L511</f>
        <v>0</v>
      </c>
      <c r="M510" s="76" t="n">
        <f aca="false">M511</f>
        <v>0</v>
      </c>
      <c r="N510" s="76" t="n">
        <f aca="false">N511</f>
        <v>0</v>
      </c>
      <c r="O510" s="157" t="n">
        <f aca="false">O511</f>
        <v>0</v>
      </c>
      <c r="P510" s="76" t="n">
        <f aca="false">P511</f>
        <v>38520</v>
      </c>
      <c r="Q510" s="158" t="n">
        <f aca="false">Q511</f>
        <v>0</v>
      </c>
    </row>
    <row r="511" customFormat="false" ht="32.8" hidden="false" customHeight="false" outlineLevel="0" collapsed="false">
      <c r="B511" s="90"/>
      <c r="C511" s="81" t="s">
        <v>290</v>
      </c>
      <c r="D511" s="81" t="n">
        <v>925</v>
      </c>
      <c r="E511" s="154" t="s">
        <v>56</v>
      </c>
      <c r="F511" s="154" t="s">
        <v>37</v>
      </c>
      <c r="G511" s="82" t="n">
        <v>6710000000</v>
      </c>
      <c r="H511" s="86"/>
      <c r="I511" s="157" t="n">
        <f aca="false">SUM(J511:Q511)</f>
        <v>1298320</v>
      </c>
      <c r="J511" s="157" t="n">
        <f aca="false">J512</f>
        <v>2290500</v>
      </c>
      <c r="K511" s="76" t="n">
        <f aca="false">K512</f>
        <v>-1030700</v>
      </c>
      <c r="L511" s="76" t="n">
        <f aca="false">L512</f>
        <v>0</v>
      </c>
      <c r="M511" s="76" t="n">
        <f aca="false">M512</f>
        <v>0</v>
      </c>
      <c r="N511" s="76" t="n">
        <f aca="false">N512</f>
        <v>0</v>
      </c>
      <c r="O511" s="157" t="n">
        <f aca="false">O512</f>
        <v>0</v>
      </c>
      <c r="P511" s="76" t="n">
        <f aca="false">P512</f>
        <v>38520</v>
      </c>
      <c r="Q511" s="158" t="n">
        <f aca="false">Q512</f>
        <v>0</v>
      </c>
    </row>
    <row r="512" customFormat="false" ht="17.6" hidden="false" customHeight="false" outlineLevel="0" collapsed="false">
      <c r="B512" s="90"/>
      <c r="C512" s="81" t="s">
        <v>291</v>
      </c>
      <c r="D512" s="81" t="n">
        <v>925</v>
      </c>
      <c r="E512" s="154" t="s">
        <v>56</v>
      </c>
      <c r="F512" s="154" t="s">
        <v>37</v>
      </c>
      <c r="G512" s="82" t="n">
        <v>6710010220</v>
      </c>
      <c r="H512" s="86"/>
      <c r="I512" s="157" t="n">
        <f aca="false">SUM(J512:Q512)</f>
        <v>1298320</v>
      </c>
      <c r="J512" s="157" t="n">
        <f aca="false">J513</f>
        <v>2290500</v>
      </c>
      <c r="K512" s="76" t="n">
        <f aca="false">K513</f>
        <v>-1030700</v>
      </c>
      <c r="L512" s="76" t="n">
        <f aca="false">L513</f>
        <v>0</v>
      </c>
      <c r="M512" s="76" t="n">
        <f aca="false">M513</f>
        <v>0</v>
      </c>
      <c r="N512" s="76" t="n">
        <f aca="false">N513</f>
        <v>0</v>
      </c>
      <c r="O512" s="157" t="n">
        <f aca="false">O513</f>
        <v>0</v>
      </c>
      <c r="P512" s="76" t="n">
        <f aca="false">P513</f>
        <v>38520</v>
      </c>
      <c r="Q512" s="158" t="n">
        <f aca="false">Q513</f>
        <v>0</v>
      </c>
    </row>
    <row r="513" customFormat="false" ht="32.8" hidden="false" customHeight="false" outlineLevel="0" collapsed="false">
      <c r="B513" s="90"/>
      <c r="C513" s="81" t="s">
        <v>146</v>
      </c>
      <c r="D513" s="81" t="n">
        <v>925</v>
      </c>
      <c r="E513" s="154" t="s">
        <v>56</v>
      </c>
      <c r="F513" s="154" t="s">
        <v>37</v>
      </c>
      <c r="G513" s="82" t="n">
        <v>6710010220</v>
      </c>
      <c r="H513" s="86" t="n">
        <v>600</v>
      </c>
      <c r="I513" s="157" t="n">
        <f aca="false">SUM(J513:Q513)</f>
        <v>1298320</v>
      </c>
      <c r="J513" s="157" t="n">
        <v>2290500</v>
      </c>
      <c r="K513" s="76" t="n">
        <v>-1030700</v>
      </c>
      <c r="L513" s="76"/>
      <c r="M513" s="76"/>
      <c r="N513" s="76"/>
      <c r="O513" s="157"/>
      <c r="P513" s="76" t="n">
        <v>38520</v>
      </c>
      <c r="Q513" s="158"/>
    </row>
    <row r="514" customFormat="false" ht="17.35" hidden="false" customHeight="false" outlineLevel="0" collapsed="false">
      <c r="B514" s="90"/>
      <c r="C514" s="81" t="s">
        <v>303</v>
      </c>
      <c r="D514" s="81" t="n">
        <v>925</v>
      </c>
      <c r="E514" s="154" t="s">
        <v>56</v>
      </c>
      <c r="F514" s="154" t="s">
        <v>37</v>
      </c>
      <c r="G514" s="82" t="n">
        <v>7000000000</v>
      </c>
      <c r="H514" s="86"/>
      <c r="I514" s="157" t="n">
        <f aca="false">SUM(J514:Q514)</f>
        <v>26335500</v>
      </c>
      <c r="J514" s="157" t="n">
        <f aca="false">J515</f>
        <v>17199200</v>
      </c>
      <c r="K514" s="76" t="n">
        <f aca="false">K515</f>
        <v>-863700</v>
      </c>
      <c r="L514" s="76" t="n">
        <f aca="false">L515</f>
        <v>0</v>
      </c>
      <c r="M514" s="76" t="n">
        <f aca="false">M515</f>
        <v>0</v>
      </c>
      <c r="N514" s="76" t="n">
        <f aca="false">N515</f>
        <v>0</v>
      </c>
      <c r="O514" s="157" t="n">
        <f aca="false">O515</f>
        <v>10000000</v>
      </c>
      <c r="P514" s="76" t="n">
        <f aca="false">P515</f>
        <v>0</v>
      </c>
      <c r="Q514" s="158" t="n">
        <f aca="false">Q515</f>
        <v>0</v>
      </c>
    </row>
    <row r="515" customFormat="false" ht="32.8" hidden="false" customHeight="false" outlineLevel="0" collapsed="false">
      <c r="B515" s="90"/>
      <c r="C515" s="81" t="s">
        <v>304</v>
      </c>
      <c r="D515" s="81" t="n">
        <v>925</v>
      </c>
      <c r="E515" s="154" t="s">
        <v>56</v>
      </c>
      <c r="F515" s="154" t="s">
        <v>37</v>
      </c>
      <c r="G515" s="82" t="n">
        <v>7010000000</v>
      </c>
      <c r="H515" s="86"/>
      <c r="I515" s="157" t="n">
        <f aca="false">SUM(J515:Q515)</f>
        <v>26335500</v>
      </c>
      <c r="J515" s="157" t="n">
        <f aca="false">J518+J522+J520</f>
        <v>17199200</v>
      </c>
      <c r="K515" s="157" t="n">
        <f aca="false">K518+K522+K520+K516</f>
        <v>-863700</v>
      </c>
      <c r="L515" s="76" t="n">
        <f aca="false">L518+L522+L520</f>
        <v>0</v>
      </c>
      <c r="M515" s="76" t="n">
        <f aca="false">M518+M522+M520</f>
        <v>0</v>
      </c>
      <c r="N515" s="76" t="n">
        <f aca="false">N518+N522+N520</f>
        <v>0</v>
      </c>
      <c r="O515" s="157" t="n">
        <f aca="false">O518+O522+O520+O516</f>
        <v>10000000</v>
      </c>
      <c r="P515" s="76" t="n">
        <f aca="false">P518+P522+P520</f>
        <v>0</v>
      </c>
      <c r="Q515" s="158" t="n">
        <f aca="false">Q518+Q522+Q520</f>
        <v>0</v>
      </c>
    </row>
    <row r="516" customFormat="false" ht="32.8" hidden="false" customHeight="false" outlineLevel="0" collapsed="false">
      <c r="B516" s="90"/>
      <c r="C516" s="81" t="s">
        <v>130</v>
      </c>
      <c r="D516" s="81" t="n">
        <v>925</v>
      </c>
      <c r="E516" s="154" t="s">
        <v>56</v>
      </c>
      <c r="F516" s="154" t="s">
        <v>37</v>
      </c>
      <c r="G516" s="82" t="n">
        <v>7010000590</v>
      </c>
      <c r="H516" s="86"/>
      <c r="I516" s="157" t="n">
        <f aca="false">SUM(J516:Q516)</f>
        <v>14080100</v>
      </c>
      <c r="J516" s="157" t="n">
        <v>0</v>
      </c>
      <c r="K516" s="157" t="n">
        <f aca="false">K517</f>
        <v>4080100</v>
      </c>
      <c r="L516" s="76"/>
      <c r="M516" s="76"/>
      <c r="N516" s="76"/>
      <c r="O516" s="157" t="n">
        <f aca="false">O517</f>
        <v>10000000</v>
      </c>
      <c r="P516" s="76"/>
      <c r="Q516" s="158"/>
    </row>
    <row r="517" customFormat="false" ht="32.8" hidden="false" customHeight="false" outlineLevel="0" collapsed="false">
      <c r="B517" s="90"/>
      <c r="C517" s="81" t="s">
        <v>146</v>
      </c>
      <c r="D517" s="81" t="n">
        <v>925</v>
      </c>
      <c r="E517" s="154" t="s">
        <v>56</v>
      </c>
      <c r="F517" s="154" t="s">
        <v>37</v>
      </c>
      <c r="G517" s="82" t="n">
        <v>7010000590</v>
      </c>
      <c r="H517" s="86" t="n">
        <v>600</v>
      </c>
      <c r="I517" s="157" t="n">
        <f aca="false">SUM(J517:Q517)</f>
        <v>14080100</v>
      </c>
      <c r="J517" s="157" t="n">
        <v>0</v>
      </c>
      <c r="K517" s="157" t="n">
        <v>4080100</v>
      </c>
      <c r="L517" s="76"/>
      <c r="M517" s="76"/>
      <c r="N517" s="76"/>
      <c r="O517" s="157" t="n">
        <v>10000000</v>
      </c>
      <c r="P517" s="76"/>
      <c r="Q517" s="158"/>
    </row>
    <row r="518" customFormat="false" ht="79.85" hidden="false" customHeight="false" outlineLevel="0" collapsed="false">
      <c r="B518" s="90"/>
      <c r="C518" s="81" t="s">
        <v>305</v>
      </c>
      <c r="D518" s="81" t="n">
        <v>925</v>
      </c>
      <c r="E518" s="154" t="s">
        <v>56</v>
      </c>
      <c r="F518" s="154" t="s">
        <v>37</v>
      </c>
      <c r="G518" s="82" t="n">
        <v>7010063110</v>
      </c>
      <c r="H518" s="86"/>
      <c r="I518" s="157" t="n">
        <f aca="false">SUM(J518:Q518)</f>
        <v>3127100</v>
      </c>
      <c r="J518" s="157" t="n">
        <f aca="false">J519</f>
        <v>2929500</v>
      </c>
      <c r="K518" s="76" t="n">
        <f aca="false">K519</f>
        <v>197600</v>
      </c>
      <c r="L518" s="76" t="n">
        <f aca="false">L519</f>
        <v>0</v>
      </c>
      <c r="M518" s="76" t="n">
        <f aca="false">M519</f>
        <v>0</v>
      </c>
      <c r="N518" s="76" t="n">
        <f aca="false">N519</f>
        <v>0</v>
      </c>
      <c r="O518" s="157" t="n">
        <f aca="false">O519</f>
        <v>0</v>
      </c>
      <c r="P518" s="76" t="n">
        <f aca="false">P519</f>
        <v>0</v>
      </c>
      <c r="Q518" s="158" t="n">
        <f aca="false">Q519</f>
        <v>0</v>
      </c>
    </row>
    <row r="519" customFormat="false" ht="32.8" hidden="false" customHeight="false" outlineLevel="0" collapsed="false">
      <c r="B519" s="90"/>
      <c r="C519" s="81" t="s">
        <v>146</v>
      </c>
      <c r="D519" s="81" t="n">
        <v>925</v>
      </c>
      <c r="E519" s="154" t="s">
        <v>56</v>
      </c>
      <c r="F519" s="154" t="s">
        <v>37</v>
      </c>
      <c r="G519" s="82" t="n">
        <v>7010063110</v>
      </c>
      <c r="H519" s="86" t="n">
        <v>600</v>
      </c>
      <c r="I519" s="157" t="n">
        <f aca="false">SUM(J519:Q519)</f>
        <v>3127100</v>
      </c>
      <c r="J519" s="157" t="n">
        <v>2929500</v>
      </c>
      <c r="K519" s="76" t="n">
        <v>197600</v>
      </c>
      <c r="L519" s="76"/>
      <c r="M519" s="76"/>
      <c r="N519" s="76"/>
      <c r="O519" s="157"/>
      <c r="P519" s="76"/>
      <c r="Q519" s="158"/>
    </row>
    <row r="520" customFormat="false" ht="32.8" hidden="false" customHeight="false" outlineLevel="0" collapsed="false">
      <c r="B520" s="90"/>
      <c r="C520" s="81" t="s">
        <v>306</v>
      </c>
      <c r="D520" s="81" t="n">
        <v>925</v>
      </c>
      <c r="E520" s="154" t="s">
        <v>56</v>
      </c>
      <c r="F520" s="154" t="s">
        <v>37</v>
      </c>
      <c r="G520" s="82" t="s">
        <v>307</v>
      </c>
      <c r="H520" s="86"/>
      <c r="I520" s="157" t="n">
        <f aca="false">SUM(J520:Q520)</f>
        <v>5618000</v>
      </c>
      <c r="J520" s="157" t="n">
        <f aca="false">J521</f>
        <v>5618000</v>
      </c>
      <c r="K520" s="76" t="n">
        <f aca="false">K521</f>
        <v>0</v>
      </c>
      <c r="L520" s="76" t="n">
        <f aca="false">L521</f>
        <v>0</v>
      </c>
      <c r="M520" s="76" t="n">
        <f aca="false">M521</f>
        <v>0</v>
      </c>
      <c r="N520" s="76" t="n">
        <f aca="false">N521</f>
        <v>0</v>
      </c>
      <c r="O520" s="157" t="n">
        <f aca="false">O521</f>
        <v>0</v>
      </c>
      <c r="P520" s="76" t="n">
        <f aca="false">P521</f>
        <v>0</v>
      </c>
      <c r="Q520" s="158" t="n">
        <f aca="false">Q521</f>
        <v>0</v>
      </c>
    </row>
    <row r="521" customFormat="false" ht="32.8" hidden="false" customHeight="false" outlineLevel="0" collapsed="false">
      <c r="B521" s="90"/>
      <c r="C521" s="81" t="s">
        <v>146</v>
      </c>
      <c r="D521" s="81" t="n">
        <v>925</v>
      </c>
      <c r="E521" s="154" t="s">
        <v>56</v>
      </c>
      <c r="F521" s="154" t="s">
        <v>37</v>
      </c>
      <c r="G521" s="82" t="s">
        <v>307</v>
      </c>
      <c r="H521" s="86" t="n">
        <v>600</v>
      </c>
      <c r="I521" s="157" t="n">
        <f aca="false">SUM(J521:Q521)</f>
        <v>5618000</v>
      </c>
      <c r="J521" s="157" t="n">
        <v>5618000</v>
      </c>
      <c r="K521" s="76" t="n">
        <v>0</v>
      </c>
      <c r="L521" s="76"/>
      <c r="M521" s="76"/>
      <c r="N521" s="76"/>
      <c r="O521" s="157"/>
      <c r="P521" s="76"/>
      <c r="Q521" s="158"/>
    </row>
    <row r="522" customFormat="false" ht="48.5" hidden="false" customHeight="false" outlineLevel="0" collapsed="false">
      <c r="B522" s="90"/>
      <c r="C522" s="81" t="s">
        <v>308</v>
      </c>
      <c r="D522" s="81" t="n">
        <v>925</v>
      </c>
      <c r="E522" s="154" t="s">
        <v>56</v>
      </c>
      <c r="F522" s="154" t="s">
        <v>37</v>
      </c>
      <c r="G522" s="82" t="s">
        <v>309</v>
      </c>
      <c r="H522" s="86"/>
      <c r="I522" s="157" t="n">
        <f aca="false">SUM(J522:Q522)</f>
        <v>3510300</v>
      </c>
      <c r="J522" s="157" t="n">
        <f aca="false">J523</f>
        <v>8651700</v>
      </c>
      <c r="K522" s="76" t="n">
        <f aca="false">K523</f>
        <v>-5141400</v>
      </c>
      <c r="L522" s="76" t="n">
        <f aca="false">L523</f>
        <v>0</v>
      </c>
      <c r="M522" s="76" t="n">
        <f aca="false">M523</f>
        <v>0</v>
      </c>
      <c r="N522" s="76" t="n">
        <f aca="false">N523</f>
        <v>0</v>
      </c>
      <c r="O522" s="157" t="n">
        <f aca="false">O523</f>
        <v>0</v>
      </c>
      <c r="P522" s="76" t="n">
        <f aca="false">P523</f>
        <v>0</v>
      </c>
      <c r="Q522" s="158" t="n">
        <f aca="false">Q523</f>
        <v>0</v>
      </c>
    </row>
    <row r="523" customFormat="false" ht="32.8" hidden="false" customHeight="false" outlineLevel="0" collapsed="false">
      <c r="B523" s="90"/>
      <c r="C523" s="81" t="s">
        <v>146</v>
      </c>
      <c r="D523" s="81" t="n">
        <v>925</v>
      </c>
      <c r="E523" s="154" t="s">
        <v>56</v>
      </c>
      <c r="F523" s="154" t="s">
        <v>37</v>
      </c>
      <c r="G523" s="82" t="s">
        <v>309</v>
      </c>
      <c r="H523" s="86" t="n">
        <v>600</v>
      </c>
      <c r="I523" s="157" t="n">
        <f aca="false">SUM(J523:Q523)</f>
        <v>3510300</v>
      </c>
      <c r="J523" s="157" t="n">
        <v>8651700</v>
      </c>
      <c r="K523" s="76" t="n">
        <v>-5141400</v>
      </c>
      <c r="L523" s="76"/>
      <c r="M523" s="76"/>
      <c r="N523" s="76"/>
      <c r="O523" s="157"/>
      <c r="P523" s="76"/>
      <c r="Q523" s="158"/>
    </row>
    <row r="524" customFormat="false" ht="32.8" hidden="false" customHeight="false" outlineLevel="0" collapsed="false">
      <c r="B524" s="90"/>
      <c r="C524" s="81" t="s">
        <v>340</v>
      </c>
      <c r="D524" s="81" t="n">
        <v>925</v>
      </c>
      <c r="E524" s="154" t="s">
        <v>56</v>
      </c>
      <c r="F524" s="154" t="s">
        <v>37</v>
      </c>
      <c r="G524" s="82" t="n">
        <v>9900000000</v>
      </c>
      <c r="H524" s="86"/>
      <c r="I524" s="157" t="n">
        <f aca="false">SUM(J524:Q524)</f>
        <v>9500000</v>
      </c>
      <c r="J524" s="157"/>
      <c r="K524" s="76"/>
      <c r="L524" s="76"/>
      <c r="M524" s="76"/>
      <c r="N524" s="76"/>
      <c r="O524" s="157" t="n">
        <f aca="false">O525</f>
        <v>9500000</v>
      </c>
      <c r="P524" s="76"/>
      <c r="Q524" s="158"/>
    </row>
    <row r="525" customFormat="false" ht="32.8" hidden="false" customHeight="false" outlineLevel="0" collapsed="false">
      <c r="B525" s="90"/>
      <c r="C525" s="81" t="s">
        <v>342</v>
      </c>
      <c r="D525" s="81" t="n">
        <v>925</v>
      </c>
      <c r="E525" s="154" t="s">
        <v>56</v>
      </c>
      <c r="F525" s="154" t="s">
        <v>37</v>
      </c>
      <c r="G525" s="82" t="n">
        <v>9900010150</v>
      </c>
      <c r="H525" s="86"/>
      <c r="I525" s="157" t="n">
        <f aca="false">SUM(J525:Q525)</f>
        <v>9500000</v>
      </c>
      <c r="J525" s="157"/>
      <c r="K525" s="76"/>
      <c r="L525" s="76"/>
      <c r="M525" s="76"/>
      <c r="N525" s="76"/>
      <c r="O525" s="157" t="n">
        <f aca="false">O526</f>
        <v>9500000</v>
      </c>
      <c r="P525" s="76"/>
      <c r="Q525" s="158"/>
    </row>
    <row r="526" customFormat="false" ht="32.8" hidden="false" customHeight="false" outlineLevel="0" collapsed="false">
      <c r="B526" s="90"/>
      <c r="C526" s="81" t="s">
        <v>146</v>
      </c>
      <c r="D526" s="81" t="n">
        <v>925</v>
      </c>
      <c r="E526" s="154" t="s">
        <v>56</v>
      </c>
      <c r="F526" s="154" t="s">
        <v>37</v>
      </c>
      <c r="G526" s="82" t="n">
        <v>9900010150</v>
      </c>
      <c r="H526" s="86" t="n">
        <v>600</v>
      </c>
      <c r="I526" s="157" t="n">
        <f aca="false">SUM(J526:Q526)</f>
        <v>9500000</v>
      </c>
      <c r="J526" s="157"/>
      <c r="K526" s="76"/>
      <c r="L526" s="76"/>
      <c r="M526" s="76"/>
      <c r="N526" s="76"/>
      <c r="O526" s="157" t="n">
        <v>9500000</v>
      </c>
      <c r="P526" s="76"/>
      <c r="Q526" s="158"/>
    </row>
    <row r="527" customFormat="false" ht="17.6" hidden="false" customHeight="false" outlineLevel="0" collapsed="false">
      <c r="B527" s="90"/>
      <c r="C527" s="81" t="s">
        <v>70</v>
      </c>
      <c r="D527" s="81" t="n">
        <v>925</v>
      </c>
      <c r="E527" s="154" t="s">
        <v>39</v>
      </c>
      <c r="F527" s="154" t="s">
        <v>83</v>
      </c>
      <c r="G527" s="82"/>
      <c r="H527" s="86"/>
      <c r="I527" s="157" t="n">
        <f aca="false">SUM(J527:Q527)</f>
        <v>13085900</v>
      </c>
      <c r="J527" s="157" t="n">
        <f aca="false">J528</f>
        <v>13979100</v>
      </c>
      <c r="K527" s="76" t="n">
        <f aca="false">K528</f>
        <v>-893200</v>
      </c>
      <c r="L527" s="76" t="n">
        <f aca="false">L528</f>
        <v>0</v>
      </c>
      <c r="M527" s="76" t="n">
        <f aca="false">M528</f>
        <v>0</v>
      </c>
      <c r="N527" s="76" t="n">
        <f aca="false">N528</f>
        <v>0</v>
      </c>
      <c r="O527" s="157" t="n">
        <f aca="false">O528</f>
        <v>0</v>
      </c>
      <c r="P527" s="76" t="n">
        <f aca="false">P528</f>
        <v>0</v>
      </c>
      <c r="Q527" s="158" t="n">
        <f aca="false">Q528</f>
        <v>0</v>
      </c>
    </row>
    <row r="528" customFormat="false" ht="17.6" hidden="false" customHeight="false" outlineLevel="0" collapsed="false">
      <c r="B528" s="90"/>
      <c r="C528" s="81" t="s">
        <v>72</v>
      </c>
      <c r="D528" s="81" t="n">
        <v>925</v>
      </c>
      <c r="E528" s="154" t="s">
        <v>39</v>
      </c>
      <c r="F528" s="154" t="s">
        <v>23</v>
      </c>
      <c r="G528" s="82"/>
      <c r="H528" s="86"/>
      <c r="I528" s="157" t="n">
        <f aca="false">SUM(J528:Q528)</f>
        <v>13085900</v>
      </c>
      <c r="J528" s="157" t="n">
        <f aca="false">J529</f>
        <v>13979100</v>
      </c>
      <c r="K528" s="76" t="n">
        <f aca="false">K529</f>
        <v>-893200</v>
      </c>
      <c r="L528" s="76" t="n">
        <f aca="false">L529</f>
        <v>0</v>
      </c>
      <c r="M528" s="76" t="n">
        <f aca="false">M529</f>
        <v>0</v>
      </c>
      <c r="N528" s="76" t="n">
        <f aca="false">N529</f>
        <v>0</v>
      </c>
      <c r="O528" s="157" t="n">
        <f aca="false">O529</f>
        <v>0</v>
      </c>
      <c r="P528" s="76" t="n">
        <f aca="false">P529</f>
        <v>0</v>
      </c>
      <c r="Q528" s="158" t="n">
        <f aca="false">Q529</f>
        <v>0</v>
      </c>
    </row>
    <row r="529" customFormat="false" ht="32.8" hidden="false" customHeight="false" outlineLevel="0" collapsed="false">
      <c r="B529" s="90"/>
      <c r="C529" s="81" t="s">
        <v>392</v>
      </c>
      <c r="D529" s="81" t="n">
        <v>925</v>
      </c>
      <c r="E529" s="154" t="s">
        <v>39</v>
      </c>
      <c r="F529" s="154" t="s">
        <v>23</v>
      </c>
      <c r="G529" s="82" t="n">
        <v>5800000000</v>
      </c>
      <c r="H529" s="86"/>
      <c r="I529" s="157" t="n">
        <f aca="false">SUM(J529:Q529)</f>
        <v>13085900</v>
      </c>
      <c r="J529" s="157" t="n">
        <f aca="false">J530</f>
        <v>13979100</v>
      </c>
      <c r="K529" s="76" t="n">
        <f aca="false">K530</f>
        <v>-893200</v>
      </c>
      <c r="L529" s="76" t="n">
        <f aca="false">L530</f>
        <v>0</v>
      </c>
      <c r="M529" s="76" t="n">
        <f aca="false">M530</f>
        <v>0</v>
      </c>
      <c r="N529" s="76" t="n">
        <f aca="false">N530</f>
        <v>0</v>
      </c>
      <c r="O529" s="157" t="n">
        <f aca="false">O530</f>
        <v>0</v>
      </c>
      <c r="P529" s="76" t="n">
        <f aca="false">P530</f>
        <v>0</v>
      </c>
      <c r="Q529" s="158" t="n">
        <f aca="false">Q530</f>
        <v>0</v>
      </c>
    </row>
    <row r="530" customFormat="false" ht="79.85" hidden="false" customHeight="false" outlineLevel="0" collapsed="false">
      <c r="B530" s="90"/>
      <c r="C530" s="81" t="s">
        <v>206</v>
      </c>
      <c r="D530" s="81" t="n">
        <v>925</v>
      </c>
      <c r="E530" s="154" t="s">
        <v>39</v>
      </c>
      <c r="F530" s="154" t="s">
        <v>23</v>
      </c>
      <c r="G530" s="82" t="n">
        <v>5830060710</v>
      </c>
      <c r="H530" s="86"/>
      <c r="I530" s="157" t="n">
        <f aca="false">SUM(J530:Q530)</f>
        <v>13085900</v>
      </c>
      <c r="J530" s="157" t="n">
        <f aca="false">J532+J531</f>
        <v>13979100</v>
      </c>
      <c r="K530" s="76" t="n">
        <f aca="false">K532+K531</f>
        <v>-893200</v>
      </c>
      <c r="L530" s="76" t="n">
        <f aca="false">L532+L531</f>
        <v>0</v>
      </c>
      <c r="M530" s="76" t="n">
        <f aca="false">M532+M531</f>
        <v>0</v>
      </c>
      <c r="N530" s="76" t="n">
        <f aca="false">N532+N531</f>
        <v>0</v>
      </c>
      <c r="O530" s="157" t="n">
        <f aca="false">O532+O531</f>
        <v>0</v>
      </c>
      <c r="P530" s="76" t="n">
        <f aca="false">P532+P531</f>
        <v>0</v>
      </c>
      <c r="Q530" s="158" t="n">
        <f aca="false">Q532+Q531</f>
        <v>0</v>
      </c>
    </row>
    <row r="531" customFormat="false" ht="32.8" hidden="false" customHeight="false" outlineLevel="0" collapsed="false">
      <c r="B531" s="90"/>
      <c r="C531" s="81" t="s">
        <v>103</v>
      </c>
      <c r="D531" s="81" t="n">
        <v>925</v>
      </c>
      <c r="E531" s="154" t="s">
        <v>39</v>
      </c>
      <c r="F531" s="154" t="s">
        <v>23</v>
      </c>
      <c r="G531" s="82" t="n">
        <v>5830060710</v>
      </c>
      <c r="H531" s="86" t="n">
        <v>200</v>
      </c>
      <c r="I531" s="157" t="n">
        <f aca="false">SUM(J531:Q531)</f>
        <v>193300</v>
      </c>
      <c r="J531" s="157" t="n">
        <v>204700</v>
      </c>
      <c r="K531" s="76" t="n">
        <v>-11400</v>
      </c>
      <c r="L531" s="76"/>
      <c r="M531" s="76"/>
      <c r="N531" s="76"/>
      <c r="O531" s="157"/>
      <c r="P531" s="76"/>
      <c r="Q531" s="158"/>
    </row>
    <row r="532" customFormat="false" ht="17.6" hidden="false" customHeight="false" outlineLevel="0" collapsed="false">
      <c r="B532" s="90"/>
      <c r="C532" s="81" t="s">
        <v>136</v>
      </c>
      <c r="D532" s="81" t="n">
        <v>925</v>
      </c>
      <c r="E532" s="154" t="s">
        <v>39</v>
      </c>
      <c r="F532" s="154" t="s">
        <v>23</v>
      </c>
      <c r="G532" s="82" t="n">
        <v>5830060710</v>
      </c>
      <c r="H532" s="86" t="n">
        <v>300</v>
      </c>
      <c r="I532" s="157" t="n">
        <f aca="false">SUM(J532:Q532)</f>
        <v>12892600</v>
      </c>
      <c r="J532" s="157" t="n">
        <v>13774400</v>
      </c>
      <c r="K532" s="76" t="n">
        <v>-881800</v>
      </c>
      <c r="L532" s="76"/>
      <c r="M532" s="76"/>
      <c r="N532" s="76"/>
      <c r="O532" s="157"/>
      <c r="P532" s="76"/>
      <c r="Q532" s="158"/>
    </row>
    <row r="533" customFormat="false" ht="17.6" hidden="false" customHeight="false" outlineLevel="0" collapsed="false">
      <c r="B533" s="90"/>
      <c r="C533" s="81" t="s">
        <v>380</v>
      </c>
      <c r="D533" s="81" t="n">
        <v>925</v>
      </c>
      <c r="E533" s="154" t="s">
        <v>29</v>
      </c>
      <c r="F533" s="154" t="s">
        <v>83</v>
      </c>
      <c r="G533" s="82"/>
      <c r="H533" s="86"/>
      <c r="I533" s="157" t="n">
        <f aca="false">SUM(J533:Q533)</f>
        <v>203601100</v>
      </c>
      <c r="J533" s="157" t="n">
        <v>0</v>
      </c>
      <c r="K533" s="76" t="n">
        <f aca="false">K534</f>
        <v>193683800</v>
      </c>
      <c r="L533" s="76" t="n">
        <f aca="false">L534</f>
        <v>0</v>
      </c>
      <c r="M533" s="76" t="n">
        <f aca="false">M534</f>
        <v>-23400</v>
      </c>
      <c r="N533" s="76" t="n">
        <f aca="false">N534</f>
        <v>0</v>
      </c>
      <c r="O533" s="157" t="n">
        <f aca="false">O534</f>
        <v>9940700</v>
      </c>
      <c r="P533" s="76" t="n">
        <f aca="false">P534</f>
        <v>0</v>
      </c>
      <c r="Q533" s="158" t="n">
        <f aca="false">Q534</f>
        <v>0</v>
      </c>
    </row>
    <row r="534" customFormat="false" ht="17.6" hidden="false" customHeight="false" outlineLevel="0" collapsed="false">
      <c r="B534" s="90"/>
      <c r="C534" s="81" t="s">
        <v>381</v>
      </c>
      <c r="D534" s="81" t="n">
        <v>925</v>
      </c>
      <c r="E534" s="154" t="s">
        <v>29</v>
      </c>
      <c r="F534" s="154" t="s">
        <v>16</v>
      </c>
      <c r="G534" s="82"/>
      <c r="H534" s="86"/>
      <c r="I534" s="157" t="n">
        <f aca="false">SUM(J534:Q534)</f>
        <v>203601100</v>
      </c>
      <c r="J534" s="157" t="n">
        <v>0</v>
      </c>
      <c r="K534" s="76" t="n">
        <f aca="false">K535</f>
        <v>193683800</v>
      </c>
      <c r="L534" s="76" t="n">
        <f aca="false">L535</f>
        <v>0</v>
      </c>
      <c r="M534" s="76" t="n">
        <f aca="false">M535</f>
        <v>-23400</v>
      </c>
      <c r="N534" s="76" t="n">
        <f aca="false">N535</f>
        <v>0</v>
      </c>
      <c r="O534" s="157" t="n">
        <f aca="false">O535</f>
        <v>9940700</v>
      </c>
      <c r="P534" s="76" t="n">
        <f aca="false">P535</f>
        <v>0</v>
      </c>
      <c r="Q534" s="158" t="n">
        <f aca="false">Q535</f>
        <v>0</v>
      </c>
    </row>
    <row r="535" customFormat="false" ht="17.6" hidden="false" customHeight="false" outlineLevel="0" collapsed="false">
      <c r="B535" s="90"/>
      <c r="C535" s="81" t="s">
        <v>165</v>
      </c>
      <c r="D535" s="81" t="n">
        <v>925</v>
      </c>
      <c r="E535" s="154" t="s">
        <v>29</v>
      </c>
      <c r="F535" s="154" t="s">
        <v>16</v>
      </c>
      <c r="G535" s="82" t="n">
        <v>5800000000</v>
      </c>
      <c r="H535" s="86"/>
      <c r="I535" s="157" t="n">
        <f aca="false">SUM(J535:Q535)</f>
        <v>203601100</v>
      </c>
      <c r="J535" s="157" t="n">
        <v>0</v>
      </c>
      <c r="K535" s="76" t="n">
        <f aca="false">K536</f>
        <v>193683800</v>
      </c>
      <c r="L535" s="76" t="n">
        <f aca="false">L536</f>
        <v>0</v>
      </c>
      <c r="M535" s="76" t="n">
        <f aca="false">M536</f>
        <v>-23400</v>
      </c>
      <c r="N535" s="76" t="n">
        <f aca="false">N536</f>
        <v>0</v>
      </c>
      <c r="O535" s="157" t="n">
        <f aca="false">O536</f>
        <v>9940700</v>
      </c>
      <c r="P535" s="76" t="n">
        <f aca="false">P536</f>
        <v>0</v>
      </c>
      <c r="Q535" s="158" t="n">
        <f aca="false">Q536</f>
        <v>0</v>
      </c>
    </row>
    <row r="536" customFormat="false" ht="17.6" hidden="false" customHeight="false" outlineLevel="0" collapsed="false">
      <c r="B536" s="90"/>
      <c r="C536" s="81" t="s">
        <v>200</v>
      </c>
      <c r="D536" s="81" t="n">
        <v>925</v>
      </c>
      <c r="E536" s="154" t="s">
        <v>29</v>
      </c>
      <c r="F536" s="154" t="s">
        <v>16</v>
      </c>
      <c r="G536" s="82" t="n">
        <v>5820000000</v>
      </c>
      <c r="H536" s="86"/>
      <c r="I536" s="157" t="n">
        <f aca="false">SUM(J536:Q536)</f>
        <v>203601100</v>
      </c>
      <c r="J536" s="157" t="n">
        <v>0</v>
      </c>
      <c r="K536" s="76" t="n">
        <f aca="false">K537+K539+K542+K544</f>
        <v>193683800</v>
      </c>
      <c r="L536" s="76" t="n">
        <f aca="false">L537+L539+L542+L544</f>
        <v>0</v>
      </c>
      <c r="M536" s="76" t="n">
        <f aca="false">M537+M539+M542+M544</f>
        <v>-23400</v>
      </c>
      <c r="N536" s="76" t="n">
        <f aca="false">N537+N539+N542+N544</f>
        <v>0</v>
      </c>
      <c r="O536" s="157" t="n">
        <f aca="false">O537+O539+O542+O544</f>
        <v>9940700</v>
      </c>
      <c r="P536" s="76" t="n">
        <f aca="false">P537+P539+P542+P544</f>
        <v>0</v>
      </c>
      <c r="Q536" s="158" t="n">
        <f aca="false">Q537+Q539+Q542+Q544</f>
        <v>0</v>
      </c>
    </row>
    <row r="537" customFormat="false" ht="32.8" hidden="false" customHeight="false" outlineLevel="0" collapsed="false">
      <c r="B537" s="90"/>
      <c r="C537" s="81" t="s">
        <v>130</v>
      </c>
      <c r="D537" s="81" t="n">
        <v>925</v>
      </c>
      <c r="E537" s="154" t="s">
        <v>29</v>
      </c>
      <c r="F537" s="154" t="s">
        <v>16</v>
      </c>
      <c r="G537" s="82" t="n">
        <v>5820000590</v>
      </c>
      <c r="H537" s="86"/>
      <c r="I537" s="157" t="n">
        <f aca="false">SUM(J537:Q537)</f>
        <v>154664375</v>
      </c>
      <c r="J537" s="157" t="n">
        <v>0</v>
      </c>
      <c r="K537" s="76" t="n">
        <f aca="false">K538</f>
        <v>163648200</v>
      </c>
      <c r="L537" s="76" t="n">
        <f aca="false">L538</f>
        <v>0</v>
      </c>
      <c r="M537" s="76" t="n">
        <f aca="false">M538</f>
        <v>-1417069</v>
      </c>
      <c r="N537" s="76" t="n">
        <f aca="false">N538</f>
        <v>0</v>
      </c>
      <c r="O537" s="157" t="n">
        <f aca="false">O538</f>
        <v>9630400</v>
      </c>
      <c r="P537" s="76" t="n">
        <f aca="false">P538</f>
        <v>-17197156</v>
      </c>
      <c r="Q537" s="158" t="n">
        <f aca="false">Q538</f>
        <v>0</v>
      </c>
    </row>
    <row r="538" customFormat="false" ht="32.8" hidden="false" customHeight="false" outlineLevel="0" collapsed="false">
      <c r="B538" s="90"/>
      <c r="C538" s="81" t="s">
        <v>146</v>
      </c>
      <c r="D538" s="81" t="n">
        <v>925</v>
      </c>
      <c r="E538" s="154" t="s">
        <v>29</v>
      </c>
      <c r="F538" s="154" t="s">
        <v>16</v>
      </c>
      <c r="G538" s="82" t="n">
        <v>5820000590</v>
      </c>
      <c r="H538" s="86" t="n">
        <v>600</v>
      </c>
      <c r="I538" s="157" t="n">
        <f aca="false">SUM(J538:Q538)</f>
        <v>154664375</v>
      </c>
      <c r="J538" s="157" t="n">
        <v>0</v>
      </c>
      <c r="K538" s="76" t="n">
        <v>163648200</v>
      </c>
      <c r="L538" s="76"/>
      <c r="M538" s="76" t="n">
        <v>-1417069</v>
      </c>
      <c r="N538" s="76"/>
      <c r="O538" s="157" t="n">
        <v>9630400</v>
      </c>
      <c r="P538" s="76" t="n">
        <v>-17197156</v>
      </c>
      <c r="Q538" s="158"/>
    </row>
    <row r="539" customFormat="false" ht="32.8" hidden="false" customHeight="false" outlineLevel="0" collapsed="false">
      <c r="B539" s="90"/>
      <c r="C539" s="81" t="s">
        <v>201</v>
      </c>
      <c r="D539" s="81" t="n">
        <v>925</v>
      </c>
      <c r="E539" s="154" t="s">
        <v>29</v>
      </c>
      <c r="F539" s="154" t="s">
        <v>16</v>
      </c>
      <c r="G539" s="82" t="n">
        <v>5820010660</v>
      </c>
      <c r="H539" s="86"/>
      <c r="I539" s="157" t="n">
        <f aca="false">SUM(J539:Q539)</f>
        <v>47815425</v>
      </c>
      <c r="J539" s="157" t="n">
        <v>0</v>
      </c>
      <c r="K539" s="76" t="n">
        <f aca="false">K540</f>
        <v>22855700</v>
      </c>
      <c r="L539" s="76" t="n">
        <f aca="false">L540</f>
        <v>0</v>
      </c>
      <c r="M539" s="76" t="n">
        <f aca="false">M540+M541</f>
        <v>7762569</v>
      </c>
      <c r="N539" s="76" t="n">
        <f aca="false">N540</f>
        <v>0</v>
      </c>
      <c r="O539" s="157" t="n">
        <f aca="false">O540</f>
        <v>0</v>
      </c>
      <c r="P539" s="76" t="n">
        <f aca="false">P540</f>
        <v>17197156</v>
      </c>
      <c r="Q539" s="158" t="n">
        <f aca="false">Q540</f>
        <v>0</v>
      </c>
    </row>
    <row r="540" customFormat="false" ht="32.8" hidden="false" customHeight="false" outlineLevel="0" collapsed="false">
      <c r="B540" s="90"/>
      <c r="C540" s="81" t="s">
        <v>146</v>
      </c>
      <c r="D540" s="81" t="n">
        <v>925</v>
      </c>
      <c r="E540" s="154" t="s">
        <v>29</v>
      </c>
      <c r="F540" s="154" t="s">
        <v>16</v>
      </c>
      <c r="G540" s="82" t="n">
        <v>5820010660</v>
      </c>
      <c r="H540" s="86" t="n">
        <v>600</v>
      </c>
      <c r="I540" s="157" t="n">
        <f aca="false">SUM(J540:Q540)</f>
        <v>47795225</v>
      </c>
      <c r="J540" s="157" t="n">
        <v>0</v>
      </c>
      <c r="K540" s="76" t="n">
        <v>22855700</v>
      </c>
      <c r="L540" s="76"/>
      <c r="M540" s="76" t="n">
        <v>7742369</v>
      </c>
      <c r="N540" s="76"/>
      <c r="O540" s="157"/>
      <c r="P540" s="76" t="n">
        <v>17197156</v>
      </c>
      <c r="Q540" s="158"/>
    </row>
    <row r="541" customFormat="false" ht="17.6" hidden="false" customHeight="false" outlineLevel="0" collapsed="false">
      <c r="B541" s="90"/>
      <c r="C541" s="81" t="s">
        <v>106</v>
      </c>
      <c r="D541" s="81" t="n">
        <v>925</v>
      </c>
      <c r="E541" s="154" t="s">
        <v>29</v>
      </c>
      <c r="F541" s="154" t="s">
        <v>16</v>
      </c>
      <c r="G541" s="82" t="n">
        <v>5820010660</v>
      </c>
      <c r="H541" s="86" t="n">
        <v>800</v>
      </c>
      <c r="I541" s="157" t="n">
        <f aca="false">SUM(J541:Q541)</f>
        <v>20200</v>
      </c>
      <c r="J541" s="157"/>
      <c r="K541" s="76"/>
      <c r="L541" s="76"/>
      <c r="M541" s="76" t="n">
        <v>20200</v>
      </c>
      <c r="N541" s="76"/>
      <c r="O541" s="157"/>
      <c r="P541" s="76"/>
      <c r="Q541" s="158"/>
    </row>
    <row r="542" customFormat="false" ht="142.5" hidden="false" customHeight="false" outlineLevel="0" collapsed="false">
      <c r="B542" s="90"/>
      <c r="C542" s="81" t="s">
        <v>393</v>
      </c>
      <c r="D542" s="81" t="n">
        <v>925</v>
      </c>
      <c r="E542" s="154" t="s">
        <v>29</v>
      </c>
      <c r="F542" s="154" t="s">
        <v>16</v>
      </c>
      <c r="G542" s="82" t="n">
        <v>5820060740</v>
      </c>
      <c r="H542" s="86"/>
      <c r="I542" s="157" t="n">
        <f aca="false">SUM(J542:Q542)</f>
        <v>164100</v>
      </c>
      <c r="J542" s="157" t="n">
        <v>0</v>
      </c>
      <c r="K542" s="76" t="n">
        <f aca="false">K543</f>
        <v>187500</v>
      </c>
      <c r="L542" s="76" t="n">
        <f aca="false">L543</f>
        <v>0</v>
      </c>
      <c r="M542" s="76" t="n">
        <f aca="false">M543</f>
        <v>-23400</v>
      </c>
      <c r="N542" s="76" t="n">
        <f aca="false">N543</f>
        <v>0</v>
      </c>
      <c r="O542" s="157" t="n">
        <f aca="false">O543</f>
        <v>0</v>
      </c>
      <c r="P542" s="76" t="n">
        <f aca="false">P543</f>
        <v>0</v>
      </c>
      <c r="Q542" s="158" t="n">
        <f aca="false">Q543</f>
        <v>0</v>
      </c>
    </row>
    <row r="543" customFormat="false" ht="32.8" hidden="false" customHeight="false" outlineLevel="0" collapsed="false">
      <c r="B543" s="90"/>
      <c r="C543" s="81" t="s">
        <v>146</v>
      </c>
      <c r="D543" s="81" t="n">
        <v>925</v>
      </c>
      <c r="E543" s="154" t="s">
        <v>29</v>
      </c>
      <c r="F543" s="154" t="s">
        <v>16</v>
      </c>
      <c r="G543" s="82" t="n">
        <v>5820060740</v>
      </c>
      <c r="H543" s="86" t="n">
        <v>600</v>
      </c>
      <c r="I543" s="157" t="n">
        <f aca="false">SUM(J543:Q543)</f>
        <v>164100</v>
      </c>
      <c r="J543" s="157" t="n">
        <v>0</v>
      </c>
      <c r="K543" s="76" t="n">
        <v>187500</v>
      </c>
      <c r="L543" s="76"/>
      <c r="M543" s="76" t="n">
        <v>-23400</v>
      </c>
      <c r="N543" s="76"/>
      <c r="O543" s="157"/>
      <c r="P543" s="76"/>
      <c r="Q543" s="158"/>
    </row>
    <row r="544" customFormat="false" ht="32.8" hidden="false" customHeight="false" outlineLevel="0" collapsed="false">
      <c r="B544" s="90"/>
      <c r="C544" s="81" t="s">
        <v>209</v>
      </c>
      <c r="D544" s="81" t="n">
        <v>925</v>
      </c>
      <c r="E544" s="154" t="s">
        <v>29</v>
      </c>
      <c r="F544" s="154" t="s">
        <v>16</v>
      </c>
      <c r="G544" s="82" t="n">
        <v>5820100000</v>
      </c>
      <c r="H544" s="86"/>
      <c r="I544" s="157" t="n">
        <f aca="false">SUM(J544:Q544)</f>
        <v>957200</v>
      </c>
      <c r="J544" s="157" t="n">
        <v>0</v>
      </c>
      <c r="K544" s="76" t="n">
        <f aca="false">K545+K547</f>
        <v>6992400</v>
      </c>
      <c r="L544" s="76" t="n">
        <f aca="false">L545+L547</f>
        <v>0</v>
      </c>
      <c r="M544" s="76" t="n">
        <f aca="false">M545+M547</f>
        <v>-6345500</v>
      </c>
      <c r="N544" s="76" t="n">
        <f aca="false">N545+N547</f>
        <v>0</v>
      </c>
      <c r="O544" s="157" t="n">
        <f aca="false">O545+O547</f>
        <v>310300</v>
      </c>
      <c r="P544" s="76" t="n">
        <f aca="false">P545+P547</f>
        <v>0</v>
      </c>
      <c r="Q544" s="158" t="n">
        <f aca="false">Q545+Q547</f>
        <v>0</v>
      </c>
    </row>
    <row r="545" s="179" customFormat="true" ht="32.8" hidden="true" customHeight="false" outlineLevel="0" collapsed="false">
      <c r="A545" s="163"/>
      <c r="B545" s="164"/>
      <c r="C545" s="29" t="s">
        <v>130</v>
      </c>
      <c r="D545" s="29" t="n">
        <v>925</v>
      </c>
      <c r="E545" s="166" t="s">
        <v>29</v>
      </c>
      <c r="F545" s="166" t="s">
        <v>16</v>
      </c>
      <c r="G545" s="167" t="n">
        <v>5820100590</v>
      </c>
      <c r="H545" s="176"/>
      <c r="I545" s="169" t="n">
        <f aca="false">SUM(J545:Q545)</f>
        <v>0</v>
      </c>
      <c r="J545" s="169" t="n">
        <v>0</v>
      </c>
      <c r="K545" s="170" t="n">
        <f aca="false">K546</f>
        <v>6345500</v>
      </c>
      <c r="L545" s="170" t="n">
        <f aca="false">L546</f>
        <v>0</v>
      </c>
      <c r="M545" s="170" t="n">
        <f aca="false">M546</f>
        <v>-6345500</v>
      </c>
      <c r="N545" s="170" t="n">
        <f aca="false">N546</f>
        <v>0</v>
      </c>
      <c r="O545" s="170"/>
      <c r="P545" s="170"/>
      <c r="Q545" s="171" t="n">
        <f aca="false">Q546</f>
        <v>0</v>
      </c>
      <c r="R545" s="172"/>
      <c r="S545" s="172"/>
      <c r="T545" s="172"/>
      <c r="U545" s="172"/>
      <c r="V545" s="172"/>
      <c r="W545" s="172"/>
      <c r="X545" s="172"/>
      <c r="Y545" s="172"/>
      <c r="Z545" s="172"/>
      <c r="AA545" s="172"/>
      <c r="AB545" s="172"/>
      <c r="AC545" s="172"/>
      <c r="AD545" s="172"/>
      <c r="AE545" s="172"/>
      <c r="AF545" s="172"/>
      <c r="AG545" s="172"/>
      <c r="AH545" s="172"/>
      <c r="AI545" s="172"/>
      <c r="AJ545" s="172"/>
      <c r="AK545" s="172"/>
      <c r="AL545" s="172"/>
      <c r="AM545" s="172"/>
      <c r="AN545" s="172"/>
      <c r="AO545" s="172"/>
      <c r="AP545" s="172"/>
      <c r="AQ545" s="172"/>
      <c r="AR545" s="172"/>
      <c r="AS545" s="172"/>
      <c r="AT545" s="172"/>
      <c r="AU545" s="172"/>
      <c r="AV545" s="172"/>
      <c r="AW545" s="172"/>
      <c r="AX545" s="172"/>
      <c r="AY545" s="172"/>
      <c r="AZ545" s="172"/>
      <c r="BA545" s="172"/>
      <c r="BB545" s="172"/>
      <c r="BC545" s="172"/>
      <c r="BD545" s="172"/>
      <c r="BE545" s="172"/>
      <c r="BF545" s="172"/>
      <c r="BG545" s="172"/>
      <c r="BH545" s="172"/>
      <c r="BI545" s="172"/>
      <c r="BJ545" s="172"/>
      <c r="BK545" s="172"/>
      <c r="BL545" s="172"/>
      <c r="BM545" s="172"/>
      <c r="BN545" s="172"/>
      <c r="BO545" s="172"/>
      <c r="BP545" s="172"/>
      <c r="BQ545" s="172"/>
      <c r="BR545" s="172"/>
      <c r="BS545" s="172"/>
      <c r="BT545" s="172"/>
      <c r="BU545" s="172"/>
      <c r="BV545" s="172"/>
      <c r="BW545" s="172"/>
      <c r="BX545" s="172"/>
      <c r="BY545" s="172"/>
      <c r="BZ545" s="172"/>
      <c r="CA545" s="172"/>
      <c r="CB545" s="172"/>
      <c r="CC545" s="172"/>
      <c r="CD545" s="172"/>
      <c r="CE545" s="172"/>
      <c r="CF545" s="172"/>
      <c r="CG545" s="172"/>
      <c r="CH545" s="172"/>
      <c r="CI545" s="172"/>
      <c r="CJ545" s="172"/>
      <c r="CK545" s="172"/>
      <c r="CL545" s="172"/>
      <c r="CM545" s="172"/>
      <c r="CN545" s="172"/>
      <c r="CO545" s="172"/>
      <c r="CP545" s="172"/>
      <c r="CQ545" s="172"/>
      <c r="CR545" s="172"/>
      <c r="CS545" s="172"/>
      <c r="CT545" s="172"/>
      <c r="CU545" s="172"/>
      <c r="CV545" s="172"/>
      <c r="CW545" s="172"/>
      <c r="CX545" s="172"/>
      <c r="CY545" s="172"/>
      <c r="CZ545" s="172"/>
      <c r="DA545" s="172"/>
      <c r="DB545" s="172"/>
      <c r="DC545" s="172"/>
      <c r="DD545" s="172"/>
      <c r="DE545" s="172"/>
      <c r="DF545" s="172"/>
      <c r="DG545" s="172"/>
      <c r="DH545" s="172"/>
      <c r="DI545" s="172"/>
      <c r="DJ545" s="172"/>
      <c r="DK545" s="172"/>
      <c r="DL545" s="172"/>
      <c r="DM545" s="172"/>
      <c r="DN545" s="172"/>
      <c r="DO545" s="172"/>
      <c r="DP545" s="172"/>
      <c r="DQ545" s="172"/>
      <c r="DR545" s="172"/>
      <c r="DS545" s="172"/>
      <c r="DT545" s="172"/>
      <c r="DU545" s="172"/>
      <c r="DV545" s="172"/>
      <c r="DW545" s="172"/>
      <c r="DX545" s="172"/>
      <c r="DY545" s="172"/>
      <c r="DZ545" s="172"/>
      <c r="EA545" s="172"/>
      <c r="EB545" s="172"/>
      <c r="EC545" s="172"/>
      <c r="ED545" s="172"/>
      <c r="EE545" s="172"/>
      <c r="EF545" s="172"/>
      <c r="EG545" s="172"/>
      <c r="EH545" s="172"/>
      <c r="EI545" s="172"/>
      <c r="EJ545" s="172"/>
      <c r="EK545" s="172"/>
      <c r="EL545" s="172"/>
      <c r="EM545" s="172"/>
      <c r="EN545" s="172"/>
      <c r="EO545" s="172"/>
      <c r="EP545" s="172"/>
      <c r="EQ545" s="172"/>
      <c r="ER545" s="172"/>
      <c r="ES545" s="172"/>
      <c r="ET545" s="172"/>
      <c r="EU545" s="172"/>
      <c r="EV545" s="172"/>
      <c r="EW545" s="172"/>
      <c r="EX545" s="172"/>
      <c r="EY545" s="172"/>
      <c r="EZ545" s="172"/>
      <c r="FA545" s="172"/>
      <c r="FB545" s="172"/>
      <c r="FC545" s="172"/>
      <c r="FD545" s="172"/>
      <c r="FE545" s="172"/>
      <c r="FF545" s="172"/>
      <c r="FG545" s="172"/>
      <c r="FH545" s="172"/>
      <c r="FI545" s="172"/>
      <c r="FJ545" s="172"/>
      <c r="FK545" s="172"/>
      <c r="FL545" s="172"/>
      <c r="FM545" s="172"/>
      <c r="FN545" s="172"/>
      <c r="FO545" s="172"/>
      <c r="FP545" s="172"/>
      <c r="FQ545" s="172"/>
      <c r="FR545" s="172"/>
      <c r="FS545" s="172"/>
      <c r="FT545" s="172"/>
      <c r="FU545" s="172"/>
      <c r="FV545" s="172"/>
      <c r="FW545" s="172"/>
      <c r="FX545" s="172"/>
      <c r="FY545" s="172"/>
      <c r="FZ545" s="172"/>
      <c r="GA545" s="172"/>
      <c r="GB545" s="172"/>
      <c r="GC545" s="172"/>
      <c r="GD545" s="172"/>
      <c r="GE545" s="172"/>
      <c r="GF545" s="172"/>
      <c r="GG545" s="172"/>
      <c r="GH545" s="172"/>
      <c r="GI545" s="172"/>
      <c r="GJ545" s="172"/>
      <c r="GK545" s="172"/>
      <c r="GL545" s="172"/>
      <c r="GM545" s="172"/>
      <c r="GN545" s="172"/>
      <c r="GO545" s="172"/>
      <c r="GP545" s="172"/>
      <c r="GQ545" s="172"/>
      <c r="GR545" s="172"/>
      <c r="GS545" s="172"/>
      <c r="GT545" s="172"/>
      <c r="GU545" s="172"/>
      <c r="GV545" s="172"/>
      <c r="GW545" s="172"/>
      <c r="GX545" s="172"/>
      <c r="GY545" s="172"/>
      <c r="GZ545" s="172"/>
      <c r="HA545" s="172"/>
      <c r="HB545" s="172"/>
      <c r="HC545" s="172"/>
      <c r="HD545" s="172"/>
      <c r="HE545" s="172"/>
      <c r="HF545" s="172"/>
      <c r="HG545" s="172"/>
      <c r="HH545" s="172"/>
      <c r="HI545" s="172"/>
      <c r="HJ545" s="172"/>
      <c r="HK545" s="172"/>
      <c r="HL545" s="172"/>
      <c r="HM545" s="172"/>
      <c r="HN545" s="172"/>
      <c r="HO545" s="172"/>
      <c r="HP545" s="172"/>
      <c r="HQ545" s="172"/>
      <c r="HR545" s="172"/>
      <c r="HS545" s="172"/>
      <c r="HT545" s="172"/>
      <c r="HU545" s="172"/>
      <c r="HV545" s="172"/>
      <c r="HW545" s="172"/>
      <c r="HX545" s="172"/>
      <c r="HY545" s="172"/>
      <c r="HZ545" s="172"/>
      <c r="IA545" s="172"/>
      <c r="IB545" s="172"/>
      <c r="IC545" s="172"/>
      <c r="ID545" s="172"/>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c r="PU545" s="1"/>
      <c r="PV545" s="1"/>
      <c r="PW545" s="1"/>
      <c r="PX545" s="1"/>
      <c r="PY545" s="1"/>
      <c r="PZ545" s="1"/>
      <c r="QA545" s="1"/>
      <c r="QB545" s="1"/>
      <c r="QC545" s="1"/>
      <c r="QD545" s="1"/>
      <c r="QE545" s="1"/>
      <c r="QF545" s="1"/>
      <c r="QG545" s="1"/>
      <c r="QH545" s="1"/>
      <c r="QI545" s="1"/>
      <c r="QJ545" s="1"/>
      <c r="QK545" s="1"/>
      <c r="QL545" s="1"/>
      <c r="QM545" s="1"/>
      <c r="QN545" s="1"/>
      <c r="QO545" s="1"/>
      <c r="QP545" s="1"/>
      <c r="QQ545" s="1"/>
      <c r="QR545" s="1"/>
      <c r="QS545" s="1"/>
      <c r="QT545" s="1"/>
      <c r="QU545" s="1"/>
      <c r="QV545" s="1"/>
      <c r="QW545" s="1"/>
      <c r="QX545" s="1"/>
      <c r="QY545" s="1"/>
      <c r="QZ545" s="1"/>
      <c r="RA545" s="1"/>
      <c r="RB545" s="1"/>
      <c r="RC545" s="1"/>
      <c r="RD545" s="1"/>
      <c r="RE545" s="1"/>
      <c r="RF545" s="1"/>
      <c r="RG545" s="1"/>
      <c r="RH545" s="1"/>
      <c r="RI545" s="1"/>
      <c r="RJ545" s="1"/>
      <c r="RK545" s="1"/>
      <c r="RL545" s="1"/>
      <c r="RM545" s="1"/>
      <c r="RN545" s="1"/>
      <c r="RO545" s="1"/>
      <c r="RP545" s="1"/>
      <c r="RQ545" s="1"/>
      <c r="RR545" s="1"/>
      <c r="RS545" s="1"/>
      <c r="RT545" s="1"/>
      <c r="RU545" s="1"/>
      <c r="RV545" s="1"/>
      <c r="RW545" s="1"/>
      <c r="RX545" s="1"/>
      <c r="RY545" s="1"/>
      <c r="RZ545" s="1"/>
      <c r="SA545" s="1"/>
      <c r="SB545" s="1"/>
      <c r="SC545" s="1"/>
      <c r="SD545" s="1"/>
      <c r="SE545" s="1"/>
      <c r="SF545" s="1"/>
      <c r="SG545" s="1"/>
      <c r="SH545" s="1"/>
      <c r="SI545" s="1"/>
      <c r="SJ545" s="1"/>
      <c r="SK545" s="1"/>
      <c r="SL545" s="1"/>
      <c r="SM545" s="1"/>
      <c r="SN545" s="1"/>
      <c r="SO545" s="1"/>
      <c r="SP545" s="1"/>
      <c r="SQ545" s="1"/>
      <c r="SR545" s="1"/>
      <c r="SS545" s="1"/>
      <c r="ST545" s="1"/>
      <c r="SU545" s="1"/>
      <c r="SV545" s="1"/>
      <c r="SW545" s="1"/>
      <c r="SX545" s="1"/>
      <c r="SY545" s="1"/>
      <c r="SZ545" s="1"/>
      <c r="TA545" s="1"/>
      <c r="TB545" s="1"/>
      <c r="TC545" s="1"/>
      <c r="TD545" s="1"/>
      <c r="TE545" s="1"/>
      <c r="TF545" s="1"/>
      <c r="TG545" s="1"/>
      <c r="TH545" s="1"/>
      <c r="TI545" s="1"/>
      <c r="TJ545" s="1"/>
      <c r="TK545" s="1"/>
      <c r="TL545" s="1"/>
      <c r="TM545" s="1"/>
      <c r="TN545" s="1"/>
      <c r="TO545" s="1"/>
      <c r="TP545" s="1"/>
      <c r="TQ545" s="1"/>
      <c r="TR545" s="1"/>
      <c r="TS545" s="1"/>
      <c r="TT545" s="1"/>
      <c r="TU545" s="1"/>
      <c r="TV545" s="1"/>
      <c r="TW545" s="1"/>
      <c r="TX545" s="1"/>
      <c r="TY545" s="1"/>
      <c r="TZ545" s="1"/>
      <c r="UA545" s="1"/>
      <c r="UB545" s="1"/>
      <c r="UC545" s="1"/>
      <c r="UD545" s="1"/>
      <c r="UE545" s="1"/>
      <c r="UF545" s="1"/>
      <c r="UG545" s="1"/>
      <c r="UH545" s="1"/>
      <c r="UI545" s="1"/>
      <c r="UJ545" s="1"/>
      <c r="UK545" s="1"/>
      <c r="UL545" s="1"/>
      <c r="UM545" s="1"/>
      <c r="UN545" s="1"/>
      <c r="UO545" s="1"/>
      <c r="UP545" s="1"/>
      <c r="UQ545" s="1"/>
      <c r="UR545" s="1"/>
      <c r="US545" s="1"/>
      <c r="UT545" s="1"/>
      <c r="UU545" s="1"/>
      <c r="UV545" s="1"/>
      <c r="UW545" s="1"/>
      <c r="UX545" s="1"/>
      <c r="UY545" s="1"/>
      <c r="UZ545" s="1"/>
      <c r="VA545" s="1"/>
      <c r="VB545" s="1"/>
      <c r="VC545" s="1"/>
      <c r="VD545" s="1"/>
      <c r="VE545" s="1"/>
      <c r="VF545" s="1"/>
      <c r="VG545" s="1"/>
      <c r="VH545" s="1"/>
      <c r="VI545" s="1"/>
      <c r="VJ545" s="1"/>
      <c r="VK545" s="1"/>
      <c r="VL545" s="1"/>
      <c r="VM545" s="1"/>
      <c r="VN545" s="1"/>
      <c r="VO545" s="1"/>
      <c r="VP545" s="1"/>
      <c r="VQ545" s="1"/>
      <c r="VR545" s="1"/>
      <c r="VS545" s="1"/>
      <c r="VT545" s="1"/>
      <c r="VU545" s="1"/>
      <c r="VV545" s="1"/>
      <c r="VW545" s="1"/>
      <c r="VX545" s="1"/>
      <c r="VY545" s="1"/>
      <c r="VZ545" s="1"/>
      <c r="WA545" s="1"/>
      <c r="WB545" s="1"/>
      <c r="WC545" s="1"/>
      <c r="WD545" s="1"/>
      <c r="WE545" s="1"/>
      <c r="WF545" s="1"/>
      <c r="WG545" s="1"/>
      <c r="WH545" s="1"/>
      <c r="WI545" s="1"/>
      <c r="WJ545" s="1"/>
      <c r="WK545" s="1"/>
      <c r="WL545" s="1"/>
      <c r="WM545" s="1"/>
      <c r="WN545" s="1"/>
      <c r="WO545" s="1"/>
      <c r="WP545" s="1"/>
      <c r="WQ545" s="1"/>
      <c r="WR545" s="1"/>
      <c r="WS545" s="1"/>
      <c r="WT545" s="1"/>
      <c r="WU545" s="1"/>
      <c r="WV545" s="1"/>
      <c r="WW545" s="1"/>
      <c r="WX545" s="1"/>
      <c r="WY545" s="1"/>
      <c r="WZ545" s="1"/>
      <c r="XA545" s="1"/>
      <c r="XB545" s="1"/>
      <c r="XC545" s="1"/>
      <c r="XD545" s="1"/>
      <c r="XE545" s="1"/>
      <c r="XF545" s="1"/>
      <c r="XG545" s="1"/>
      <c r="XH545" s="1"/>
      <c r="XI545" s="1"/>
      <c r="XJ545" s="1"/>
      <c r="XK545" s="1"/>
      <c r="XL545" s="1"/>
      <c r="XM545" s="1"/>
      <c r="XN545" s="1"/>
      <c r="XO545" s="1"/>
      <c r="XP545" s="1"/>
      <c r="XQ545" s="1"/>
      <c r="XR545" s="1"/>
      <c r="XS545" s="1"/>
      <c r="XT545" s="1"/>
      <c r="XU545" s="1"/>
      <c r="XV545" s="1"/>
      <c r="XW545" s="1"/>
      <c r="XX545" s="1"/>
      <c r="XY545" s="1"/>
      <c r="XZ545" s="1"/>
      <c r="YA545" s="1"/>
      <c r="YB545" s="1"/>
      <c r="YC545" s="1"/>
      <c r="YD545" s="1"/>
      <c r="YE545" s="1"/>
      <c r="YF545" s="1"/>
      <c r="YG545" s="1"/>
      <c r="YH545" s="1"/>
      <c r="YI545" s="1"/>
      <c r="YJ545" s="1"/>
      <c r="YK545" s="1"/>
      <c r="YL545" s="1"/>
      <c r="YM545" s="1"/>
      <c r="YN545" s="1"/>
      <c r="YO545" s="1"/>
      <c r="YP545" s="1"/>
      <c r="YQ545" s="1"/>
      <c r="YR545" s="1"/>
      <c r="YS545" s="1"/>
      <c r="YT545" s="1"/>
      <c r="YU545" s="1"/>
      <c r="YV545" s="1"/>
      <c r="YW545" s="1"/>
      <c r="YX545" s="1"/>
      <c r="YY545" s="1"/>
      <c r="YZ545" s="1"/>
      <c r="ZA545" s="1"/>
      <c r="ZB545" s="1"/>
      <c r="ZC545" s="1"/>
      <c r="ZD545" s="1"/>
      <c r="ZE545" s="1"/>
      <c r="ZF545" s="1"/>
      <c r="ZG545" s="1"/>
      <c r="ZH545" s="1"/>
      <c r="ZI545" s="1"/>
      <c r="ZJ545" s="1"/>
      <c r="ZK545" s="1"/>
      <c r="ZL545" s="1"/>
      <c r="ZM545" s="1"/>
      <c r="ZN545" s="1"/>
      <c r="ZO545" s="1"/>
      <c r="ZP545" s="1"/>
      <c r="ZQ545" s="1"/>
      <c r="ZR545" s="1"/>
      <c r="ZS545" s="1"/>
      <c r="ZT545" s="1"/>
      <c r="ZU545" s="1"/>
      <c r="ZV545" s="1"/>
      <c r="ZW545" s="1"/>
      <c r="ZX545" s="1"/>
      <c r="ZY545" s="1"/>
      <c r="ZZ545" s="1"/>
      <c r="AAA545" s="1"/>
      <c r="AAB545" s="1"/>
      <c r="AAC545" s="1"/>
      <c r="AAD545" s="1"/>
      <c r="AAE545" s="1"/>
      <c r="AAF545" s="1"/>
      <c r="AAG545" s="1"/>
      <c r="AAH545" s="1"/>
      <c r="AAI545" s="1"/>
      <c r="AAJ545" s="1"/>
      <c r="AAK545" s="1"/>
      <c r="AAL545" s="1"/>
      <c r="AAM545" s="1"/>
      <c r="AAN545" s="1"/>
      <c r="AAO545" s="1"/>
      <c r="AAP545" s="1"/>
      <c r="AAQ545" s="1"/>
      <c r="AAR545" s="1"/>
      <c r="AAS545" s="1"/>
      <c r="AAT545" s="1"/>
      <c r="AAU545" s="1"/>
      <c r="AAV545" s="1"/>
      <c r="AAW545" s="1"/>
      <c r="AAX545" s="1"/>
      <c r="AAY545" s="1"/>
      <c r="AAZ545" s="1"/>
      <c r="ABA545" s="1"/>
      <c r="ABB545" s="1"/>
      <c r="ABC545" s="1"/>
      <c r="ABD545" s="1"/>
      <c r="ABE545" s="1"/>
      <c r="ABF545" s="1"/>
      <c r="ABG545" s="1"/>
      <c r="ABH545" s="1"/>
      <c r="ABI545" s="1"/>
      <c r="ABJ545" s="1"/>
      <c r="ABK545" s="1"/>
      <c r="ABL545" s="1"/>
      <c r="ABM545" s="1"/>
      <c r="ABN545" s="1"/>
      <c r="ABO545" s="1"/>
      <c r="ABP545" s="1"/>
      <c r="ABQ545" s="1"/>
      <c r="ABR545" s="1"/>
      <c r="ABS545" s="1"/>
      <c r="ABT545" s="1"/>
      <c r="ABU545" s="1"/>
      <c r="ABV545" s="1"/>
      <c r="ABW545" s="1"/>
      <c r="ABX545" s="1"/>
      <c r="ABY545" s="1"/>
      <c r="ABZ545" s="1"/>
      <c r="ACA545" s="1"/>
      <c r="ACB545" s="1"/>
      <c r="ACC545" s="1"/>
      <c r="ACD545" s="1"/>
      <c r="ACE545" s="1"/>
      <c r="ACF545" s="1"/>
      <c r="ACG545" s="1"/>
      <c r="ACH545" s="1"/>
      <c r="ACI545" s="1"/>
      <c r="ACJ545" s="1"/>
      <c r="ACK545" s="1"/>
      <c r="ACL545" s="1"/>
      <c r="ACM545" s="1"/>
      <c r="ACN545" s="1"/>
      <c r="ACO545" s="1"/>
      <c r="ACP545" s="1"/>
      <c r="ACQ545" s="1"/>
      <c r="ACR545" s="1"/>
      <c r="ACS545" s="1"/>
      <c r="ACT545" s="1"/>
      <c r="ACU545" s="1"/>
      <c r="ACV545" s="1"/>
      <c r="ACW545" s="1"/>
      <c r="ACX545" s="1"/>
      <c r="ACY545" s="1"/>
      <c r="ACZ545" s="1"/>
      <c r="ADA545" s="1"/>
      <c r="ADB545" s="1"/>
      <c r="ADC545" s="1"/>
      <c r="ADD545" s="1"/>
      <c r="ADE545" s="1"/>
      <c r="ADF545" s="1"/>
      <c r="ADG545" s="1"/>
      <c r="ADH545" s="1"/>
      <c r="ADI545" s="1"/>
      <c r="ADJ545" s="1"/>
      <c r="ADK545" s="1"/>
      <c r="ADL545" s="1"/>
      <c r="ADM545" s="1"/>
      <c r="ADN545" s="1"/>
      <c r="ADO545" s="1"/>
      <c r="ADP545" s="1"/>
      <c r="ADQ545" s="1"/>
      <c r="ADR545" s="1"/>
      <c r="ADS545" s="1"/>
      <c r="ADT545" s="1"/>
      <c r="ADU545" s="1"/>
      <c r="ADV545" s="1"/>
      <c r="ADW545" s="1"/>
      <c r="ADX545" s="1"/>
      <c r="ADY545" s="1"/>
      <c r="ADZ545" s="1"/>
      <c r="AEA545" s="1"/>
      <c r="AEB545" s="1"/>
      <c r="AEC545" s="1"/>
      <c r="AED545" s="1"/>
      <c r="AEE545" s="1"/>
      <c r="AEF545" s="1"/>
      <c r="AEG545" s="1"/>
      <c r="AEH545" s="1"/>
      <c r="AEI545" s="1"/>
      <c r="AEJ545" s="1"/>
      <c r="AEK545" s="1"/>
      <c r="AEL545" s="1"/>
      <c r="AEM545" s="1"/>
      <c r="AEN545" s="1"/>
      <c r="AEO545" s="1"/>
      <c r="AEP545" s="1"/>
      <c r="AEQ545" s="1"/>
      <c r="AER545" s="1"/>
      <c r="AES545" s="1"/>
      <c r="AET545" s="1"/>
      <c r="AEU545" s="1"/>
      <c r="AEV545" s="1"/>
      <c r="AEW545" s="1"/>
      <c r="AEX545" s="1"/>
      <c r="AEY545" s="1"/>
      <c r="AEZ545" s="1"/>
      <c r="AFA545" s="1"/>
      <c r="AFB545" s="1"/>
      <c r="AFC545" s="1"/>
      <c r="AFD545" s="1"/>
      <c r="AFE545" s="1"/>
      <c r="AFF545" s="1"/>
      <c r="AFG545" s="1"/>
      <c r="AFH545" s="1"/>
      <c r="AFI545" s="1"/>
      <c r="AFJ545" s="1"/>
      <c r="AFK545" s="1"/>
      <c r="AFL545" s="1"/>
      <c r="AFM545" s="1"/>
      <c r="AFN545" s="1"/>
      <c r="AFO545" s="1"/>
      <c r="AFP545" s="1"/>
      <c r="AFQ545" s="1"/>
      <c r="AFR545" s="1"/>
      <c r="AFS545" s="1"/>
      <c r="AFT545" s="1"/>
      <c r="AFU545" s="1"/>
      <c r="AFV545" s="1"/>
      <c r="AFW545" s="1"/>
      <c r="AFX545" s="1"/>
      <c r="AFY545" s="1"/>
      <c r="AFZ545" s="1"/>
      <c r="AGA545" s="1"/>
      <c r="AGB545" s="1"/>
      <c r="AGC545" s="1"/>
      <c r="AGD545" s="1"/>
      <c r="AGE545" s="1"/>
      <c r="AGF545" s="1"/>
      <c r="AGG545" s="1"/>
      <c r="AGH545" s="1"/>
      <c r="AGI545" s="1"/>
      <c r="AGJ545" s="1"/>
      <c r="AGK545" s="1"/>
      <c r="AGL545" s="1"/>
      <c r="AGM545" s="1"/>
      <c r="AGN545" s="1"/>
      <c r="AGO545" s="1"/>
      <c r="AGP545" s="1"/>
      <c r="AGQ545" s="1"/>
      <c r="AGR545" s="1"/>
      <c r="AGS545" s="1"/>
      <c r="AGT545" s="1"/>
      <c r="AGU545" s="1"/>
      <c r="AGV545" s="1"/>
      <c r="AGW545" s="1"/>
      <c r="AGX545" s="1"/>
      <c r="AGY545" s="1"/>
      <c r="AGZ545" s="1"/>
      <c r="AHA545" s="1"/>
      <c r="AHB545" s="1"/>
      <c r="AHC545" s="1"/>
      <c r="AHD545" s="1"/>
      <c r="AHE545" s="1"/>
      <c r="AHF545" s="1"/>
      <c r="AHG545" s="1"/>
      <c r="AHH545" s="1"/>
      <c r="AHI545" s="1"/>
      <c r="AHJ545" s="1"/>
      <c r="AHK545" s="1"/>
      <c r="AHL545" s="1"/>
      <c r="AHM545" s="1"/>
      <c r="AHN545" s="1"/>
      <c r="AHO545" s="1"/>
      <c r="AHP545" s="1"/>
      <c r="AHQ545" s="1"/>
      <c r="AHR545" s="1"/>
      <c r="AHS545" s="1"/>
      <c r="AHT545" s="1"/>
      <c r="AHU545" s="1"/>
      <c r="AHV545" s="1"/>
      <c r="AHW545" s="1"/>
      <c r="AHX545" s="1"/>
      <c r="AHY545" s="1"/>
      <c r="AHZ545" s="1"/>
      <c r="AIA545" s="1"/>
      <c r="AIB545" s="1"/>
      <c r="AIC545" s="1"/>
      <c r="AID545" s="1"/>
      <c r="AIE545" s="1"/>
      <c r="AIF545" s="1"/>
      <c r="AIG545" s="1"/>
      <c r="AIH545" s="1"/>
      <c r="AII545" s="1"/>
      <c r="AIJ545" s="1"/>
      <c r="AIK545" s="1"/>
      <c r="AIL545" s="1"/>
      <c r="AIM545" s="1"/>
      <c r="AIN545" s="1"/>
      <c r="AIO545" s="1"/>
      <c r="AIP545" s="1"/>
      <c r="AIQ545" s="1"/>
      <c r="AIR545" s="1"/>
      <c r="AIS545" s="1"/>
      <c r="AIT545" s="1"/>
      <c r="AIU545" s="1"/>
      <c r="AIV545" s="1"/>
      <c r="AIW545" s="1"/>
      <c r="AIX545" s="1"/>
      <c r="AIY545" s="1"/>
      <c r="AIZ545" s="1"/>
      <c r="AJA545" s="1"/>
      <c r="AJB545" s="1"/>
      <c r="AJC545" s="1"/>
      <c r="AJD545" s="1"/>
      <c r="AJE545" s="1"/>
      <c r="AJF545" s="1"/>
      <c r="AJG545" s="1"/>
      <c r="AJH545" s="1"/>
      <c r="AJI545" s="1"/>
      <c r="AJJ545" s="1"/>
      <c r="AJK545" s="1"/>
      <c r="AJL545" s="1"/>
      <c r="AJM545" s="1"/>
      <c r="AJN545" s="1"/>
      <c r="AJO545" s="1"/>
      <c r="AJP545" s="1"/>
      <c r="AJQ545" s="1"/>
      <c r="AJR545" s="1"/>
      <c r="AJS545" s="1"/>
      <c r="AJT545" s="1"/>
      <c r="AJU545" s="1"/>
      <c r="AJV545" s="1"/>
      <c r="AJW545" s="1"/>
      <c r="AJX545" s="1"/>
      <c r="AJY545" s="1"/>
      <c r="AJZ545" s="1"/>
      <c r="AKA545" s="1"/>
      <c r="AKB545" s="1"/>
      <c r="AKC545" s="1"/>
      <c r="AKD545" s="1"/>
      <c r="AKE545" s="1"/>
      <c r="AKF545" s="1"/>
      <c r="AKG545" s="1"/>
      <c r="AKH545" s="1"/>
      <c r="AKI545" s="1"/>
      <c r="AKJ545" s="1"/>
      <c r="AKK545" s="1"/>
      <c r="AKL545" s="1"/>
      <c r="AKM545" s="1"/>
      <c r="AKN545" s="1"/>
      <c r="AKO545" s="1"/>
      <c r="AKP545" s="1"/>
      <c r="AKQ545" s="1"/>
      <c r="AKR545" s="1"/>
      <c r="AKS545" s="1"/>
      <c r="AKT545" s="1"/>
      <c r="AKU545" s="1"/>
      <c r="AKV545" s="1"/>
      <c r="AKW545" s="1"/>
      <c r="AKX545" s="1"/>
      <c r="AKY545" s="1"/>
      <c r="AKZ545" s="1"/>
      <c r="ALA545" s="1"/>
      <c r="ALB545" s="1"/>
      <c r="ALC545" s="1"/>
      <c r="ALD545" s="1"/>
      <c r="ALE545" s="1"/>
      <c r="ALF545" s="1"/>
      <c r="ALG545" s="1"/>
      <c r="ALH545" s="1"/>
      <c r="ALI545" s="1"/>
      <c r="ALJ545" s="1"/>
      <c r="ALK545" s="1"/>
      <c r="ALL545" s="1"/>
      <c r="ALM545" s="1"/>
      <c r="ALN545" s="1"/>
      <c r="ALO545" s="1"/>
      <c r="ALP545" s="1"/>
      <c r="ALQ545" s="2"/>
      <c r="ALR545" s="2"/>
      <c r="ALS545" s="2"/>
      <c r="ALT545" s="2"/>
      <c r="ALU545" s="2"/>
      <c r="ALV545" s="2"/>
      <c r="ALW545" s="2"/>
      <c r="ALX545" s="2"/>
      <c r="ALY545" s="2"/>
      <c r="ALZ545" s="2"/>
      <c r="AMA545" s="2"/>
      <c r="AMB545" s="2"/>
      <c r="AMC545" s="2"/>
      <c r="AMD545" s="2"/>
      <c r="AME545" s="2"/>
      <c r="AMF545" s="2"/>
      <c r="AMG545" s="2"/>
      <c r="AMH545" s="2"/>
      <c r="AMI545" s="2"/>
      <c r="AMJ545" s="2"/>
      <c r="AMK545" s="2"/>
      <c r="AML545" s="2"/>
      <c r="AMM545" s="2"/>
    </row>
    <row r="546" s="179" customFormat="true" ht="32.8" hidden="true" customHeight="false" outlineLevel="0" collapsed="false">
      <c r="A546" s="163"/>
      <c r="B546" s="164"/>
      <c r="C546" s="29" t="s">
        <v>146</v>
      </c>
      <c r="D546" s="29" t="n">
        <v>925</v>
      </c>
      <c r="E546" s="166" t="s">
        <v>29</v>
      </c>
      <c r="F546" s="166" t="s">
        <v>16</v>
      </c>
      <c r="G546" s="167" t="n">
        <v>5820100590</v>
      </c>
      <c r="H546" s="176" t="n">
        <v>600</v>
      </c>
      <c r="I546" s="169" t="n">
        <f aca="false">SUM(J546:Q546)</f>
        <v>0</v>
      </c>
      <c r="J546" s="169" t="n">
        <v>0</v>
      </c>
      <c r="K546" s="170" t="n">
        <v>6345500</v>
      </c>
      <c r="L546" s="170"/>
      <c r="M546" s="170" t="n">
        <v>-6345500</v>
      </c>
      <c r="N546" s="170"/>
      <c r="O546" s="170"/>
      <c r="P546" s="170"/>
      <c r="Q546" s="171"/>
      <c r="R546" s="172"/>
      <c r="S546" s="172"/>
      <c r="T546" s="172"/>
      <c r="U546" s="172"/>
      <c r="V546" s="172"/>
      <c r="W546" s="172"/>
      <c r="X546" s="172"/>
      <c r="Y546" s="172"/>
      <c r="Z546" s="172"/>
      <c r="AA546" s="172"/>
      <c r="AB546" s="172"/>
      <c r="AC546" s="172"/>
      <c r="AD546" s="172"/>
      <c r="AE546" s="172"/>
      <c r="AF546" s="172"/>
      <c r="AG546" s="172"/>
      <c r="AH546" s="172"/>
      <c r="AI546" s="172"/>
      <c r="AJ546" s="172"/>
      <c r="AK546" s="172"/>
      <c r="AL546" s="172"/>
      <c r="AM546" s="172"/>
      <c r="AN546" s="172"/>
      <c r="AO546" s="172"/>
      <c r="AP546" s="172"/>
      <c r="AQ546" s="172"/>
      <c r="AR546" s="172"/>
      <c r="AS546" s="172"/>
      <c r="AT546" s="172"/>
      <c r="AU546" s="172"/>
      <c r="AV546" s="172"/>
      <c r="AW546" s="172"/>
      <c r="AX546" s="172"/>
      <c r="AY546" s="172"/>
      <c r="AZ546" s="172"/>
      <c r="BA546" s="172"/>
      <c r="BB546" s="172"/>
      <c r="BC546" s="172"/>
      <c r="BD546" s="172"/>
      <c r="BE546" s="172"/>
      <c r="BF546" s="172"/>
      <c r="BG546" s="172"/>
      <c r="BH546" s="172"/>
      <c r="BI546" s="172"/>
      <c r="BJ546" s="172"/>
      <c r="BK546" s="172"/>
      <c r="BL546" s="172"/>
      <c r="BM546" s="172"/>
      <c r="BN546" s="172"/>
      <c r="BO546" s="172"/>
      <c r="BP546" s="172"/>
      <c r="BQ546" s="172"/>
      <c r="BR546" s="172"/>
      <c r="BS546" s="172"/>
      <c r="BT546" s="172"/>
      <c r="BU546" s="172"/>
      <c r="BV546" s="172"/>
      <c r="BW546" s="172"/>
      <c r="BX546" s="172"/>
      <c r="BY546" s="172"/>
      <c r="BZ546" s="172"/>
      <c r="CA546" s="172"/>
      <c r="CB546" s="172"/>
      <c r="CC546" s="172"/>
      <c r="CD546" s="172"/>
      <c r="CE546" s="172"/>
      <c r="CF546" s="172"/>
      <c r="CG546" s="172"/>
      <c r="CH546" s="172"/>
      <c r="CI546" s="172"/>
      <c r="CJ546" s="172"/>
      <c r="CK546" s="172"/>
      <c r="CL546" s="172"/>
      <c r="CM546" s="172"/>
      <c r="CN546" s="172"/>
      <c r="CO546" s="172"/>
      <c r="CP546" s="172"/>
      <c r="CQ546" s="172"/>
      <c r="CR546" s="172"/>
      <c r="CS546" s="172"/>
      <c r="CT546" s="172"/>
      <c r="CU546" s="172"/>
      <c r="CV546" s="172"/>
      <c r="CW546" s="172"/>
      <c r="CX546" s="172"/>
      <c r="CY546" s="172"/>
      <c r="CZ546" s="172"/>
      <c r="DA546" s="172"/>
      <c r="DB546" s="172"/>
      <c r="DC546" s="172"/>
      <c r="DD546" s="172"/>
      <c r="DE546" s="172"/>
      <c r="DF546" s="172"/>
      <c r="DG546" s="172"/>
      <c r="DH546" s="172"/>
      <c r="DI546" s="172"/>
      <c r="DJ546" s="172"/>
      <c r="DK546" s="172"/>
      <c r="DL546" s="172"/>
      <c r="DM546" s="172"/>
      <c r="DN546" s="172"/>
      <c r="DO546" s="172"/>
      <c r="DP546" s="172"/>
      <c r="DQ546" s="172"/>
      <c r="DR546" s="172"/>
      <c r="DS546" s="172"/>
      <c r="DT546" s="172"/>
      <c r="DU546" s="172"/>
      <c r="DV546" s="172"/>
      <c r="DW546" s="172"/>
      <c r="DX546" s="172"/>
      <c r="DY546" s="172"/>
      <c r="DZ546" s="172"/>
      <c r="EA546" s="172"/>
      <c r="EB546" s="172"/>
      <c r="EC546" s="172"/>
      <c r="ED546" s="172"/>
      <c r="EE546" s="172"/>
      <c r="EF546" s="172"/>
      <c r="EG546" s="172"/>
      <c r="EH546" s="172"/>
      <c r="EI546" s="172"/>
      <c r="EJ546" s="172"/>
      <c r="EK546" s="172"/>
      <c r="EL546" s="172"/>
      <c r="EM546" s="172"/>
      <c r="EN546" s="172"/>
      <c r="EO546" s="172"/>
      <c r="EP546" s="172"/>
      <c r="EQ546" s="172"/>
      <c r="ER546" s="172"/>
      <c r="ES546" s="172"/>
      <c r="ET546" s="172"/>
      <c r="EU546" s="172"/>
      <c r="EV546" s="172"/>
      <c r="EW546" s="172"/>
      <c r="EX546" s="172"/>
      <c r="EY546" s="172"/>
      <c r="EZ546" s="172"/>
      <c r="FA546" s="172"/>
      <c r="FB546" s="172"/>
      <c r="FC546" s="172"/>
      <c r="FD546" s="172"/>
      <c r="FE546" s="172"/>
      <c r="FF546" s="172"/>
      <c r="FG546" s="172"/>
      <c r="FH546" s="172"/>
      <c r="FI546" s="172"/>
      <c r="FJ546" s="172"/>
      <c r="FK546" s="172"/>
      <c r="FL546" s="172"/>
      <c r="FM546" s="172"/>
      <c r="FN546" s="172"/>
      <c r="FO546" s="172"/>
      <c r="FP546" s="172"/>
      <c r="FQ546" s="172"/>
      <c r="FR546" s="172"/>
      <c r="FS546" s="172"/>
      <c r="FT546" s="172"/>
      <c r="FU546" s="172"/>
      <c r="FV546" s="172"/>
      <c r="FW546" s="172"/>
      <c r="FX546" s="172"/>
      <c r="FY546" s="172"/>
      <c r="FZ546" s="172"/>
      <c r="GA546" s="172"/>
      <c r="GB546" s="172"/>
      <c r="GC546" s="172"/>
      <c r="GD546" s="172"/>
      <c r="GE546" s="172"/>
      <c r="GF546" s="172"/>
      <c r="GG546" s="172"/>
      <c r="GH546" s="172"/>
      <c r="GI546" s="172"/>
      <c r="GJ546" s="172"/>
      <c r="GK546" s="172"/>
      <c r="GL546" s="172"/>
      <c r="GM546" s="172"/>
      <c r="GN546" s="172"/>
      <c r="GO546" s="172"/>
      <c r="GP546" s="172"/>
      <c r="GQ546" s="172"/>
      <c r="GR546" s="172"/>
      <c r="GS546" s="172"/>
      <c r="GT546" s="172"/>
      <c r="GU546" s="172"/>
      <c r="GV546" s="172"/>
      <c r="GW546" s="172"/>
      <c r="GX546" s="172"/>
      <c r="GY546" s="172"/>
      <c r="GZ546" s="172"/>
      <c r="HA546" s="172"/>
      <c r="HB546" s="172"/>
      <c r="HC546" s="172"/>
      <c r="HD546" s="172"/>
      <c r="HE546" s="172"/>
      <c r="HF546" s="172"/>
      <c r="HG546" s="172"/>
      <c r="HH546" s="172"/>
      <c r="HI546" s="172"/>
      <c r="HJ546" s="172"/>
      <c r="HK546" s="172"/>
      <c r="HL546" s="172"/>
      <c r="HM546" s="172"/>
      <c r="HN546" s="172"/>
      <c r="HO546" s="172"/>
      <c r="HP546" s="172"/>
      <c r="HQ546" s="172"/>
      <c r="HR546" s="172"/>
      <c r="HS546" s="172"/>
      <c r="HT546" s="172"/>
      <c r="HU546" s="172"/>
      <c r="HV546" s="172"/>
      <c r="HW546" s="172"/>
      <c r="HX546" s="172"/>
      <c r="HY546" s="172"/>
      <c r="HZ546" s="172"/>
      <c r="IA546" s="172"/>
      <c r="IB546" s="172"/>
      <c r="IC546" s="172"/>
      <c r="ID546" s="172"/>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c r="VA546" s="1"/>
      <c r="VB546" s="1"/>
      <c r="VC546" s="1"/>
      <c r="VD546" s="1"/>
      <c r="VE546" s="1"/>
      <c r="VF546" s="1"/>
      <c r="VG546" s="1"/>
      <c r="VH546" s="1"/>
      <c r="VI546" s="1"/>
      <c r="VJ546" s="1"/>
      <c r="VK546" s="1"/>
      <c r="VL546" s="1"/>
      <c r="VM546" s="1"/>
      <c r="VN546" s="1"/>
      <c r="VO546" s="1"/>
      <c r="VP546" s="1"/>
      <c r="VQ546" s="1"/>
      <c r="VR546" s="1"/>
      <c r="VS546" s="1"/>
      <c r="VT546" s="1"/>
      <c r="VU546" s="1"/>
      <c r="VV546" s="1"/>
      <c r="VW546" s="1"/>
      <c r="VX546" s="1"/>
      <c r="VY546" s="1"/>
      <c r="VZ546" s="1"/>
      <c r="WA546" s="1"/>
      <c r="WB546" s="1"/>
      <c r="WC546" s="1"/>
      <c r="WD546" s="1"/>
      <c r="WE546" s="1"/>
      <c r="WF546" s="1"/>
      <c r="WG546" s="1"/>
      <c r="WH546" s="1"/>
      <c r="WI546" s="1"/>
      <c r="WJ546" s="1"/>
      <c r="WK546" s="1"/>
      <c r="WL546" s="1"/>
      <c r="WM546" s="1"/>
      <c r="WN546" s="1"/>
      <c r="WO546" s="1"/>
      <c r="WP546" s="1"/>
      <c r="WQ546" s="1"/>
      <c r="WR546" s="1"/>
      <c r="WS546" s="1"/>
      <c r="WT546" s="1"/>
      <c r="WU546" s="1"/>
      <c r="WV546" s="1"/>
      <c r="WW546" s="1"/>
      <c r="WX546" s="1"/>
      <c r="WY546" s="1"/>
      <c r="WZ546" s="1"/>
      <c r="XA546" s="1"/>
      <c r="XB546" s="1"/>
      <c r="XC546" s="1"/>
      <c r="XD546" s="1"/>
      <c r="XE546" s="1"/>
      <c r="XF546" s="1"/>
      <c r="XG546" s="1"/>
      <c r="XH546" s="1"/>
      <c r="XI546" s="1"/>
      <c r="XJ546" s="1"/>
      <c r="XK546" s="1"/>
      <c r="XL546" s="1"/>
      <c r="XM546" s="1"/>
      <c r="XN546" s="1"/>
      <c r="XO546" s="1"/>
      <c r="XP546" s="1"/>
      <c r="XQ546" s="1"/>
      <c r="XR546" s="1"/>
      <c r="XS546" s="1"/>
      <c r="XT546" s="1"/>
      <c r="XU546" s="1"/>
      <c r="XV546" s="1"/>
      <c r="XW546" s="1"/>
      <c r="XX546" s="1"/>
      <c r="XY546" s="1"/>
      <c r="XZ546" s="1"/>
      <c r="YA546" s="1"/>
      <c r="YB546" s="1"/>
      <c r="YC546" s="1"/>
      <c r="YD546" s="1"/>
      <c r="YE546" s="1"/>
      <c r="YF546" s="1"/>
      <c r="YG546" s="1"/>
      <c r="YH546" s="1"/>
      <c r="YI546" s="1"/>
      <c r="YJ546" s="1"/>
      <c r="YK546" s="1"/>
      <c r="YL546" s="1"/>
      <c r="YM546" s="1"/>
      <c r="YN546" s="1"/>
      <c r="YO546" s="1"/>
      <c r="YP546" s="1"/>
      <c r="YQ546" s="1"/>
      <c r="YR546" s="1"/>
      <c r="YS546" s="1"/>
      <c r="YT546" s="1"/>
      <c r="YU546" s="1"/>
      <c r="YV546" s="1"/>
      <c r="YW546" s="1"/>
      <c r="YX546" s="1"/>
      <c r="YY546" s="1"/>
      <c r="YZ546" s="1"/>
      <c r="ZA546" s="1"/>
      <c r="ZB546" s="1"/>
      <c r="ZC546" s="1"/>
      <c r="ZD546" s="1"/>
      <c r="ZE546" s="1"/>
      <c r="ZF546" s="1"/>
      <c r="ZG546" s="1"/>
      <c r="ZH546" s="1"/>
      <c r="ZI546" s="1"/>
      <c r="ZJ546" s="1"/>
      <c r="ZK546" s="1"/>
      <c r="ZL546" s="1"/>
      <c r="ZM546" s="1"/>
      <c r="ZN546" s="1"/>
      <c r="ZO546" s="1"/>
      <c r="ZP546" s="1"/>
      <c r="ZQ546" s="1"/>
      <c r="ZR546" s="1"/>
      <c r="ZS546" s="1"/>
      <c r="ZT546" s="1"/>
      <c r="ZU546" s="1"/>
      <c r="ZV546" s="1"/>
      <c r="ZW546" s="1"/>
      <c r="ZX546" s="1"/>
      <c r="ZY546" s="1"/>
      <c r="ZZ546" s="1"/>
      <c r="AAA546" s="1"/>
      <c r="AAB546" s="1"/>
      <c r="AAC546" s="1"/>
      <c r="AAD546" s="1"/>
      <c r="AAE546" s="1"/>
      <c r="AAF546" s="1"/>
      <c r="AAG546" s="1"/>
      <c r="AAH546" s="1"/>
      <c r="AAI546" s="1"/>
      <c r="AAJ546" s="1"/>
      <c r="AAK546" s="1"/>
      <c r="AAL546" s="1"/>
      <c r="AAM546" s="1"/>
      <c r="AAN546" s="1"/>
      <c r="AAO546" s="1"/>
      <c r="AAP546" s="1"/>
      <c r="AAQ546" s="1"/>
      <c r="AAR546" s="1"/>
      <c r="AAS546" s="1"/>
      <c r="AAT546" s="1"/>
      <c r="AAU546" s="1"/>
      <c r="AAV546" s="1"/>
      <c r="AAW546" s="1"/>
      <c r="AAX546" s="1"/>
      <c r="AAY546" s="1"/>
      <c r="AAZ546" s="1"/>
      <c r="ABA546" s="1"/>
      <c r="ABB546" s="1"/>
      <c r="ABC546" s="1"/>
      <c r="ABD546" s="1"/>
      <c r="ABE546" s="1"/>
      <c r="ABF546" s="1"/>
      <c r="ABG546" s="1"/>
      <c r="ABH546" s="1"/>
      <c r="ABI546" s="1"/>
      <c r="ABJ546" s="1"/>
      <c r="ABK546" s="1"/>
      <c r="ABL546" s="1"/>
      <c r="ABM546" s="1"/>
      <c r="ABN546" s="1"/>
      <c r="ABO546" s="1"/>
      <c r="ABP546" s="1"/>
      <c r="ABQ546" s="1"/>
      <c r="ABR546" s="1"/>
      <c r="ABS546" s="1"/>
      <c r="ABT546" s="1"/>
      <c r="ABU546" s="1"/>
      <c r="ABV546" s="1"/>
      <c r="ABW546" s="1"/>
      <c r="ABX546" s="1"/>
      <c r="ABY546" s="1"/>
      <c r="ABZ546" s="1"/>
      <c r="ACA546" s="1"/>
      <c r="ACB546" s="1"/>
      <c r="ACC546" s="1"/>
      <c r="ACD546" s="1"/>
      <c r="ACE546" s="1"/>
      <c r="ACF546" s="1"/>
      <c r="ACG546" s="1"/>
      <c r="ACH546" s="1"/>
      <c r="ACI546" s="1"/>
      <c r="ACJ546" s="1"/>
      <c r="ACK546" s="1"/>
      <c r="ACL546" s="1"/>
      <c r="ACM546" s="1"/>
      <c r="ACN546" s="1"/>
      <c r="ACO546" s="1"/>
      <c r="ACP546" s="1"/>
      <c r="ACQ546" s="1"/>
      <c r="ACR546" s="1"/>
      <c r="ACS546" s="1"/>
      <c r="ACT546" s="1"/>
      <c r="ACU546" s="1"/>
      <c r="ACV546" s="1"/>
      <c r="ACW546" s="1"/>
      <c r="ACX546" s="1"/>
      <c r="ACY546" s="1"/>
      <c r="ACZ546" s="1"/>
      <c r="ADA546" s="1"/>
      <c r="ADB546" s="1"/>
      <c r="ADC546" s="1"/>
      <c r="ADD546" s="1"/>
      <c r="ADE546" s="1"/>
      <c r="ADF546" s="1"/>
      <c r="ADG546" s="1"/>
      <c r="ADH546" s="1"/>
      <c r="ADI546" s="1"/>
      <c r="ADJ546" s="1"/>
      <c r="ADK546" s="1"/>
      <c r="ADL546" s="1"/>
      <c r="ADM546" s="1"/>
      <c r="ADN546" s="1"/>
      <c r="ADO546" s="1"/>
      <c r="ADP546" s="1"/>
      <c r="ADQ546" s="1"/>
      <c r="ADR546" s="1"/>
      <c r="ADS546" s="1"/>
      <c r="ADT546" s="1"/>
      <c r="ADU546" s="1"/>
      <c r="ADV546" s="1"/>
      <c r="ADW546" s="1"/>
      <c r="ADX546" s="1"/>
      <c r="ADY546" s="1"/>
      <c r="ADZ546" s="1"/>
      <c r="AEA546" s="1"/>
      <c r="AEB546" s="1"/>
      <c r="AEC546" s="1"/>
      <c r="AED546" s="1"/>
      <c r="AEE546" s="1"/>
      <c r="AEF546" s="1"/>
      <c r="AEG546" s="1"/>
      <c r="AEH546" s="1"/>
      <c r="AEI546" s="1"/>
      <c r="AEJ546" s="1"/>
      <c r="AEK546" s="1"/>
      <c r="AEL546" s="1"/>
      <c r="AEM546" s="1"/>
      <c r="AEN546" s="1"/>
      <c r="AEO546" s="1"/>
      <c r="AEP546" s="1"/>
      <c r="AEQ546" s="1"/>
      <c r="AER546" s="1"/>
      <c r="AES546" s="1"/>
      <c r="AET546" s="1"/>
      <c r="AEU546" s="1"/>
      <c r="AEV546" s="1"/>
      <c r="AEW546" s="1"/>
      <c r="AEX546" s="1"/>
      <c r="AEY546" s="1"/>
      <c r="AEZ546" s="1"/>
      <c r="AFA546" s="1"/>
      <c r="AFB546" s="1"/>
      <c r="AFC546" s="1"/>
      <c r="AFD546" s="1"/>
      <c r="AFE546" s="1"/>
      <c r="AFF546" s="1"/>
      <c r="AFG546" s="1"/>
      <c r="AFH546" s="1"/>
      <c r="AFI546" s="1"/>
      <c r="AFJ546" s="1"/>
      <c r="AFK546" s="1"/>
      <c r="AFL546" s="1"/>
      <c r="AFM546" s="1"/>
      <c r="AFN546" s="1"/>
      <c r="AFO546" s="1"/>
      <c r="AFP546" s="1"/>
      <c r="AFQ546" s="1"/>
      <c r="AFR546" s="1"/>
      <c r="AFS546" s="1"/>
      <c r="AFT546" s="1"/>
      <c r="AFU546" s="1"/>
      <c r="AFV546" s="1"/>
      <c r="AFW546" s="1"/>
      <c r="AFX546" s="1"/>
      <c r="AFY546" s="1"/>
      <c r="AFZ546" s="1"/>
      <c r="AGA546" s="1"/>
      <c r="AGB546" s="1"/>
      <c r="AGC546" s="1"/>
      <c r="AGD546" s="1"/>
      <c r="AGE546" s="1"/>
      <c r="AGF546" s="1"/>
      <c r="AGG546" s="1"/>
      <c r="AGH546" s="1"/>
      <c r="AGI546" s="1"/>
      <c r="AGJ546" s="1"/>
      <c r="AGK546" s="1"/>
      <c r="AGL546" s="1"/>
      <c r="AGM546" s="1"/>
      <c r="AGN546" s="1"/>
      <c r="AGO546" s="1"/>
      <c r="AGP546" s="1"/>
      <c r="AGQ546" s="1"/>
      <c r="AGR546" s="1"/>
      <c r="AGS546" s="1"/>
      <c r="AGT546" s="1"/>
      <c r="AGU546" s="1"/>
      <c r="AGV546" s="1"/>
      <c r="AGW546" s="1"/>
      <c r="AGX546" s="1"/>
      <c r="AGY546" s="1"/>
      <c r="AGZ546" s="1"/>
      <c r="AHA546" s="1"/>
      <c r="AHB546" s="1"/>
      <c r="AHC546" s="1"/>
      <c r="AHD546" s="1"/>
      <c r="AHE546" s="1"/>
      <c r="AHF546" s="1"/>
      <c r="AHG546" s="1"/>
      <c r="AHH546" s="1"/>
      <c r="AHI546" s="1"/>
      <c r="AHJ546" s="1"/>
      <c r="AHK546" s="1"/>
      <c r="AHL546" s="1"/>
      <c r="AHM546" s="1"/>
      <c r="AHN546" s="1"/>
      <c r="AHO546" s="1"/>
      <c r="AHP546" s="1"/>
      <c r="AHQ546" s="1"/>
      <c r="AHR546" s="1"/>
      <c r="AHS546" s="1"/>
      <c r="AHT546" s="1"/>
      <c r="AHU546" s="1"/>
      <c r="AHV546" s="1"/>
      <c r="AHW546" s="1"/>
      <c r="AHX546" s="1"/>
      <c r="AHY546" s="1"/>
      <c r="AHZ546" s="1"/>
      <c r="AIA546" s="1"/>
      <c r="AIB546" s="1"/>
      <c r="AIC546" s="1"/>
      <c r="AID546" s="1"/>
      <c r="AIE546" s="1"/>
      <c r="AIF546" s="1"/>
      <c r="AIG546" s="1"/>
      <c r="AIH546" s="1"/>
      <c r="AII546" s="1"/>
      <c r="AIJ546" s="1"/>
      <c r="AIK546" s="1"/>
      <c r="AIL546" s="1"/>
      <c r="AIM546" s="1"/>
      <c r="AIN546" s="1"/>
      <c r="AIO546" s="1"/>
      <c r="AIP546" s="1"/>
      <c r="AIQ546" s="1"/>
      <c r="AIR546" s="1"/>
      <c r="AIS546" s="1"/>
      <c r="AIT546" s="1"/>
      <c r="AIU546" s="1"/>
      <c r="AIV546" s="1"/>
      <c r="AIW546" s="1"/>
      <c r="AIX546" s="1"/>
      <c r="AIY546" s="1"/>
      <c r="AIZ546" s="1"/>
      <c r="AJA546" s="1"/>
      <c r="AJB546" s="1"/>
      <c r="AJC546" s="1"/>
      <c r="AJD546" s="1"/>
      <c r="AJE546" s="1"/>
      <c r="AJF546" s="1"/>
      <c r="AJG546" s="1"/>
      <c r="AJH546" s="1"/>
      <c r="AJI546" s="1"/>
      <c r="AJJ546" s="1"/>
      <c r="AJK546" s="1"/>
      <c r="AJL546" s="1"/>
      <c r="AJM546" s="1"/>
      <c r="AJN546" s="1"/>
      <c r="AJO546" s="1"/>
      <c r="AJP546" s="1"/>
      <c r="AJQ546" s="1"/>
      <c r="AJR546" s="1"/>
      <c r="AJS546" s="1"/>
      <c r="AJT546" s="1"/>
      <c r="AJU546" s="1"/>
      <c r="AJV546" s="1"/>
      <c r="AJW546" s="1"/>
      <c r="AJX546" s="1"/>
      <c r="AJY546" s="1"/>
      <c r="AJZ546" s="1"/>
      <c r="AKA546" s="1"/>
      <c r="AKB546" s="1"/>
      <c r="AKC546" s="1"/>
      <c r="AKD546" s="1"/>
      <c r="AKE546" s="1"/>
      <c r="AKF546" s="1"/>
      <c r="AKG546" s="1"/>
      <c r="AKH546" s="1"/>
      <c r="AKI546" s="1"/>
      <c r="AKJ546" s="1"/>
      <c r="AKK546" s="1"/>
      <c r="AKL546" s="1"/>
      <c r="AKM546" s="1"/>
      <c r="AKN546" s="1"/>
      <c r="AKO546" s="1"/>
      <c r="AKP546" s="1"/>
      <c r="AKQ546" s="1"/>
      <c r="AKR546" s="1"/>
      <c r="AKS546" s="1"/>
      <c r="AKT546" s="1"/>
      <c r="AKU546" s="1"/>
      <c r="AKV546" s="1"/>
      <c r="AKW546" s="1"/>
      <c r="AKX546" s="1"/>
      <c r="AKY546" s="1"/>
      <c r="AKZ546" s="1"/>
      <c r="ALA546" s="1"/>
      <c r="ALB546" s="1"/>
      <c r="ALC546" s="1"/>
      <c r="ALD546" s="1"/>
      <c r="ALE546" s="1"/>
      <c r="ALF546" s="1"/>
      <c r="ALG546" s="1"/>
      <c r="ALH546" s="1"/>
      <c r="ALI546" s="1"/>
      <c r="ALJ546" s="1"/>
      <c r="ALK546" s="1"/>
      <c r="ALL546" s="1"/>
      <c r="ALM546" s="1"/>
      <c r="ALN546" s="1"/>
      <c r="ALO546" s="1"/>
      <c r="ALP546" s="1"/>
      <c r="ALQ546" s="2"/>
      <c r="ALR546" s="2"/>
      <c r="ALS546" s="2"/>
      <c r="ALT546" s="2"/>
      <c r="ALU546" s="2"/>
      <c r="ALV546" s="2"/>
      <c r="ALW546" s="2"/>
      <c r="ALX546" s="2"/>
      <c r="ALY546" s="2"/>
      <c r="ALZ546" s="2"/>
      <c r="AMA546" s="2"/>
      <c r="AMB546" s="2"/>
      <c r="AMC546" s="2"/>
      <c r="AMD546" s="2"/>
      <c r="AME546" s="2"/>
      <c r="AMF546" s="2"/>
      <c r="AMG546" s="2"/>
      <c r="AMH546" s="2"/>
      <c r="AMI546" s="2"/>
      <c r="AMJ546" s="2"/>
      <c r="AMK546" s="2"/>
      <c r="AML546" s="2"/>
      <c r="AMM546" s="2"/>
    </row>
    <row r="547" s="126" customFormat="true" ht="79.85" hidden="false" customHeight="false" outlineLevel="0" collapsed="false">
      <c r="A547" s="108"/>
      <c r="B547" s="90"/>
      <c r="C547" s="81" t="s">
        <v>178</v>
      </c>
      <c r="D547" s="81" t="n">
        <v>925</v>
      </c>
      <c r="E547" s="154" t="s">
        <v>29</v>
      </c>
      <c r="F547" s="154" t="s">
        <v>16</v>
      </c>
      <c r="G547" s="82" t="n">
        <v>5820100591</v>
      </c>
      <c r="H547" s="86"/>
      <c r="I547" s="157" t="n">
        <f aca="false">SUM(J547:Q547)</f>
        <v>957200</v>
      </c>
      <c r="J547" s="157" t="n">
        <v>0</v>
      </c>
      <c r="K547" s="76" t="n">
        <f aca="false">K548</f>
        <v>646900</v>
      </c>
      <c r="L547" s="76" t="n">
        <f aca="false">L548</f>
        <v>0</v>
      </c>
      <c r="M547" s="76" t="n">
        <f aca="false">M548</f>
        <v>0</v>
      </c>
      <c r="N547" s="76" t="n">
        <f aca="false">N548</f>
        <v>0</v>
      </c>
      <c r="O547" s="157" t="n">
        <f aca="false">O548</f>
        <v>310300</v>
      </c>
      <c r="P547" s="76" t="n">
        <f aca="false">P548</f>
        <v>0</v>
      </c>
      <c r="Q547" s="158" t="n">
        <f aca="false">Q548</f>
        <v>0</v>
      </c>
      <c r="R547" s="111"/>
      <c r="S547" s="111"/>
      <c r="T547" s="111"/>
      <c r="U547" s="111"/>
      <c r="V547" s="111"/>
      <c r="W547" s="111"/>
      <c r="X547" s="111"/>
      <c r="Y547" s="111"/>
      <c r="Z547" s="111"/>
      <c r="AA547" s="111"/>
      <c r="AB547" s="111"/>
      <c r="AC547" s="111"/>
      <c r="AD547" s="111"/>
      <c r="AE547" s="111"/>
      <c r="AF547" s="111"/>
      <c r="AG547" s="111"/>
      <c r="AH547" s="111"/>
      <c r="AI547" s="111"/>
      <c r="AJ547" s="111"/>
      <c r="AK547" s="111"/>
      <c r="AL547" s="111"/>
      <c r="AM547" s="111"/>
      <c r="AN547" s="111"/>
      <c r="AO547" s="111"/>
      <c r="AP547" s="111"/>
      <c r="AQ547" s="111"/>
      <c r="AR547" s="111"/>
      <c r="AS547" s="111"/>
      <c r="AT547" s="111"/>
      <c r="AU547" s="111"/>
      <c r="AV547" s="111"/>
      <c r="AW547" s="111"/>
      <c r="AX547" s="111"/>
      <c r="AY547" s="111"/>
      <c r="AZ547" s="111"/>
      <c r="BA547" s="111"/>
      <c r="BB547" s="111"/>
      <c r="BC547" s="111"/>
      <c r="BD547" s="111"/>
      <c r="BE547" s="111"/>
      <c r="BF547" s="111"/>
      <c r="BG547" s="111"/>
      <c r="BH547" s="111"/>
      <c r="BI547" s="111"/>
      <c r="BJ547" s="111"/>
      <c r="BK547" s="111"/>
      <c r="BL547" s="111"/>
      <c r="BM547" s="111"/>
      <c r="BN547" s="111"/>
      <c r="BO547" s="111"/>
      <c r="BP547" s="111"/>
      <c r="BQ547" s="111"/>
      <c r="BR547" s="111"/>
      <c r="BS547" s="111"/>
      <c r="BT547" s="111"/>
      <c r="BU547" s="111"/>
      <c r="BV547" s="111"/>
      <c r="BW547" s="111"/>
      <c r="BX547" s="111"/>
      <c r="BY547" s="111"/>
      <c r="BZ547" s="111"/>
      <c r="CA547" s="111"/>
      <c r="CB547" s="111"/>
      <c r="CC547" s="111"/>
      <c r="CD547" s="111"/>
      <c r="CE547" s="111"/>
      <c r="CF547" s="111"/>
      <c r="CG547" s="111"/>
      <c r="CH547" s="111"/>
      <c r="CI547" s="111"/>
      <c r="CJ547" s="111"/>
      <c r="CK547" s="111"/>
      <c r="CL547" s="111"/>
      <c r="CM547" s="111"/>
      <c r="CN547" s="111"/>
      <c r="CO547" s="111"/>
      <c r="CP547" s="111"/>
      <c r="CQ547" s="111"/>
      <c r="CR547" s="111"/>
      <c r="CS547" s="111"/>
      <c r="CT547" s="111"/>
      <c r="CU547" s="111"/>
      <c r="CV547" s="111"/>
      <c r="CW547" s="111"/>
      <c r="CX547" s="111"/>
      <c r="CY547" s="111"/>
      <c r="CZ547" s="111"/>
      <c r="DA547" s="111"/>
      <c r="DB547" s="111"/>
      <c r="DC547" s="111"/>
      <c r="DD547" s="111"/>
      <c r="DE547" s="111"/>
      <c r="DF547" s="111"/>
      <c r="DG547" s="111"/>
      <c r="DH547" s="111"/>
      <c r="DI547" s="111"/>
      <c r="DJ547" s="111"/>
      <c r="DK547" s="111"/>
      <c r="DL547" s="111"/>
      <c r="DM547" s="111"/>
      <c r="DN547" s="111"/>
      <c r="DO547" s="111"/>
      <c r="DP547" s="111"/>
      <c r="DQ547" s="111"/>
      <c r="DR547" s="111"/>
      <c r="DS547" s="111"/>
      <c r="DT547" s="111"/>
      <c r="DU547" s="111"/>
      <c r="DV547" s="111"/>
      <c r="DW547" s="111"/>
      <c r="DX547" s="111"/>
      <c r="DY547" s="111"/>
      <c r="DZ547" s="111"/>
      <c r="EA547" s="111"/>
      <c r="EB547" s="111"/>
      <c r="EC547" s="111"/>
      <c r="ED547" s="111"/>
      <c r="EE547" s="111"/>
      <c r="EF547" s="111"/>
      <c r="EG547" s="111"/>
      <c r="EH547" s="111"/>
      <c r="EI547" s="111"/>
      <c r="EJ547" s="111"/>
      <c r="EK547" s="111"/>
      <c r="EL547" s="111"/>
      <c r="EM547" s="111"/>
      <c r="EN547" s="111"/>
      <c r="EO547" s="111"/>
      <c r="EP547" s="111"/>
      <c r="EQ547" s="111"/>
      <c r="ER547" s="111"/>
      <c r="ES547" s="111"/>
      <c r="ET547" s="111"/>
      <c r="EU547" s="111"/>
      <c r="EV547" s="111"/>
      <c r="EW547" s="111"/>
      <c r="EX547" s="111"/>
      <c r="EY547" s="111"/>
      <c r="EZ547" s="111"/>
      <c r="FA547" s="111"/>
      <c r="FB547" s="111"/>
      <c r="FC547" s="111"/>
      <c r="FD547" s="111"/>
      <c r="FE547" s="111"/>
      <c r="FF547" s="111"/>
      <c r="FG547" s="111"/>
      <c r="FH547" s="111"/>
      <c r="FI547" s="111"/>
      <c r="FJ547" s="111"/>
      <c r="FK547" s="111"/>
      <c r="FL547" s="111"/>
      <c r="FM547" s="111"/>
      <c r="FN547" s="111"/>
      <c r="FO547" s="111"/>
      <c r="FP547" s="111"/>
      <c r="FQ547" s="111"/>
      <c r="FR547" s="111"/>
      <c r="FS547" s="111"/>
      <c r="FT547" s="111"/>
      <c r="FU547" s="111"/>
      <c r="FV547" s="111"/>
      <c r="FW547" s="111"/>
      <c r="FX547" s="111"/>
      <c r="FY547" s="111"/>
      <c r="FZ547" s="111"/>
      <c r="GA547" s="111"/>
      <c r="GB547" s="111"/>
      <c r="GC547" s="111"/>
      <c r="GD547" s="111"/>
      <c r="GE547" s="111"/>
      <c r="GF547" s="111"/>
      <c r="GG547" s="111"/>
      <c r="GH547" s="111"/>
      <c r="GI547" s="111"/>
      <c r="GJ547" s="111"/>
      <c r="GK547" s="111"/>
      <c r="GL547" s="111"/>
      <c r="GM547" s="111"/>
      <c r="GN547" s="111"/>
      <c r="GO547" s="111"/>
      <c r="GP547" s="111"/>
      <c r="GQ547" s="111"/>
      <c r="GR547" s="111"/>
      <c r="GS547" s="111"/>
      <c r="GT547" s="111"/>
      <c r="GU547" s="111"/>
      <c r="GV547" s="111"/>
      <c r="GW547" s="111"/>
      <c r="GX547" s="111"/>
      <c r="GY547" s="111"/>
      <c r="GZ547" s="111"/>
      <c r="HA547" s="111"/>
      <c r="HB547" s="111"/>
      <c r="HC547" s="111"/>
      <c r="HD547" s="111"/>
      <c r="HE547" s="111"/>
      <c r="HF547" s="111"/>
      <c r="HG547" s="111"/>
      <c r="HH547" s="111"/>
      <c r="HI547" s="111"/>
      <c r="HJ547" s="111"/>
      <c r="HK547" s="111"/>
      <c r="HL547" s="111"/>
      <c r="HM547" s="111"/>
      <c r="HN547" s="111"/>
      <c r="HO547" s="111"/>
      <c r="HP547" s="111"/>
      <c r="HQ547" s="111"/>
      <c r="HR547" s="111"/>
      <c r="HS547" s="111"/>
      <c r="HT547" s="111"/>
      <c r="HU547" s="111"/>
      <c r="HV547" s="111"/>
      <c r="HW547" s="111"/>
      <c r="HX547" s="111"/>
      <c r="HY547" s="111"/>
      <c r="HZ547" s="111"/>
      <c r="IA547" s="111"/>
      <c r="IB547" s="111"/>
      <c r="IC547" s="111"/>
      <c r="ID547" s="111"/>
      <c r="IE547" s="101"/>
      <c r="IF547" s="101"/>
      <c r="IG547" s="101"/>
      <c r="IH547" s="101"/>
      <c r="II547" s="101"/>
      <c r="IJ547" s="101"/>
      <c r="IK547" s="101"/>
      <c r="IL547" s="101"/>
      <c r="IM547" s="101"/>
      <c r="IN547" s="101"/>
      <c r="IO547" s="101"/>
      <c r="IP547" s="101"/>
      <c r="IQ547" s="101"/>
      <c r="IR547" s="101"/>
      <c r="IS547" s="101"/>
      <c r="IT547" s="101"/>
      <c r="IU547" s="101"/>
      <c r="IV547" s="101"/>
      <c r="IW547" s="101"/>
      <c r="IX547" s="101"/>
      <c r="IY547" s="101"/>
      <c r="IZ547" s="101"/>
      <c r="JA547" s="101"/>
      <c r="JB547" s="101"/>
      <c r="JC547" s="101"/>
      <c r="JD547" s="101"/>
      <c r="JE547" s="101"/>
      <c r="JF547" s="101"/>
      <c r="JG547" s="101"/>
      <c r="JH547" s="101"/>
      <c r="JI547" s="101"/>
      <c r="JJ547" s="101"/>
      <c r="JK547" s="101"/>
      <c r="JL547" s="101"/>
      <c r="JM547" s="101"/>
      <c r="JN547" s="101"/>
      <c r="JO547" s="101"/>
      <c r="JP547" s="101"/>
      <c r="JQ547" s="101"/>
      <c r="JR547" s="101"/>
      <c r="JS547" s="101"/>
      <c r="JT547" s="101"/>
      <c r="JU547" s="101"/>
      <c r="JV547" s="101"/>
      <c r="JW547" s="101"/>
      <c r="JX547" s="101"/>
      <c r="JY547" s="101"/>
      <c r="JZ547" s="101"/>
      <c r="KA547" s="101"/>
      <c r="KB547" s="101"/>
      <c r="KC547" s="101"/>
      <c r="KD547" s="101"/>
      <c r="KE547" s="101"/>
      <c r="KF547" s="101"/>
      <c r="KG547" s="101"/>
      <c r="KH547" s="101"/>
      <c r="KI547" s="101"/>
      <c r="KJ547" s="101"/>
      <c r="KK547" s="101"/>
      <c r="KL547" s="101"/>
      <c r="KM547" s="101"/>
      <c r="KN547" s="101"/>
      <c r="KO547" s="101"/>
      <c r="KP547" s="101"/>
      <c r="KQ547" s="101"/>
      <c r="KR547" s="101"/>
      <c r="KS547" s="101"/>
      <c r="KT547" s="101"/>
      <c r="KU547" s="101"/>
      <c r="KV547" s="101"/>
      <c r="KW547" s="101"/>
      <c r="KX547" s="101"/>
      <c r="KY547" s="101"/>
      <c r="KZ547" s="101"/>
      <c r="LA547" s="101"/>
      <c r="LB547" s="101"/>
      <c r="LC547" s="101"/>
      <c r="LD547" s="101"/>
      <c r="LE547" s="101"/>
      <c r="LF547" s="101"/>
      <c r="LG547" s="101"/>
      <c r="LH547" s="101"/>
      <c r="LI547" s="101"/>
      <c r="LJ547" s="101"/>
      <c r="LK547" s="101"/>
      <c r="LL547" s="101"/>
      <c r="LM547" s="101"/>
      <c r="LN547" s="101"/>
      <c r="LO547" s="101"/>
      <c r="LP547" s="101"/>
      <c r="LQ547" s="101"/>
      <c r="LR547" s="101"/>
      <c r="LS547" s="101"/>
      <c r="LT547" s="101"/>
      <c r="LU547" s="101"/>
      <c r="LV547" s="101"/>
      <c r="LW547" s="101"/>
      <c r="LX547" s="101"/>
      <c r="LY547" s="101"/>
      <c r="LZ547" s="101"/>
      <c r="MA547" s="101"/>
      <c r="MB547" s="101"/>
      <c r="MC547" s="101"/>
      <c r="MD547" s="101"/>
      <c r="ME547" s="101"/>
      <c r="MF547" s="101"/>
      <c r="MG547" s="101"/>
      <c r="MH547" s="101"/>
      <c r="MI547" s="101"/>
      <c r="MJ547" s="101"/>
      <c r="MK547" s="101"/>
      <c r="ML547" s="101"/>
      <c r="MM547" s="101"/>
      <c r="MN547" s="101"/>
      <c r="MO547" s="101"/>
      <c r="MP547" s="101"/>
      <c r="MQ547" s="101"/>
      <c r="MR547" s="101"/>
      <c r="MS547" s="101"/>
      <c r="MT547" s="101"/>
      <c r="MU547" s="101"/>
      <c r="MV547" s="101"/>
      <c r="MW547" s="101"/>
      <c r="MX547" s="101"/>
      <c r="MY547" s="101"/>
      <c r="MZ547" s="101"/>
      <c r="NA547" s="101"/>
      <c r="NB547" s="101"/>
      <c r="NC547" s="101"/>
      <c r="ND547" s="101"/>
      <c r="NE547" s="101"/>
      <c r="NF547" s="101"/>
      <c r="NG547" s="101"/>
      <c r="NH547" s="101"/>
      <c r="NI547" s="101"/>
      <c r="NJ547" s="101"/>
      <c r="NK547" s="101"/>
      <c r="NL547" s="101"/>
      <c r="NM547" s="101"/>
      <c r="NN547" s="101"/>
      <c r="NO547" s="101"/>
      <c r="NP547" s="101"/>
      <c r="NQ547" s="101"/>
      <c r="NR547" s="101"/>
      <c r="NS547" s="101"/>
      <c r="NT547" s="101"/>
      <c r="NU547" s="101"/>
      <c r="NV547" s="101"/>
      <c r="NW547" s="101"/>
      <c r="NX547" s="101"/>
      <c r="NY547" s="101"/>
      <c r="NZ547" s="101"/>
      <c r="OA547" s="101"/>
      <c r="OB547" s="101"/>
      <c r="OC547" s="101"/>
      <c r="OD547" s="101"/>
      <c r="OE547" s="101"/>
      <c r="OF547" s="101"/>
      <c r="OG547" s="101"/>
      <c r="OH547" s="101"/>
      <c r="OI547" s="101"/>
      <c r="OJ547" s="101"/>
      <c r="OK547" s="101"/>
      <c r="OL547" s="101"/>
      <c r="OM547" s="101"/>
      <c r="ON547" s="101"/>
      <c r="OO547" s="101"/>
      <c r="OP547" s="101"/>
      <c r="OQ547" s="101"/>
      <c r="OR547" s="101"/>
      <c r="OS547" s="101"/>
      <c r="OT547" s="101"/>
      <c r="OU547" s="101"/>
      <c r="OV547" s="101"/>
      <c r="OW547" s="101"/>
      <c r="OX547" s="101"/>
      <c r="OY547" s="101"/>
      <c r="OZ547" s="101"/>
      <c r="PA547" s="101"/>
      <c r="PB547" s="101"/>
      <c r="PC547" s="101"/>
      <c r="PD547" s="101"/>
      <c r="PE547" s="101"/>
      <c r="PF547" s="101"/>
      <c r="PG547" s="101"/>
      <c r="PH547" s="101"/>
      <c r="PI547" s="101"/>
      <c r="PJ547" s="101"/>
      <c r="PK547" s="101"/>
      <c r="PL547" s="101"/>
      <c r="PM547" s="101"/>
      <c r="PN547" s="101"/>
      <c r="PO547" s="101"/>
      <c r="PP547" s="101"/>
      <c r="PQ547" s="101"/>
      <c r="PR547" s="101"/>
      <c r="PS547" s="101"/>
      <c r="PT547" s="101"/>
      <c r="PU547" s="101"/>
      <c r="PV547" s="101"/>
      <c r="PW547" s="101"/>
      <c r="PX547" s="101"/>
      <c r="PY547" s="101"/>
      <c r="PZ547" s="101"/>
      <c r="QA547" s="101"/>
      <c r="QB547" s="101"/>
      <c r="QC547" s="101"/>
      <c r="QD547" s="101"/>
      <c r="QE547" s="101"/>
      <c r="QF547" s="101"/>
      <c r="QG547" s="101"/>
      <c r="QH547" s="101"/>
      <c r="QI547" s="101"/>
      <c r="QJ547" s="101"/>
      <c r="QK547" s="101"/>
      <c r="QL547" s="101"/>
      <c r="QM547" s="101"/>
      <c r="QN547" s="101"/>
      <c r="QO547" s="101"/>
      <c r="QP547" s="101"/>
      <c r="QQ547" s="101"/>
      <c r="QR547" s="101"/>
      <c r="QS547" s="101"/>
      <c r="QT547" s="101"/>
      <c r="QU547" s="101"/>
      <c r="QV547" s="101"/>
      <c r="QW547" s="101"/>
      <c r="QX547" s="101"/>
      <c r="QY547" s="101"/>
      <c r="QZ547" s="101"/>
      <c r="RA547" s="101"/>
      <c r="RB547" s="101"/>
      <c r="RC547" s="101"/>
      <c r="RD547" s="101"/>
      <c r="RE547" s="101"/>
      <c r="RF547" s="101"/>
      <c r="RG547" s="101"/>
      <c r="RH547" s="101"/>
      <c r="RI547" s="101"/>
      <c r="RJ547" s="101"/>
      <c r="RK547" s="101"/>
      <c r="RL547" s="101"/>
      <c r="RM547" s="101"/>
      <c r="RN547" s="101"/>
      <c r="RO547" s="101"/>
      <c r="RP547" s="101"/>
      <c r="RQ547" s="101"/>
      <c r="RR547" s="101"/>
      <c r="RS547" s="101"/>
      <c r="RT547" s="101"/>
      <c r="RU547" s="101"/>
      <c r="RV547" s="101"/>
      <c r="RW547" s="101"/>
      <c r="RX547" s="101"/>
      <c r="RY547" s="101"/>
      <c r="RZ547" s="101"/>
      <c r="SA547" s="101"/>
      <c r="SB547" s="101"/>
      <c r="SC547" s="101"/>
      <c r="SD547" s="101"/>
      <c r="SE547" s="101"/>
      <c r="SF547" s="101"/>
      <c r="SG547" s="101"/>
      <c r="SH547" s="101"/>
      <c r="SI547" s="101"/>
      <c r="SJ547" s="101"/>
      <c r="SK547" s="101"/>
      <c r="SL547" s="101"/>
      <c r="SM547" s="101"/>
      <c r="SN547" s="101"/>
      <c r="SO547" s="101"/>
      <c r="SP547" s="101"/>
      <c r="SQ547" s="101"/>
      <c r="SR547" s="101"/>
      <c r="SS547" s="101"/>
      <c r="ST547" s="101"/>
      <c r="SU547" s="101"/>
      <c r="SV547" s="101"/>
      <c r="SW547" s="101"/>
      <c r="SX547" s="101"/>
      <c r="SY547" s="101"/>
      <c r="SZ547" s="101"/>
      <c r="TA547" s="101"/>
      <c r="TB547" s="101"/>
      <c r="TC547" s="101"/>
      <c r="TD547" s="101"/>
      <c r="TE547" s="101"/>
      <c r="TF547" s="101"/>
      <c r="TG547" s="101"/>
      <c r="TH547" s="101"/>
      <c r="TI547" s="101"/>
      <c r="TJ547" s="101"/>
      <c r="TK547" s="101"/>
      <c r="TL547" s="101"/>
      <c r="TM547" s="101"/>
      <c r="TN547" s="101"/>
      <c r="TO547" s="101"/>
      <c r="TP547" s="101"/>
      <c r="TQ547" s="101"/>
      <c r="TR547" s="101"/>
      <c r="TS547" s="101"/>
      <c r="TT547" s="101"/>
      <c r="TU547" s="101"/>
      <c r="TV547" s="101"/>
      <c r="TW547" s="101"/>
      <c r="TX547" s="101"/>
      <c r="TY547" s="101"/>
      <c r="TZ547" s="101"/>
      <c r="UA547" s="101"/>
      <c r="UB547" s="101"/>
      <c r="UC547" s="101"/>
      <c r="UD547" s="101"/>
      <c r="UE547" s="101"/>
      <c r="UF547" s="101"/>
      <c r="UG547" s="101"/>
      <c r="UH547" s="101"/>
      <c r="UI547" s="101"/>
      <c r="UJ547" s="101"/>
      <c r="UK547" s="101"/>
      <c r="UL547" s="101"/>
      <c r="UM547" s="101"/>
      <c r="UN547" s="101"/>
      <c r="UO547" s="101"/>
      <c r="UP547" s="101"/>
      <c r="UQ547" s="101"/>
      <c r="UR547" s="101"/>
      <c r="US547" s="101"/>
      <c r="UT547" s="101"/>
      <c r="UU547" s="101"/>
      <c r="UV547" s="101"/>
      <c r="UW547" s="101"/>
      <c r="UX547" s="101"/>
      <c r="UY547" s="101"/>
      <c r="UZ547" s="101"/>
      <c r="VA547" s="101"/>
      <c r="VB547" s="101"/>
      <c r="VC547" s="101"/>
      <c r="VD547" s="101"/>
      <c r="VE547" s="101"/>
      <c r="VF547" s="101"/>
      <c r="VG547" s="101"/>
      <c r="VH547" s="101"/>
      <c r="VI547" s="101"/>
      <c r="VJ547" s="101"/>
      <c r="VK547" s="101"/>
      <c r="VL547" s="101"/>
      <c r="VM547" s="101"/>
      <c r="VN547" s="101"/>
      <c r="VO547" s="101"/>
      <c r="VP547" s="101"/>
      <c r="VQ547" s="101"/>
      <c r="VR547" s="101"/>
      <c r="VS547" s="101"/>
      <c r="VT547" s="101"/>
      <c r="VU547" s="101"/>
      <c r="VV547" s="101"/>
      <c r="VW547" s="101"/>
      <c r="VX547" s="101"/>
      <c r="VY547" s="101"/>
      <c r="VZ547" s="101"/>
      <c r="WA547" s="101"/>
      <c r="WB547" s="101"/>
      <c r="WC547" s="101"/>
      <c r="WD547" s="101"/>
      <c r="WE547" s="101"/>
      <c r="WF547" s="101"/>
      <c r="WG547" s="101"/>
      <c r="WH547" s="101"/>
      <c r="WI547" s="101"/>
      <c r="WJ547" s="101"/>
      <c r="WK547" s="101"/>
      <c r="WL547" s="101"/>
      <c r="WM547" s="101"/>
      <c r="WN547" s="101"/>
      <c r="WO547" s="101"/>
      <c r="WP547" s="101"/>
      <c r="WQ547" s="101"/>
      <c r="WR547" s="101"/>
      <c r="WS547" s="101"/>
      <c r="WT547" s="101"/>
      <c r="WU547" s="101"/>
      <c r="WV547" s="101"/>
      <c r="WW547" s="101"/>
      <c r="WX547" s="101"/>
      <c r="WY547" s="101"/>
      <c r="WZ547" s="101"/>
      <c r="XA547" s="101"/>
      <c r="XB547" s="101"/>
      <c r="XC547" s="101"/>
      <c r="XD547" s="101"/>
      <c r="XE547" s="101"/>
      <c r="XF547" s="101"/>
      <c r="XG547" s="101"/>
      <c r="XH547" s="101"/>
      <c r="XI547" s="101"/>
      <c r="XJ547" s="101"/>
      <c r="XK547" s="101"/>
      <c r="XL547" s="101"/>
      <c r="XM547" s="101"/>
      <c r="XN547" s="101"/>
      <c r="XO547" s="101"/>
      <c r="XP547" s="101"/>
      <c r="XQ547" s="101"/>
      <c r="XR547" s="101"/>
      <c r="XS547" s="101"/>
      <c r="XT547" s="101"/>
      <c r="XU547" s="101"/>
      <c r="XV547" s="101"/>
      <c r="XW547" s="101"/>
      <c r="XX547" s="101"/>
      <c r="XY547" s="101"/>
      <c r="XZ547" s="101"/>
      <c r="YA547" s="101"/>
      <c r="YB547" s="101"/>
      <c r="YC547" s="101"/>
      <c r="YD547" s="101"/>
      <c r="YE547" s="101"/>
      <c r="YF547" s="101"/>
      <c r="YG547" s="101"/>
      <c r="YH547" s="101"/>
      <c r="YI547" s="101"/>
      <c r="YJ547" s="101"/>
      <c r="YK547" s="101"/>
      <c r="YL547" s="101"/>
      <c r="YM547" s="101"/>
      <c r="YN547" s="101"/>
      <c r="YO547" s="101"/>
      <c r="YP547" s="101"/>
      <c r="YQ547" s="101"/>
      <c r="YR547" s="101"/>
      <c r="YS547" s="101"/>
      <c r="YT547" s="101"/>
      <c r="YU547" s="101"/>
      <c r="YV547" s="101"/>
      <c r="YW547" s="101"/>
      <c r="YX547" s="101"/>
      <c r="YY547" s="101"/>
      <c r="YZ547" s="101"/>
      <c r="ZA547" s="101"/>
      <c r="ZB547" s="101"/>
      <c r="ZC547" s="101"/>
      <c r="ZD547" s="101"/>
      <c r="ZE547" s="101"/>
      <c r="ZF547" s="101"/>
      <c r="ZG547" s="101"/>
      <c r="ZH547" s="101"/>
      <c r="ZI547" s="101"/>
      <c r="ZJ547" s="101"/>
      <c r="ZK547" s="101"/>
      <c r="ZL547" s="101"/>
      <c r="ZM547" s="101"/>
      <c r="ZN547" s="101"/>
      <c r="ZO547" s="101"/>
      <c r="ZP547" s="101"/>
      <c r="ZQ547" s="101"/>
      <c r="ZR547" s="101"/>
      <c r="ZS547" s="101"/>
      <c r="ZT547" s="101"/>
      <c r="ZU547" s="101"/>
      <c r="ZV547" s="101"/>
      <c r="ZW547" s="101"/>
      <c r="ZX547" s="101"/>
      <c r="ZY547" s="101"/>
      <c r="ZZ547" s="101"/>
      <c r="AAA547" s="101"/>
      <c r="AAB547" s="101"/>
      <c r="AAC547" s="101"/>
      <c r="AAD547" s="101"/>
      <c r="AAE547" s="101"/>
      <c r="AAF547" s="101"/>
      <c r="AAG547" s="101"/>
      <c r="AAH547" s="101"/>
      <c r="AAI547" s="101"/>
      <c r="AAJ547" s="101"/>
      <c r="AAK547" s="101"/>
      <c r="AAL547" s="101"/>
      <c r="AAM547" s="101"/>
      <c r="AAN547" s="101"/>
      <c r="AAO547" s="101"/>
      <c r="AAP547" s="101"/>
      <c r="AAQ547" s="101"/>
      <c r="AAR547" s="101"/>
      <c r="AAS547" s="101"/>
      <c r="AAT547" s="101"/>
      <c r="AAU547" s="101"/>
      <c r="AAV547" s="101"/>
      <c r="AAW547" s="101"/>
      <c r="AAX547" s="101"/>
      <c r="AAY547" s="101"/>
      <c r="AAZ547" s="101"/>
      <c r="ABA547" s="101"/>
      <c r="ABB547" s="101"/>
      <c r="ABC547" s="101"/>
      <c r="ABD547" s="101"/>
      <c r="ABE547" s="101"/>
      <c r="ABF547" s="101"/>
      <c r="ABG547" s="101"/>
      <c r="ABH547" s="101"/>
      <c r="ABI547" s="101"/>
      <c r="ABJ547" s="101"/>
      <c r="ABK547" s="101"/>
      <c r="ABL547" s="101"/>
      <c r="ABM547" s="101"/>
      <c r="ABN547" s="101"/>
      <c r="ABO547" s="101"/>
      <c r="ABP547" s="101"/>
      <c r="ABQ547" s="101"/>
      <c r="ABR547" s="101"/>
      <c r="ABS547" s="101"/>
      <c r="ABT547" s="101"/>
      <c r="ABU547" s="101"/>
      <c r="ABV547" s="101"/>
      <c r="ABW547" s="101"/>
      <c r="ABX547" s="101"/>
      <c r="ABY547" s="101"/>
      <c r="ABZ547" s="101"/>
      <c r="ACA547" s="101"/>
      <c r="ACB547" s="101"/>
      <c r="ACC547" s="101"/>
      <c r="ACD547" s="101"/>
      <c r="ACE547" s="101"/>
      <c r="ACF547" s="101"/>
      <c r="ACG547" s="101"/>
      <c r="ACH547" s="101"/>
      <c r="ACI547" s="101"/>
      <c r="ACJ547" s="101"/>
      <c r="ACK547" s="101"/>
      <c r="ACL547" s="101"/>
      <c r="ACM547" s="101"/>
      <c r="ACN547" s="101"/>
      <c r="ACO547" s="101"/>
      <c r="ACP547" s="101"/>
      <c r="ACQ547" s="101"/>
      <c r="ACR547" s="101"/>
      <c r="ACS547" s="101"/>
      <c r="ACT547" s="101"/>
      <c r="ACU547" s="101"/>
      <c r="ACV547" s="101"/>
      <c r="ACW547" s="101"/>
      <c r="ACX547" s="101"/>
      <c r="ACY547" s="101"/>
      <c r="ACZ547" s="101"/>
      <c r="ADA547" s="101"/>
      <c r="ADB547" s="101"/>
      <c r="ADC547" s="101"/>
      <c r="ADD547" s="101"/>
      <c r="ADE547" s="101"/>
      <c r="ADF547" s="101"/>
      <c r="ADG547" s="101"/>
      <c r="ADH547" s="101"/>
      <c r="ADI547" s="101"/>
      <c r="ADJ547" s="101"/>
      <c r="ADK547" s="101"/>
      <c r="ADL547" s="101"/>
      <c r="ADM547" s="101"/>
      <c r="ADN547" s="101"/>
      <c r="ADO547" s="101"/>
      <c r="ADP547" s="101"/>
      <c r="ADQ547" s="101"/>
      <c r="ADR547" s="101"/>
      <c r="ADS547" s="101"/>
      <c r="ADT547" s="101"/>
      <c r="ADU547" s="101"/>
      <c r="ADV547" s="101"/>
      <c r="ADW547" s="101"/>
      <c r="ADX547" s="101"/>
      <c r="ADY547" s="101"/>
      <c r="ADZ547" s="101"/>
      <c r="AEA547" s="101"/>
      <c r="AEB547" s="101"/>
      <c r="AEC547" s="101"/>
      <c r="AED547" s="101"/>
      <c r="AEE547" s="101"/>
      <c r="AEF547" s="101"/>
      <c r="AEG547" s="101"/>
      <c r="AEH547" s="101"/>
      <c r="AEI547" s="101"/>
      <c r="AEJ547" s="101"/>
      <c r="AEK547" s="101"/>
      <c r="AEL547" s="101"/>
      <c r="AEM547" s="101"/>
      <c r="AEN547" s="101"/>
      <c r="AEO547" s="101"/>
      <c r="AEP547" s="101"/>
      <c r="AEQ547" s="101"/>
      <c r="AER547" s="101"/>
      <c r="AES547" s="101"/>
      <c r="AET547" s="101"/>
      <c r="AEU547" s="101"/>
      <c r="AEV547" s="101"/>
      <c r="AEW547" s="101"/>
      <c r="AEX547" s="101"/>
      <c r="AEY547" s="101"/>
      <c r="AEZ547" s="101"/>
      <c r="AFA547" s="101"/>
      <c r="AFB547" s="101"/>
      <c r="AFC547" s="101"/>
      <c r="AFD547" s="101"/>
      <c r="AFE547" s="101"/>
      <c r="AFF547" s="101"/>
      <c r="AFG547" s="101"/>
      <c r="AFH547" s="101"/>
      <c r="AFI547" s="101"/>
      <c r="AFJ547" s="101"/>
      <c r="AFK547" s="101"/>
      <c r="AFL547" s="101"/>
      <c r="AFM547" s="101"/>
      <c r="AFN547" s="101"/>
      <c r="AFO547" s="101"/>
      <c r="AFP547" s="101"/>
      <c r="AFQ547" s="101"/>
      <c r="AFR547" s="101"/>
      <c r="AFS547" s="101"/>
      <c r="AFT547" s="101"/>
      <c r="AFU547" s="101"/>
      <c r="AFV547" s="101"/>
      <c r="AFW547" s="101"/>
      <c r="AFX547" s="101"/>
      <c r="AFY547" s="101"/>
      <c r="AFZ547" s="101"/>
      <c r="AGA547" s="101"/>
      <c r="AGB547" s="101"/>
      <c r="AGC547" s="101"/>
      <c r="AGD547" s="101"/>
      <c r="AGE547" s="101"/>
      <c r="AGF547" s="101"/>
      <c r="AGG547" s="101"/>
      <c r="AGH547" s="101"/>
      <c r="AGI547" s="101"/>
      <c r="AGJ547" s="101"/>
      <c r="AGK547" s="101"/>
      <c r="AGL547" s="101"/>
      <c r="AGM547" s="101"/>
      <c r="AGN547" s="101"/>
      <c r="AGO547" s="101"/>
      <c r="AGP547" s="101"/>
      <c r="AGQ547" s="101"/>
      <c r="AGR547" s="101"/>
      <c r="AGS547" s="101"/>
      <c r="AGT547" s="101"/>
      <c r="AGU547" s="101"/>
      <c r="AGV547" s="101"/>
      <c r="AGW547" s="101"/>
      <c r="AGX547" s="101"/>
      <c r="AGY547" s="101"/>
      <c r="AGZ547" s="101"/>
      <c r="AHA547" s="101"/>
      <c r="AHB547" s="101"/>
      <c r="AHC547" s="101"/>
      <c r="AHD547" s="101"/>
      <c r="AHE547" s="101"/>
      <c r="AHF547" s="101"/>
      <c r="AHG547" s="101"/>
      <c r="AHH547" s="101"/>
      <c r="AHI547" s="101"/>
      <c r="AHJ547" s="101"/>
      <c r="AHK547" s="101"/>
      <c r="AHL547" s="101"/>
      <c r="AHM547" s="101"/>
      <c r="AHN547" s="101"/>
      <c r="AHO547" s="101"/>
      <c r="AHP547" s="101"/>
      <c r="AHQ547" s="101"/>
      <c r="AHR547" s="101"/>
      <c r="AHS547" s="101"/>
      <c r="AHT547" s="101"/>
      <c r="AHU547" s="101"/>
      <c r="AHV547" s="101"/>
      <c r="AHW547" s="101"/>
      <c r="AHX547" s="101"/>
      <c r="AHY547" s="101"/>
      <c r="AHZ547" s="101"/>
      <c r="AIA547" s="101"/>
      <c r="AIB547" s="101"/>
      <c r="AIC547" s="101"/>
      <c r="AID547" s="101"/>
      <c r="AIE547" s="101"/>
      <c r="AIF547" s="101"/>
      <c r="AIG547" s="101"/>
      <c r="AIH547" s="101"/>
      <c r="AII547" s="101"/>
      <c r="AIJ547" s="101"/>
      <c r="AIK547" s="101"/>
      <c r="AIL547" s="101"/>
      <c r="AIM547" s="101"/>
      <c r="AIN547" s="101"/>
      <c r="AIO547" s="101"/>
      <c r="AIP547" s="101"/>
      <c r="AIQ547" s="101"/>
      <c r="AIR547" s="101"/>
      <c r="AIS547" s="101"/>
      <c r="AIT547" s="101"/>
      <c r="AIU547" s="101"/>
      <c r="AIV547" s="101"/>
      <c r="AIW547" s="101"/>
      <c r="AIX547" s="101"/>
      <c r="AIY547" s="101"/>
      <c r="AIZ547" s="101"/>
      <c r="AJA547" s="101"/>
      <c r="AJB547" s="101"/>
      <c r="AJC547" s="101"/>
      <c r="AJD547" s="101"/>
      <c r="AJE547" s="101"/>
      <c r="AJF547" s="101"/>
      <c r="AJG547" s="101"/>
      <c r="AJH547" s="101"/>
      <c r="AJI547" s="101"/>
      <c r="AJJ547" s="101"/>
      <c r="AJK547" s="101"/>
      <c r="AJL547" s="101"/>
      <c r="AJM547" s="101"/>
      <c r="AJN547" s="101"/>
      <c r="AJO547" s="101"/>
      <c r="AJP547" s="101"/>
      <c r="AJQ547" s="101"/>
      <c r="AJR547" s="101"/>
      <c r="AJS547" s="101"/>
      <c r="AJT547" s="101"/>
      <c r="AJU547" s="101"/>
      <c r="AJV547" s="101"/>
      <c r="AJW547" s="101"/>
      <c r="AJX547" s="101"/>
      <c r="AJY547" s="101"/>
      <c r="AJZ547" s="101"/>
      <c r="AKA547" s="101"/>
      <c r="AKB547" s="101"/>
      <c r="AKC547" s="101"/>
      <c r="AKD547" s="101"/>
      <c r="AKE547" s="101"/>
      <c r="AKF547" s="101"/>
      <c r="AKG547" s="101"/>
      <c r="AKH547" s="101"/>
      <c r="AKI547" s="101"/>
      <c r="AKJ547" s="101"/>
      <c r="AKK547" s="101"/>
      <c r="AKL547" s="101"/>
      <c r="AKM547" s="101"/>
      <c r="AKN547" s="101"/>
      <c r="AKO547" s="101"/>
      <c r="AKP547" s="101"/>
      <c r="AKQ547" s="101"/>
      <c r="AKR547" s="101"/>
      <c r="AKS547" s="101"/>
      <c r="AKT547" s="101"/>
      <c r="AKU547" s="101"/>
      <c r="AKV547" s="101"/>
      <c r="AKW547" s="101"/>
      <c r="AKX547" s="101"/>
      <c r="AKY547" s="101"/>
      <c r="AKZ547" s="101"/>
      <c r="ALA547" s="101"/>
      <c r="ALB547" s="101"/>
      <c r="ALC547" s="101"/>
      <c r="ALD547" s="101"/>
      <c r="ALE547" s="101"/>
      <c r="ALF547" s="101"/>
      <c r="ALG547" s="101"/>
      <c r="ALH547" s="101"/>
      <c r="ALI547" s="101"/>
      <c r="ALJ547" s="101"/>
      <c r="ALK547" s="101"/>
      <c r="ALL547" s="101"/>
      <c r="ALM547" s="101"/>
      <c r="ALN547" s="101"/>
      <c r="ALO547" s="101"/>
      <c r="ALP547" s="101"/>
      <c r="ALQ547" s="48"/>
      <c r="ALR547" s="48"/>
      <c r="ALS547" s="48"/>
      <c r="ALT547" s="48"/>
      <c r="ALU547" s="48"/>
      <c r="ALV547" s="48"/>
      <c r="ALW547" s="48"/>
      <c r="ALX547" s="48"/>
      <c r="ALY547" s="48"/>
      <c r="ALZ547" s="48"/>
      <c r="AMA547" s="48"/>
      <c r="AMB547" s="48"/>
      <c r="AMC547" s="48"/>
      <c r="AMD547" s="48"/>
      <c r="AME547" s="48"/>
      <c r="AMF547" s="48"/>
      <c r="AMG547" s="48"/>
      <c r="AMH547" s="48"/>
      <c r="AMI547" s="48"/>
      <c r="AMJ547" s="48"/>
      <c r="AMK547" s="48"/>
      <c r="AML547" s="48"/>
      <c r="AMM547" s="48"/>
    </row>
    <row r="548" s="126" customFormat="true" ht="32.8" hidden="false" customHeight="false" outlineLevel="0" collapsed="false">
      <c r="A548" s="108"/>
      <c r="B548" s="90"/>
      <c r="C548" s="81" t="s">
        <v>146</v>
      </c>
      <c r="D548" s="81" t="n">
        <v>925</v>
      </c>
      <c r="E548" s="154" t="s">
        <v>29</v>
      </c>
      <c r="F548" s="154" t="s">
        <v>16</v>
      </c>
      <c r="G548" s="82" t="n">
        <v>5820100591</v>
      </c>
      <c r="H548" s="86" t="n">
        <v>600</v>
      </c>
      <c r="I548" s="157" t="n">
        <f aca="false">SUM(J548:Q548)</f>
        <v>957200</v>
      </c>
      <c r="J548" s="157" t="n">
        <v>0</v>
      </c>
      <c r="K548" s="76" t="n">
        <v>646900</v>
      </c>
      <c r="L548" s="76"/>
      <c r="M548" s="76"/>
      <c r="N548" s="76"/>
      <c r="O548" s="157" t="n">
        <v>310300</v>
      </c>
      <c r="P548" s="76"/>
      <c r="Q548" s="158"/>
      <c r="R548" s="111"/>
      <c r="S548" s="111"/>
      <c r="T548" s="111"/>
      <c r="U548" s="111"/>
      <c r="V548" s="111"/>
      <c r="W548" s="111"/>
      <c r="X548" s="111"/>
      <c r="Y548" s="111"/>
      <c r="Z548" s="111"/>
      <c r="AA548" s="111"/>
      <c r="AB548" s="111"/>
      <c r="AC548" s="111"/>
      <c r="AD548" s="111"/>
      <c r="AE548" s="111"/>
      <c r="AF548" s="111"/>
      <c r="AG548" s="111"/>
      <c r="AH548" s="111"/>
      <c r="AI548" s="111"/>
      <c r="AJ548" s="111"/>
      <c r="AK548" s="111"/>
      <c r="AL548" s="111"/>
      <c r="AM548" s="111"/>
      <c r="AN548" s="111"/>
      <c r="AO548" s="111"/>
      <c r="AP548" s="111"/>
      <c r="AQ548" s="111"/>
      <c r="AR548" s="111"/>
      <c r="AS548" s="111"/>
      <c r="AT548" s="111"/>
      <c r="AU548" s="111"/>
      <c r="AV548" s="111"/>
      <c r="AW548" s="111"/>
      <c r="AX548" s="111"/>
      <c r="AY548" s="111"/>
      <c r="AZ548" s="111"/>
      <c r="BA548" s="111"/>
      <c r="BB548" s="111"/>
      <c r="BC548" s="111"/>
      <c r="BD548" s="111"/>
      <c r="BE548" s="111"/>
      <c r="BF548" s="111"/>
      <c r="BG548" s="111"/>
      <c r="BH548" s="111"/>
      <c r="BI548" s="111"/>
      <c r="BJ548" s="111"/>
      <c r="BK548" s="111"/>
      <c r="BL548" s="111"/>
      <c r="BM548" s="111"/>
      <c r="BN548" s="111"/>
      <c r="BO548" s="111"/>
      <c r="BP548" s="111"/>
      <c r="BQ548" s="111"/>
      <c r="BR548" s="111"/>
      <c r="BS548" s="111"/>
      <c r="BT548" s="111"/>
      <c r="BU548" s="111"/>
      <c r="BV548" s="111"/>
      <c r="BW548" s="111"/>
      <c r="BX548" s="111"/>
      <c r="BY548" s="111"/>
      <c r="BZ548" s="111"/>
      <c r="CA548" s="111"/>
      <c r="CB548" s="111"/>
      <c r="CC548" s="111"/>
      <c r="CD548" s="111"/>
      <c r="CE548" s="111"/>
      <c r="CF548" s="111"/>
      <c r="CG548" s="111"/>
      <c r="CH548" s="111"/>
      <c r="CI548" s="111"/>
      <c r="CJ548" s="111"/>
      <c r="CK548" s="111"/>
      <c r="CL548" s="111"/>
      <c r="CM548" s="111"/>
      <c r="CN548" s="111"/>
      <c r="CO548" s="111"/>
      <c r="CP548" s="111"/>
      <c r="CQ548" s="111"/>
      <c r="CR548" s="111"/>
      <c r="CS548" s="111"/>
      <c r="CT548" s="111"/>
      <c r="CU548" s="111"/>
      <c r="CV548" s="111"/>
      <c r="CW548" s="111"/>
      <c r="CX548" s="111"/>
      <c r="CY548" s="111"/>
      <c r="CZ548" s="111"/>
      <c r="DA548" s="111"/>
      <c r="DB548" s="111"/>
      <c r="DC548" s="111"/>
      <c r="DD548" s="111"/>
      <c r="DE548" s="111"/>
      <c r="DF548" s="111"/>
      <c r="DG548" s="111"/>
      <c r="DH548" s="111"/>
      <c r="DI548" s="111"/>
      <c r="DJ548" s="111"/>
      <c r="DK548" s="111"/>
      <c r="DL548" s="111"/>
      <c r="DM548" s="111"/>
      <c r="DN548" s="111"/>
      <c r="DO548" s="111"/>
      <c r="DP548" s="111"/>
      <c r="DQ548" s="111"/>
      <c r="DR548" s="111"/>
      <c r="DS548" s="111"/>
      <c r="DT548" s="111"/>
      <c r="DU548" s="111"/>
      <c r="DV548" s="111"/>
      <c r="DW548" s="111"/>
      <c r="DX548" s="111"/>
      <c r="DY548" s="111"/>
      <c r="DZ548" s="111"/>
      <c r="EA548" s="111"/>
      <c r="EB548" s="111"/>
      <c r="EC548" s="111"/>
      <c r="ED548" s="111"/>
      <c r="EE548" s="111"/>
      <c r="EF548" s="111"/>
      <c r="EG548" s="111"/>
      <c r="EH548" s="111"/>
      <c r="EI548" s="111"/>
      <c r="EJ548" s="111"/>
      <c r="EK548" s="111"/>
      <c r="EL548" s="111"/>
      <c r="EM548" s="111"/>
      <c r="EN548" s="111"/>
      <c r="EO548" s="111"/>
      <c r="EP548" s="111"/>
      <c r="EQ548" s="111"/>
      <c r="ER548" s="111"/>
      <c r="ES548" s="111"/>
      <c r="ET548" s="111"/>
      <c r="EU548" s="111"/>
      <c r="EV548" s="111"/>
      <c r="EW548" s="111"/>
      <c r="EX548" s="111"/>
      <c r="EY548" s="111"/>
      <c r="EZ548" s="111"/>
      <c r="FA548" s="111"/>
      <c r="FB548" s="111"/>
      <c r="FC548" s="111"/>
      <c r="FD548" s="111"/>
      <c r="FE548" s="111"/>
      <c r="FF548" s="111"/>
      <c r="FG548" s="111"/>
      <c r="FH548" s="111"/>
      <c r="FI548" s="111"/>
      <c r="FJ548" s="111"/>
      <c r="FK548" s="111"/>
      <c r="FL548" s="111"/>
      <c r="FM548" s="111"/>
      <c r="FN548" s="111"/>
      <c r="FO548" s="111"/>
      <c r="FP548" s="111"/>
      <c r="FQ548" s="111"/>
      <c r="FR548" s="111"/>
      <c r="FS548" s="111"/>
      <c r="FT548" s="111"/>
      <c r="FU548" s="111"/>
      <c r="FV548" s="111"/>
      <c r="FW548" s="111"/>
      <c r="FX548" s="111"/>
      <c r="FY548" s="111"/>
      <c r="FZ548" s="111"/>
      <c r="GA548" s="111"/>
      <c r="GB548" s="111"/>
      <c r="GC548" s="111"/>
      <c r="GD548" s="111"/>
      <c r="GE548" s="111"/>
      <c r="GF548" s="111"/>
      <c r="GG548" s="111"/>
      <c r="GH548" s="111"/>
      <c r="GI548" s="111"/>
      <c r="GJ548" s="111"/>
      <c r="GK548" s="111"/>
      <c r="GL548" s="111"/>
      <c r="GM548" s="111"/>
      <c r="GN548" s="111"/>
      <c r="GO548" s="111"/>
      <c r="GP548" s="111"/>
      <c r="GQ548" s="111"/>
      <c r="GR548" s="111"/>
      <c r="GS548" s="111"/>
      <c r="GT548" s="111"/>
      <c r="GU548" s="111"/>
      <c r="GV548" s="111"/>
      <c r="GW548" s="111"/>
      <c r="GX548" s="111"/>
      <c r="GY548" s="111"/>
      <c r="GZ548" s="111"/>
      <c r="HA548" s="111"/>
      <c r="HB548" s="111"/>
      <c r="HC548" s="111"/>
      <c r="HD548" s="111"/>
      <c r="HE548" s="111"/>
      <c r="HF548" s="111"/>
      <c r="HG548" s="111"/>
      <c r="HH548" s="111"/>
      <c r="HI548" s="111"/>
      <c r="HJ548" s="111"/>
      <c r="HK548" s="111"/>
      <c r="HL548" s="111"/>
      <c r="HM548" s="111"/>
      <c r="HN548" s="111"/>
      <c r="HO548" s="111"/>
      <c r="HP548" s="111"/>
      <c r="HQ548" s="111"/>
      <c r="HR548" s="111"/>
      <c r="HS548" s="111"/>
      <c r="HT548" s="111"/>
      <c r="HU548" s="111"/>
      <c r="HV548" s="111"/>
      <c r="HW548" s="111"/>
      <c r="HX548" s="111"/>
      <c r="HY548" s="111"/>
      <c r="HZ548" s="111"/>
      <c r="IA548" s="111"/>
      <c r="IB548" s="111"/>
      <c r="IC548" s="111"/>
      <c r="ID548" s="111"/>
      <c r="IE548" s="101"/>
      <c r="IF548" s="101"/>
      <c r="IG548" s="101"/>
      <c r="IH548" s="101"/>
      <c r="II548" s="101"/>
      <c r="IJ548" s="101"/>
      <c r="IK548" s="101"/>
      <c r="IL548" s="101"/>
      <c r="IM548" s="101"/>
      <c r="IN548" s="101"/>
      <c r="IO548" s="101"/>
      <c r="IP548" s="101"/>
      <c r="IQ548" s="101"/>
      <c r="IR548" s="101"/>
      <c r="IS548" s="101"/>
      <c r="IT548" s="101"/>
      <c r="IU548" s="101"/>
      <c r="IV548" s="101"/>
      <c r="IW548" s="101"/>
      <c r="IX548" s="101"/>
      <c r="IY548" s="101"/>
      <c r="IZ548" s="101"/>
      <c r="JA548" s="101"/>
      <c r="JB548" s="101"/>
      <c r="JC548" s="101"/>
      <c r="JD548" s="101"/>
      <c r="JE548" s="101"/>
      <c r="JF548" s="101"/>
      <c r="JG548" s="101"/>
      <c r="JH548" s="101"/>
      <c r="JI548" s="101"/>
      <c r="JJ548" s="101"/>
      <c r="JK548" s="101"/>
      <c r="JL548" s="101"/>
      <c r="JM548" s="101"/>
      <c r="JN548" s="101"/>
      <c r="JO548" s="101"/>
      <c r="JP548" s="101"/>
      <c r="JQ548" s="101"/>
      <c r="JR548" s="101"/>
      <c r="JS548" s="101"/>
      <c r="JT548" s="101"/>
      <c r="JU548" s="101"/>
      <c r="JV548" s="101"/>
      <c r="JW548" s="101"/>
      <c r="JX548" s="101"/>
      <c r="JY548" s="101"/>
      <c r="JZ548" s="101"/>
      <c r="KA548" s="101"/>
      <c r="KB548" s="101"/>
      <c r="KC548" s="101"/>
      <c r="KD548" s="101"/>
      <c r="KE548" s="101"/>
      <c r="KF548" s="101"/>
      <c r="KG548" s="101"/>
      <c r="KH548" s="101"/>
      <c r="KI548" s="101"/>
      <c r="KJ548" s="101"/>
      <c r="KK548" s="101"/>
      <c r="KL548" s="101"/>
      <c r="KM548" s="101"/>
      <c r="KN548" s="101"/>
      <c r="KO548" s="101"/>
      <c r="KP548" s="101"/>
      <c r="KQ548" s="101"/>
      <c r="KR548" s="101"/>
      <c r="KS548" s="101"/>
      <c r="KT548" s="101"/>
      <c r="KU548" s="101"/>
      <c r="KV548" s="101"/>
      <c r="KW548" s="101"/>
      <c r="KX548" s="101"/>
      <c r="KY548" s="101"/>
      <c r="KZ548" s="101"/>
      <c r="LA548" s="101"/>
      <c r="LB548" s="101"/>
      <c r="LC548" s="101"/>
      <c r="LD548" s="101"/>
      <c r="LE548" s="101"/>
      <c r="LF548" s="101"/>
      <c r="LG548" s="101"/>
      <c r="LH548" s="101"/>
      <c r="LI548" s="101"/>
      <c r="LJ548" s="101"/>
      <c r="LK548" s="101"/>
      <c r="LL548" s="101"/>
      <c r="LM548" s="101"/>
      <c r="LN548" s="101"/>
      <c r="LO548" s="101"/>
      <c r="LP548" s="101"/>
      <c r="LQ548" s="101"/>
      <c r="LR548" s="101"/>
      <c r="LS548" s="101"/>
      <c r="LT548" s="101"/>
      <c r="LU548" s="101"/>
      <c r="LV548" s="101"/>
      <c r="LW548" s="101"/>
      <c r="LX548" s="101"/>
      <c r="LY548" s="101"/>
      <c r="LZ548" s="101"/>
      <c r="MA548" s="101"/>
      <c r="MB548" s="101"/>
      <c r="MC548" s="101"/>
      <c r="MD548" s="101"/>
      <c r="ME548" s="101"/>
      <c r="MF548" s="101"/>
      <c r="MG548" s="101"/>
      <c r="MH548" s="101"/>
      <c r="MI548" s="101"/>
      <c r="MJ548" s="101"/>
      <c r="MK548" s="101"/>
      <c r="ML548" s="101"/>
      <c r="MM548" s="101"/>
      <c r="MN548" s="101"/>
      <c r="MO548" s="101"/>
      <c r="MP548" s="101"/>
      <c r="MQ548" s="101"/>
      <c r="MR548" s="101"/>
      <c r="MS548" s="101"/>
      <c r="MT548" s="101"/>
      <c r="MU548" s="101"/>
      <c r="MV548" s="101"/>
      <c r="MW548" s="101"/>
      <c r="MX548" s="101"/>
      <c r="MY548" s="101"/>
      <c r="MZ548" s="101"/>
      <c r="NA548" s="101"/>
      <c r="NB548" s="101"/>
      <c r="NC548" s="101"/>
      <c r="ND548" s="101"/>
      <c r="NE548" s="101"/>
      <c r="NF548" s="101"/>
      <c r="NG548" s="101"/>
      <c r="NH548" s="101"/>
      <c r="NI548" s="101"/>
      <c r="NJ548" s="101"/>
      <c r="NK548" s="101"/>
      <c r="NL548" s="101"/>
      <c r="NM548" s="101"/>
      <c r="NN548" s="101"/>
      <c r="NO548" s="101"/>
      <c r="NP548" s="101"/>
      <c r="NQ548" s="101"/>
      <c r="NR548" s="101"/>
      <c r="NS548" s="101"/>
      <c r="NT548" s="101"/>
      <c r="NU548" s="101"/>
      <c r="NV548" s="101"/>
      <c r="NW548" s="101"/>
      <c r="NX548" s="101"/>
      <c r="NY548" s="101"/>
      <c r="NZ548" s="101"/>
      <c r="OA548" s="101"/>
      <c r="OB548" s="101"/>
      <c r="OC548" s="101"/>
      <c r="OD548" s="101"/>
      <c r="OE548" s="101"/>
      <c r="OF548" s="101"/>
      <c r="OG548" s="101"/>
      <c r="OH548" s="101"/>
      <c r="OI548" s="101"/>
      <c r="OJ548" s="101"/>
      <c r="OK548" s="101"/>
      <c r="OL548" s="101"/>
      <c r="OM548" s="101"/>
      <c r="ON548" s="101"/>
      <c r="OO548" s="101"/>
      <c r="OP548" s="101"/>
      <c r="OQ548" s="101"/>
      <c r="OR548" s="101"/>
      <c r="OS548" s="101"/>
      <c r="OT548" s="101"/>
      <c r="OU548" s="101"/>
      <c r="OV548" s="101"/>
      <c r="OW548" s="101"/>
      <c r="OX548" s="101"/>
      <c r="OY548" s="101"/>
      <c r="OZ548" s="101"/>
      <c r="PA548" s="101"/>
      <c r="PB548" s="101"/>
      <c r="PC548" s="101"/>
      <c r="PD548" s="101"/>
      <c r="PE548" s="101"/>
      <c r="PF548" s="101"/>
      <c r="PG548" s="101"/>
      <c r="PH548" s="101"/>
      <c r="PI548" s="101"/>
      <c r="PJ548" s="101"/>
      <c r="PK548" s="101"/>
      <c r="PL548" s="101"/>
      <c r="PM548" s="101"/>
      <c r="PN548" s="101"/>
      <c r="PO548" s="101"/>
      <c r="PP548" s="101"/>
      <c r="PQ548" s="101"/>
      <c r="PR548" s="101"/>
      <c r="PS548" s="101"/>
      <c r="PT548" s="101"/>
      <c r="PU548" s="101"/>
      <c r="PV548" s="101"/>
      <c r="PW548" s="101"/>
      <c r="PX548" s="101"/>
      <c r="PY548" s="101"/>
      <c r="PZ548" s="101"/>
      <c r="QA548" s="101"/>
      <c r="QB548" s="101"/>
      <c r="QC548" s="101"/>
      <c r="QD548" s="101"/>
      <c r="QE548" s="101"/>
      <c r="QF548" s="101"/>
      <c r="QG548" s="101"/>
      <c r="QH548" s="101"/>
      <c r="QI548" s="101"/>
      <c r="QJ548" s="101"/>
      <c r="QK548" s="101"/>
      <c r="QL548" s="101"/>
      <c r="QM548" s="101"/>
      <c r="QN548" s="101"/>
      <c r="QO548" s="101"/>
      <c r="QP548" s="101"/>
      <c r="QQ548" s="101"/>
      <c r="QR548" s="101"/>
      <c r="QS548" s="101"/>
      <c r="QT548" s="101"/>
      <c r="QU548" s="101"/>
      <c r="QV548" s="101"/>
      <c r="QW548" s="101"/>
      <c r="QX548" s="101"/>
      <c r="QY548" s="101"/>
      <c r="QZ548" s="101"/>
      <c r="RA548" s="101"/>
      <c r="RB548" s="101"/>
      <c r="RC548" s="101"/>
      <c r="RD548" s="101"/>
      <c r="RE548" s="101"/>
      <c r="RF548" s="101"/>
      <c r="RG548" s="101"/>
      <c r="RH548" s="101"/>
      <c r="RI548" s="101"/>
      <c r="RJ548" s="101"/>
      <c r="RK548" s="101"/>
      <c r="RL548" s="101"/>
      <c r="RM548" s="101"/>
      <c r="RN548" s="101"/>
      <c r="RO548" s="101"/>
      <c r="RP548" s="101"/>
      <c r="RQ548" s="101"/>
      <c r="RR548" s="101"/>
      <c r="RS548" s="101"/>
      <c r="RT548" s="101"/>
      <c r="RU548" s="101"/>
      <c r="RV548" s="101"/>
      <c r="RW548" s="101"/>
      <c r="RX548" s="101"/>
      <c r="RY548" s="101"/>
      <c r="RZ548" s="101"/>
      <c r="SA548" s="101"/>
      <c r="SB548" s="101"/>
      <c r="SC548" s="101"/>
      <c r="SD548" s="101"/>
      <c r="SE548" s="101"/>
      <c r="SF548" s="101"/>
      <c r="SG548" s="101"/>
      <c r="SH548" s="101"/>
      <c r="SI548" s="101"/>
      <c r="SJ548" s="101"/>
      <c r="SK548" s="101"/>
      <c r="SL548" s="101"/>
      <c r="SM548" s="101"/>
      <c r="SN548" s="101"/>
      <c r="SO548" s="101"/>
      <c r="SP548" s="101"/>
      <c r="SQ548" s="101"/>
      <c r="SR548" s="101"/>
      <c r="SS548" s="101"/>
      <c r="ST548" s="101"/>
      <c r="SU548" s="101"/>
      <c r="SV548" s="101"/>
      <c r="SW548" s="101"/>
      <c r="SX548" s="101"/>
      <c r="SY548" s="101"/>
      <c r="SZ548" s="101"/>
      <c r="TA548" s="101"/>
      <c r="TB548" s="101"/>
      <c r="TC548" s="101"/>
      <c r="TD548" s="101"/>
      <c r="TE548" s="101"/>
      <c r="TF548" s="101"/>
      <c r="TG548" s="101"/>
      <c r="TH548" s="101"/>
      <c r="TI548" s="101"/>
      <c r="TJ548" s="101"/>
      <c r="TK548" s="101"/>
      <c r="TL548" s="101"/>
      <c r="TM548" s="101"/>
      <c r="TN548" s="101"/>
      <c r="TO548" s="101"/>
      <c r="TP548" s="101"/>
      <c r="TQ548" s="101"/>
      <c r="TR548" s="101"/>
      <c r="TS548" s="101"/>
      <c r="TT548" s="101"/>
      <c r="TU548" s="101"/>
      <c r="TV548" s="101"/>
      <c r="TW548" s="101"/>
      <c r="TX548" s="101"/>
      <c r="TY548" s="101"/>
      <c r="TZ548" s="101"/>
      <c r="UA548" s="101"/>
      <c r="UB548" s="101"/>
      <c r="UC548" s="101"/>
      <c r="UD548" s="101"/>
      <c r="UE548" s="101"/>
      <c r="UF548" s="101"/>
      <c r="UG548" s="101"/>
      <c r="UH548" s="101"/>
      <c r="UI548" s="101"/>
      <c r="UJ548" s="101"/>
      <c r="UK548" s="101"/>
      <c r="UL548" s="101"/>
      <c r="UM548" s="101"/>
      <c r="UN548" s="101"/>
      <c r="UO548" s="101"/>
      <c r="UP548" s="101"/>
      <c r="UQ548" s="101"/>
      <c r="UR548" s="101"/>
      <c r="US548" s="101"/>
      <c r="UT548" s="101"/>
      <c r="UU548" s="101"/>
      <c r="UV548" s="101"/>
      <c r="UW548" s="101"/>
      <c r="UX548" s="101"/>
      <c r="UY548" s="101"/>
      <c r="UZ548" s="101"/>
      <c r="VA548" s="101"/>
      <c r="VB548" s="101"/>
      <c r="VC548" s="101"/>
      <c r="VD548" s="101"/>
      <c r="VE548" s="101"/>
      <c r="VF548" s="101"/>
      <c r="VG548" s="101"/>
      <c r="VH548" s="101"/>
      <c r="VI548" s="101"/>
      <c r="VJ548" s="101"/>
      <c r="VK548" s="101"/>
      <c r="VL548" s="101"/>
      <c r="VM548" s="101"/>
      <c r="VN548" s="101"/>
      <c r="VO548" s="101"/>
      <c r="VP548" s="101"/>
      <c r="VQ548" s="101"/>
      <c r="VR548" s="101"/>
      <c r="VS548" s="101"/>
      <c r="VT548" s="101"/>
      <c r="VU548" s="101"/>
      <c r="VV548" s="101"/>
      <c r="VW548" s="101"/>
      <c r="VX548" s="101"/>
      <c r="VY548" s="101"/>
      <c r="VZ548" s="101"/>
      <c r="WA548" s="101"/>
      <c r="WB548" s="101"/>
      <c r="WC548" s="101"/>
      <c r="WD548" s="101"/>
      <c r="WE548" s="101"/>
      <c r="WF548" s="101"/>
      <c r="WG548" s="101"/>
      <c r="WH548" s="101"/>
      <c r="WI548" s="101"/>
      <c r="WJ548" s="101"/>
      <c r="WK548" s="101"/>
      <c r="WL548" s="101"/>
      <c r="WM548" s="101"/>
      <c r="WN548" s="101"/>
      <c r="WO548" s="101"/>
      <c r="WP548" s="101"/>
      <c r="WQ548" s="101"/>
      <c r="WR548" s="101"/>
      <c r="WS548" s="101"/>
      <c r="WT548" s="101"/>
      <c r="WU548" s="101"/>
      <c r="WV548" s="101"/>
      <c r="WW548" s="101"/>
      <c r="WX548" s="101"/>
      <c r="WY548" s="101"/>
      <c r="WZ548" s="101"/>
      <c r="XA548" s="101"/>
      <c r="XB548" s="101"/>
      <c r="XC548" s="101"/>
      <c r="XD548" s="101"/>
      <c r="XE548" s="101"/>
      <c r="XF548" s="101"/>
      <c r="XG548" s="101"/>
      <c r="XH548" s="101"/>
      <c r="XI548" s="101"/>
      <c r="XJ548" s="101"/>
      <c r="XK548" s="101"/>
      <c r="XL548" s="101"/>
      <c r="XM548" s="101"/>
      <c r="XN548" s="101"/>
      <c r="XO548" s="101"/>
      <c r="XP548" s="101"/>
      <c r="XQ548" s="101"/>
      <c r="XR548" s="101"/>
      <c r="XS548" s="101"/>
      <c r="XT548" s="101"/>
      <c r="XU548" s="101"/>
      <c r="XV548" s="101"/>
      <c r="XW548" s="101"/>
      <c r="XX548" s="101"/>
      <c r="XY548" s="101"/>
      <c r="XZ548" s="101"/>
      <c r="YA548" s="101"/>
      <c r="YB548" s="101"/>
      <c r="YC548" s="101"/>
      <c r="YD548" s="101"/>
      <c r="YE548" s="101"/>
      <c r="YF548" s="101"/>
      <c r="YG548" s="101"/>
      <c r="YH548" s="101"/>
      <c r="YI548" s="101"/>
      <c r="YJ548" s="101"/>
      <c r="YK548" s="101"/>
      <c r="YL548" s="101"/>
      <c r="YM548" s="101"/>
      <c r="YN548" s="101"/>
      <c r="YO548" s="101"/>
      <c r="YP548" s="101"/>
      <c r="YQ548" s="101"/>
      <c r="YR548" s="101"/>
      <c r="YS548" s="101"/>
      <c r="YT548" s="101"/>
      <c r="YU548" s="101"/>
      <c r="YV548" s="101"/>
      <c r="YW548" s="101"/>
      <c r="YX548" s="101"/>
      <c r="YY548" s="101"/>
      <c r="YZ548" s="101"/>
      <c r="ZA548" s="101"/>
      <c r="ZB548" s="101"/>
      <c r="ZC548" s="101"/>
      <c r="ZD548" s="101"/>
      <c r="ZE548" s="101"/>
      <c r="ZF548" s="101"/>
      <c r="ZG548" s="101"/>
      <c r="ZH548" s="101"/>
      <c r="ZI548" s="101"/>
      <c r="ZJ548" s="101"/>
      <c r="ZK548" s="101"/>
      <c r="ZL548" s="101"/>
      <c r="ZM548" s="101"/>
      <c r="ZN548" s="101"/>
      <c r="ZO548" s="101"/>
      <c r="ZP548" s="101"/>
      <c r="ZQ548" s="101"/>
      <c r="ZR548" s="101"/>
      <c r="ZS548" s="101"/>
      <c r="ZT548" s="101"/>
      <c r="ZU548" s="101"/>
      <c r="ZV548" s="101"/>
      <c r="ZW548" s="101"/>
      <c r="ZX548" s="101"/>
      <c r="ZY548" s="101"/>
      <c r="ZZ548" s="101"/>
      <c r="AAA548" s="101"/>
      <c r="AAB548" s="101"/>
      <c r="AAC548" s="101"/>
      <c r="AAD548" s="101"/>
      <c r="AAE548" s="101"/>
      <c r="AAF548" s="101"/>
      <c r="AAG548" s="101"/>
      <c r="AAH548" s="101"/>
      <c r="AAI548" s="101"/>
      <c r="AAJ548" s="101"/>
      <c r="AAK548" s="101"/>
      <c r="AAL548" s="101"/>
      <c r="AAM548" s="101"/>
      <c r="AAN548" s="101"/>
      <c r="AAO548" s="101"/>
      <c r="AAP548" s="101"/>
      <c r="AAQ548" s="101"/>
      <c r="AAR548" s="101"/>
      <c r="AAS548" s="101"/>
      <c r="AAT548" s="101"/>
      <c r="AAU548" s="101"/>
      <c r="AAV548" s="101"/>
      <c r="AAW548" s="101"/>
      <c r="AAX548" s="101"/>
      <c r="AAY548" s="101"/>
      <c r="AAZ548" s="101"/>
      <c r="ABA548" s="101"/>
      <c r="ABB548" s="101"/>
      <c r="ABC548" s="101"/>
      <c r="ABD548" s="101"/>
      <c r="ABE548" s="101"/>
      <c r="ABF548" s="101"/>
      <c r="ABG548" s="101"/>
      <c r="ABH548" s="101"/>
      <c r="ABI548" s="101"/>
      <c r="ABJ548" s="101"/>
      <c r="ABK548" s="101"/>
      <c r="ABL548" s="101"/>
      <c r="ABM548" s="101"/>
      <c r="ABN548" s="101"/>
      <c r="ABO548" s="101"/>
      <c r="ABP548" s="101"/>
      <c r="ABQ548" s="101"/>
      <c r="ABR548" s="101"/>
      <c r="ABS548" s="101"/>
      <c r="ABT548" s="101"/>
      <c r="ABU548" s="101"/>
      <c r="ABV548" s="101"/>
      <c r="ABW548" s="101"/>
      <c r="ABX548" s="101"/>
      <c r="ABY548" s="101"/>
      <c r="ABZ548" s="101"/>
      <c r="ACA548" s="101"/>
      <c r="ACB548" s="101"/>
      <c r="ACC548" s="101"/>
      <c r="ACD548" s="101"/>
      <c r="ACE548" s="101"/>
      <c r="ACF548" s="101"/>
      <c r="ACG548" s="101"/>
      <c r="ACH548" s="101"/>
      <c r="ACI548" s="101"/>
      <c r="ACJ548" s="101"/>
      <c r="ACK548" s="101"/>
      <c r="ACL548" s="101"/>
      <c r="ACM548" s="101"/>
      <c r="ACN548" s="101"/>
      <c r="ACO548" s="101"/>
      <c r="ACP548" s="101"/>
      <c r="ACQ548" s="101"/>
      <c r="ACR548" s="101"/>
      <c r="ACS548" s="101"/>
      <c r="ACT548" s="101"/>
      <c r="ACU548" s="101"/>
      <c r="ACV548" s="101"/>
      <c r="ACW548" s="101"/>
      <c r="ACX548" s="101"/>
      <c r="ACY548" s="101"/>
      <c r="ACZ548" s="101"/>
      <c r="ADA548" s="101"/>
      <c r="ADB548" s="101"/>
      <c r="ADC548" s="101"/>
      <c r="ADD548" s="101"/>
      <c r="ADE548" s="101"/>
      <c r="ADF548" s="101"/>
      <c r="ADG548" s="101"/>
      <c r="ADH548" s="101"/>
      <c r="ADI548" s="101"/>
      <c r="ADJ548" s="101"/>
      <c r="ADK548" s="101"/>
      <c r="ADL548" s="101"/>
      <c r="ADM548" s="101"/>
      <c r="ADN548" s="101"/>
      <c r="ADO548" s="101"/>
      <c r="ADP548" s="101"/>
      <c r="ADQ548" s="101"/>
      <c r="ADR548" s="101"/>
      <c r="ADS548" s="101"/>
      <c r="ADT548" s="101"/>
      <c r="ADU548" s="101"/>
      <c r="ADV548" s="101"/>
      <c r="ADW548" s="101"/>
      <c r="ADX548" s="101"/>
      <c r="ADY548" s="101"/>
      <c r="ADZ548" s="101"/>
      <c r="AEA548" s="101"/>
      <c r="AEB548" s="101"/>
      <c r="AEC548" s="101"/>
      <c r="AED548" s="101"/>
      <c r="AEE548" s="101"/>
      <c r="AEF548" s="101"/>
      <c r="AEG548" s="101"/>
      <c r="AEH548" s="101"/>
      <c r="AEI548" s="101"/>
      <c r="AEJ548" s="101"/>
      <c r="AEK548" s="101"/>
      <c r="AEL548" s="101"/>
      <c r="AEM548" s="101"/>
      <c r="AEN548" s="101"/>
      <c r="AEO548" s="101"/>
      <c r="AEP548" s="101"/>
      <c r="AEQ548" s="101"/>
      <c r="AER548" s="101"/>
      <c r="AES548" s="101"/>
      <c r="AET548" s="101"/>
      <c r="AEU548" s="101"/>
      <c r="AEV548" s="101"/>
      <c r="AEW548" s="101"/>
      <c r="AEX548" s="101"/>
      <c r="AEY548" s="101"/>
      <c r="AEZ548" s="101"/>
      <c r="AFA548" s="101"/>
      <c r="AFB548" s="101"/>
      <c r="AFC548" s="101"/>
      <c r="AFD548" s="101"/>
      <c r="AFE548" s="101"/>
      <c r="AFF548" s="101"/>
      <c r="AFG548" s="101"/>
      <c r="AFH548" s="101"/>
      <c r="AFI548" s="101"/>
      <c r="AFJ548" s="101"/>
      <c r="AFK548" s="101"/>
      <c r="AFL548" s="101"/>
      <c r="AFM548" s="101"/>
      <c r="AFN548" s="101"/>
      <c r="AFO548" s="101"/>
      <c r="AFP548" s="101"/>
      <c r="AFQ548" s="101"/>
      <c r="AFR548" s="101"/>
      <c r="AFS548" s="101"/>
      <c r="AFT548" s="101"/>
      <c r="AFU548" s="101"/>
      <c r="AFV548" s="101"/>
      <c r="AFW548" s="101"/>
      <c r="AFX548" s="101"/>
      <c r="AFY548" s="101"/>
      <c r="AFZ548" s="101"/>
      <c r="AGA548" s="101"/>
      <c r="AGB548" s="101"/>
      <c r="AGC548" s="101"/>
      <c r="AGD548" s="101"/>
      <c r="AGE548" s="101"/>
      <c r="AGF548" s="101"/>
      <c r="AGG548" s="101"/>
      <c r="AGH548" s="101"/>
      <c r="AGI548" s="101"/>
      <c r="AGJ548" s="101"/>
      <c r="AGK548" s="101"/>
      <c r="AGL548" s="101"/>
      <c r="AGM548" s="101"/>
      <c r="AGN548" s="101"/>
      <c r="AGO548" s="101"/>
      <c r="AGP548" s="101"/>
      <c r="AGQ548" s="101"/>
      <c r="AGR548" s="101"/>
      <c r="AGS548" s="101"/>
      <c r="AGT548" s="101"/>
      <c r="AGU548" s="101"/>
      <c r="AGV548" s="101"/>
      <c r="AGW548" s="101"/>
      <c r="AGX548" s="101"/>
      <c r="AGY548" s="101"/>
      <c r="AGZ548" s="101"/>
      <c r="AHA548" s="101"/>
      <c r="AHB548" s="101"/>
      <c r="AHC548" s="101"/>
      <c r="AHD548" s="101"/>
      <c r="AHE548" s="101"/>
      <c r="AHF548" s="101"/>
      <c r="AHG548" s="101"/>
      <c r="AHH548" s="101"/>
      <c r="AHI548" s="101"/>
      <c r="AHJ548" s="101"/>
      <c r="AHK548" s="101"/>
      <c r="AHL548" s="101"/>
      <c r="AHM548" s="101"/>
      <c r="AHN548" s="101"/>
      <c r="AHO548" s="101"/>
      <c r="AHP548" s="101"/>
      <c r="AHQ548" s="101"/>
      <c r="AHR548" s="101"/>
      <c r="AHS548" s="101"/>
      <c r="AHT548" s="101"/>
      <c r="AHU548" s="101"/>
      <c r="AHV548" s="101"/>
      <c r="AHW548" s="101"/>
      <c r="AHX548" s="101"/>
      <c r="AHY548" s="101"/>
      <c r="AHZ548" s="101"/>
      <c r="AIA548" s="101"/>
      <c r="AIB548" s="101"/>
      <c r="AIC548" s="101"/>
      <c r="AID548" s="101"/>
      <c r="AIE548" s="101"/>
      <c r="AIF548" s="101"/>
      <c r="AIG548" s="101"/>
      <c r="AIH548" s="101"/>
      <c r="AII548" s="101"/>
      <c r="AIJ548" s="101"/>
      <c r="AIK548" s="101"/>
      <c r="AIL548" s="101"/>
      <c r="AIM548" s="101"/>
      <c r="AIN548" s="101"/>
      <c r="AIO548" s="101"/>
      <c r="AIP548" s="101"/>
      <c r="AIQ548" s="101"/>
      <c r="AIR548" s="101"/>
      <c r="AIS548" s="101"/>
      <c r="AIT548" s="101"/>
      <c r="AIU548" s="101"/>
      <c r="AIV548" s="101"/>
      <c r="AIW548" s="101"/>
      <c r="AIX548" s="101"/>
      <c r="AIY548" s="101"/>
      <c r="AIZ548" s="101"/>
      <c r="AJA548" s="101"/>
      <c r="AJB548" s="101"/>
      <c r="AJC548" s="101"/>
      <c r="AJD548" s="101"/>
      <c r="AJE548" s="101"/>
      <c r="AJF548" s="101"/>
      <c r="AJG548" s="101"/>
      <c r="AJH548" s="101"/>
      <c r="AJI548" s="101"/>
      <c r="AJJ548" s="101"/>
      <c r="AJK548" s="101"/>
      <c r="AJL548" s="101"/>
      <c r="AJM548" s="101"/>
      <c r="AJN548" s="101"/>
      <c r="AJO548" s="101"/>
      <c r="AJP548" s="101"/>
      <c r="AJQ548" s="101"/>
      <c r="AJR548" s="101"/>
      <c r="AJS548" s="101"/>
      <c r="AJT548" s="101"/>
      <c r="AJU548" s="101"/>
      <c r="AJV548" s="101"/>
      <c r="AJW548" s="101"/>
      <c r="AJX548" s="101"/>
      <c r="AJY548" s="101"/>
      <c r="AJZ548" s="101"/>
      <c r="AKA548" s="101"/>
      <c r="AKB548" s="101"/>
      <c r="AKC548" s="101"/>
      <c r="AKD548" s="101"/>
      <c r="AKE548" s="101"/>
      <c r="AKF548" s="101"/>
      <c r="AKG548" s="101"/>
      <c r="AKH548" s="101"/>
      <c r="AKI548" s="101"/>
      <c r="AKJ548" s="101"/>
      <c r="AKK548" s="101"/>
      <c r="AKL548" s="101"/>
      <c r="AKM548" s="101"/>
      <c r="AKN548" s="101"/>
      <c r="AKO548" s="101"/>
      <c r="AKP548" s="101"/>
      <c r="AKQ548" s="101"/>
      <c r="AKR548" s="101"/>
      <c r="AKS548" s="101"/>
      <c r="AKT548" s="101"/>
      <c r="AKU548" s="101"/>
      <c r="AKV548" s="101"/>
      <c r="AKW548" s="101"/>
      <c r="AKX548" s="101"/>
      <c r="AKY548" s="101"/>
      <c r="AKZ548" s="101"/>
      <c r="ALA548" s="101"/>
      <c r="ALB548" s="101"/>
      <c r="ALC548" s="101"/>
      <c r="ALD548" s="101"/>
      <c r="ALE548" s="101"/>
      <c r="ALF548" s="101"/>
      <c r="ALG548" s="101"/>
      <c r="ALH548" s="101"/>
      <c r="ALI548" s="101"/>
      <c r="ALJ548" s="101"/>
      <c r="ALK548" s="101"/>
      <c r="ALL548" s="101"/>
      <c r="ALM548" s="101"/>
      <c r="ALN548" s="101"/>
      <c r="ALO548" s="101"/>
      <c r="ALP548" s="101"/>
      <c r="ALQ548" s="48"/>
      <c r="ALR548" s="48"/>
      <c r="ALS548" s="48"/>
      <c r="ALT548" s="48"/>
      <c r="ALU548" s="48"/>
      <c r="ALV548" s="48"/>
      <c r="ALW548" s="48"/>
      <c r="ALX548" s="48"/>
      <c r="ALY548" s="48"/>
      <c r="ALZ548" s="48"/>
      <c r="AMA548" s="48"/>
      <c r="AMB548" s="48"/>
      <c r="AMC548" s="48"/>
      <c r="AMD548" s="48"/>
      <c r="AME548" s="48"/>
      <c r="AMF548" s="48"/>
      <c r="AMG548" s="48"/>
      <c r="AMH548" s="48"/>
      <c r="AMI548" s="48"/>
      <c r="AMJ548" s="48"/>
      <c r="AMK548" s="48"/>
      <c r="AML548" s="48"/>
      <c r="AMM548" s="48"/>
    </row>
    <row r="549" s="126" customFormat="true" ht="48.5" hidden="false" customHeight="false" outlineLevel="0" collapsed="false">
      <c r="A549" s="122"/>
      <c r="B549" s="160" t="s">
        <v>69</v>
      </c>
      <c r="C549" s="88" t="s">
        <v>394</v>
      </c>
      <c r="D549" s="88" t="n">
        <v>926</v>
      </c>
      <c r="E549" s="162"/>
      <c r="F549" s="162"/>
      <c r="G549" s="89"/>
      <c r="H549" s="90"/>
      <c r="I549" s="151" t="n">
        <f aca="false">SUM(J549:Q549)</f>
        <v>236793100</v>
      </c>
      <c r="J549" s="151" t="n">
        <f aca="false">J556+J578+J550</f>
        <v>208527500</v>
      </c>
      <c r="K549" s="73" t="n">
        <f aca="false">K556+K578+K550</f>
        <v>16164600</v>
      </c>
      <c r="L549" s="73" t="n">
        <f aca="false">L556+L578+L550</f>
        <v>0</v>
      </c>
      <c r="M549" s="73" t="n">
        <f aca="false">M556+M578+M550</f>
        <v>-900</v>
      </c>
      <c r="N549" s="73" t="n">
        <f aca="false">N556+N578+N550</f>
        <v>0</v>
      </c>
      <c r="O549" s="151" t="n">
        <f aca="false">O556+O578+O550</f>
        <v>12101900</v>
      </c>
      <c r="P549" s="73" t="n">
        <f aca="false">P556+P578+P550</f>
        <v>0</v>
      </c>
      <c r="Q549" s="152" t="n">
        <f aca="false">Q556+Q578+Q550</f>
        <v>0</v>
      </c>
      <c r="ALP549" s="95"/>
      <c r="ALQ549" s="95"/>
      <c r="ALR549" s="95"/>
      <c r="ALS549" s="95"/>
      <c r="ALT549" s="95"/>
      <c r="ALU549" s="95"/>
      <c r="ALV549" s="95"/>
      <c r="ALW549" s="95"/>
      <c r="ALX549" s="95"/>
      <c r="ALY549" s="95"/>
      <c r="ALZ549" s="95"/>
      <c r="AMA549" s="95"/>
      <c r="AMB549" s="95"/>
      <c r="AMC549" s="95"/>
      <c r="AMD549" s="95"/>
      <c r="AME549" s="95"/>
      <c r="AMF549" s="95"/>
      <c r="AMG549" s="95"/>
      <c r="AMH549" s="95"/>
      <c r="AMI549" s="95"/>
      <c r="AMJ549" s="95"/>
      <c r="AMK549" s="95"/>
      <c r="AML549" s="95"/>
    </row>
    <row r="550" s="126" customFormat="true" ht="17.6" hidden="false" customHeight="false" outlineLevel="0" collapsed="false">
      <c r="A550" s="122"/>
      <c r="B550" s="90"/>
      <c r="C550" s="81" t="s">
        <v>15</v>
      </c>
      <c r="D550" s="81" t="n">
        <v>926</v>
      </c>
      <c r="E550" s="154" t="s">
        <v>16</v>
      </c>
      <c r="F550" s="154" t="s">
        <v>83</v>
      </c>
      <c r="G550" s="82"/>
      <c r="H550" s="83"/>
      <c r="I550" s="157" t="n">
        <f aca="false">SUM(J550:Q550)</f>
        <v>911900</v>
      </c>
      <c r="J550" s="157" t="n">
        <f aca="false">J551</f>
        <v>1659700</v>
      </c>
      <c r="K550" s="76" t="n">
        <f aca="false">K551</f>
        <v>-747800</v>
      </c>
      <c r="L550" s="76" t="n">
        <f aca="false">L551</f>
        <v>0</v>
      </c>
      <c r="M550" s="76" t="n">
        <f aca="false">M551</f>
        <v>0</v>
      </c>
      <c r="N550" s="76" t="n">
        <f aca="false">N551</f>
        <v>0</v>
      </c>
      <c r="O550" s="157" t="n">
        <f aca="false">O551</f>
        <v>0</v>
      </c>
      <c r="P550" s="76" t="n">
        <f aca="false">P551</f>
        <v>0</v>
      </c>
      <c r="Q550" s="158" t="n">
        <f aca="false">Q551</f>
        <v>0</v>
      </c>
      <c r="ALP550" s="101"/>
      <c r="ALQ550" s="48"/>
      <c r="ALR550" s="48"/>
      <c r="ALS550" s="48"/>
      <c r="ALT550" s="48"/>
      <c r="ALU550" s="48"/>
      <c r="ALV550" s="48"/>
      <c r="ALW550" s="48"/>
      <c r="ALX550" s="48"/>
      <c r="ALY550" s="48"/>
      <c r="ALZ550" s="48"/>
      <c r="AMA550" s="48"/>
      <c r="AMB550" s="48"/>
      <c r="AMC550" s="48"/>
      <c r="AMD550" s="48"/>
      <c r="AME550" s="48"/>
      <c r="AMF550" s="48"/>
      <c r="AMG550" s="48"/>
      <c r="AMH550" s="48"/>
      <c r="AMI550" s="48"/>
      <c r="AMJ550" s="48"/>
      <c r="AMK550" s="48"/>
      <c r="AML550" s="48"/>
    </row>
    <row r="551" s="126" customFormat="true" ht="17.6" hidden="false" customHeight="false" outlineLevel="0" collapsed="false">
      <c r="A551" s="122"/>
      <c r="B551" s="90"/>
      <c r="C551" s="81" t="s">
        <v>31</v>
      </c>
      <c r="D551" s="81" t="n">
        <v>926</v>
      </c>
      <c r="E551" s="154" t="s">
        <v>16</v>
      </c>
      <c r="F551" s="154" t="s">
        <v>32</v>
      </c>
      <c r="G551" s="82"/>
      <c r="H551" s="83"/>
      <c r="I551" s="157" t="n">
        <f aca="false">SUM(J551:Q551)</f>
        <v>911900</v>
      </c>
      <c r="J551" s="157" t="n">
        <f aca="false">J552</f>
        <v>1659700</v>
      </c>
      <c r="K551" s="76" t="n">
        <f aca="false">K552</f>
        <v>-747800</v>
      </c>
      <c r="L551" s="76" t="n">
        <f aca="false">L552</f>
        <v>0</v>
      </c>
      <c r="M551" s="76" t="n">
        <f aca="false">M552</f>
        <v>0</v>
      </c>
      <c r="N551" s="76" t="n">
        <f aca="false">N552</f>
        <v>0</v>
      </c>
      <c r="O551" s="157" t="n">
        <f aca="false">O552</f>
        <v>0</v>
      </c>
      <c r="P551" s="76" t="n">
        <f aca="false">P552</f>
        <v>0</v>
      </c>
      <c r="Q551" s="158" t="n">
        <f aca="false">Q552</f>
        <v>0</v>
      </c>
      <c r="ALP551" s="101"/>
      <c r="ALQ551" s="48"/>
      <c r="ALR551" s="48"/>
      <c r="ALS551" s="48"/>
      <c r="ALT551" s="48"/>
      <c r="ALU551" s="48"/>
      <c r="ALV551" s="48"/>
      <c r="ALW551" s="48"/>
      <c r="ALX551" s="48"/>
      <c r="ALY551" s="48"/>
      <c r="ALZ551" s="48"/>
      <c r="AMA551" s="48"/>
      <c r="AMB551" s="48"/>
      <c r="AMC551" s="48"/>
      <c r="AMD551" s="48"/>
      <c r="AME551" s="48"/>
      <c r="AMF551" s="48"/>
      <c r="AMG551" s="48"/>
      <c r="AMH551" s="48"/>
      <c r="AMI551" s="48"/>
      <c r="AMJ551" s="48"/>
      <c r="AMK551" s="48"/>
      <c r="AML551" s="48"/>
    </row>
    <row r="552" customFormat="false" ht="32.8" hidden="false" customHeight="false" outlineLevel="0" collapsed="false">
      <c r="A552" s="122"/>
      <c r="B552" s="90"/>
      <c r="C552" s="81" t="s">
        <v>97</v>
      </c>
      <c r="D552" s="81" t="n">
        <v>926</v>
      </c>
      <c r="E552" s="154" t="s">
        <v>16</v>
      </c>
      <c r="F552" s="154" t="s">
        <v>32</v>
      </c>
      <c r="G552" s="82" t="n">
        <v>500000000</v>
      </c>
      <c r="H552" s="83"/>
      <c r="I552" s="157" t="n">
        <f aca="false">SUM(J552:Q552)</f>
        <v>911900</v>
      </c>
      <c r="J552" s="157" t="n">
        <f aca="false">J553</f>
        <v>1659700</v>
      </c>
      <c r="K552" s="76" t="n">
        <f aca="false">K553</f>
        <v>-747800</v>
      </c>
      <c r="L552" s="76" t="n">
        <f aca="false">L553</f>
        <v>0</v>
      </c>
      <c r="M552" s="76" t="n">
        <f aca="false">M553</f>
        <v>0</v>
      </c>
      <c r="N552" s="76" t="n">
        <f aca="false">N553</f>
        <v>0</v>
      </c>
      <c r="O552" s="157" t="n">
        <f aca="false">O553</f>
        <v>0</v>
      </c>
      <c r="P552" s="76" t="n">
        <f aca="false">P553</f>
        <v>0</v>
      </c>
      <c r="Q552" s="158" t="n">
        <f aca="false">Q553</f>
        <v>0</v>
      </c>
      <c r="R552" s="126"/>
      <c r="S552" s="126"/>
      <c r="T552" s="126"/>
      <c r="U552" s="126"/>
      <c r="V552" s="126"/>
      <c r="W552" s="126"/>
      <c r="X552" s="126"/>
      <c r="Y552" s="126"/>
      <c r="Z552" s="126"/>
      <c r="AA552" s="126"/>
      <c r="AB552" s="126"/>
      <c r="AC552" s="126"/>
      <c r="AD552" s="126"/>
      <c r="AE552" s="126"/>
      <c r="AF552" s="126"/>
      <c r="AG552" s="126"/>
      <c r="AH552" s="126"/>
      <c r="AI552" s="126"/>
      <c r="AJ552" s="126"/>
      <c r="AK552" s="126"/>
      <c r="AL552" s="126"/>
      <c r="AM552" s="126"/>
      <c r="AN552" s="126"/>
      <c r="AO552" s="126"/>
      <c r="AP552" s="126"/>
      <c r="AQ552" s="126"/>
      <c r="AR552" s="126"/>
      <c r="AS552" s="126"/>
      <c r="AT552" s="126"/>
      <c r="AU552" s="126"/>
      <c r="AV552" s="126"/>
      <c r="AW552" s="126"/>
      <c r="AX552" s="126"/>
      <c r="AY552" s="126"/>
      <c r="AZ552" s="126"/>
      <c r="BA552" s="126"/>
      <c r="BB552" s="126"/>
      <c r="BC552" s="126"/>
      <c r="BD552" s="126"/>
      <c r="BE552" s="126"/>
      <c r="BF552" s="126"/>
      <c r="BG552" s="126"/>
      <c r="BH552" s="126"/>
      <c r="BI552" s="126"/>
      <c r="BJ552" s="126"/>
      <c r="BK552" s="126"/>
      <c r="BL552" s="126"/>
      <c r="BM552" s="126"/>
      <c r="BN552" s="126"/>
      <c r="BO552" s="126"/>
      <c r="BP552" s="126"/>
      <c r="BQ552" s="126"/>
      <c r="BR552" s="126"/>
      <c r="BS552" s="126"/>
      <c r="BT552" s="126"/>
      <c r="BU552" s="126"/>
      <c r="BV552" s="126"/>
      <c r="BW552" s="126"/>
      <c r="BX552" s="126"/>
      <c r="BY552" s="126"/>
      <c r="BZ552" s="126"/>
      <c r="CA552" s="126"/>
      <c r="CB552" s="126"/>
      <c r="CC552" s="126"/>
      <c r="CD552" s="126"/>
      <c r="CE552" s="126"/>
      <c r="CF552" s="126"/>
      <c r="CG552" s="126"/>
      <c r="CH552" s="126"/>
      <c r="CI552" s="126"/>
      <c r="CJ552" s="126"/>
      <c r="CK552" s="126"/>
      <c r="CL552" s="126"/>
      <c r="CM552" s="126"/>
      <c r="CN552" s="126"/>
      <c r="CO552" s="126"/>
      <c r="CP552" s="126"/>
      <c r="CQ552" s="126"/>
      <c r="CR552" s="126"/>
      <c r="CS552" s="126"/>
      <c r="CT552" s="126"/>
      <c r="CU552" s="126"/>
      <c r="CV552" s="126"/>
      <c r="CW552" s="126"/>
      <c r="CX552" s="126"/>
      <c r="CY552" s="126"/>
      <c r="CZ552" s="126"/>
      <c r="DA552" s="126"/>
      <c r="DB552" s="126"/>
      <c r="DC552" s="126"/>
      <c r="DD552" s="126"/>
      <c r="DE552" s="126"/>
      <c r="DF552" s="126"/>
      <c r="DG552" s="126"/>
      <c r="DH552" s="126"/>
      <c r="DI552" s="126"/>
      <c r="DJ552" s="126"/>
      <c r="DK552" s="126"/>
      <c r="DL552" s="126"/>
      <c r="DM552" s="126"/>
      <c r="DN552" s="126"/>
      <c r="DO552" s="126"/>
      <c r="DP552" s="126"/>
      <c r="DQ552" s="126"/>
      <c r="DR552" s="126"/>
      <c r="DS552" s="126"/>
      <c r="DT552" s="126"/>
      <c r="DU552" s="126"/>
      <c r="DV552" s="126"/>
      <c r="DW552" s="126"/>
      <c r="DX552" s="126"/>
      <c r="DY552" s="126"/>
      <c r="DZ552" s="126"/>
      <c r="EA552" s="126"/>
      <c r="EB552" s="126"/>
      <c r="EC552" s="126"/>
      <c r="ED552" s="126"/>
      <c r="EE552" s="126"/>
      <c r="EF552" s="126"/>
      <c r="EG552" s="126"/>
      <c r="EH552" s="126"/>
      <c r="EI552" s="126"/>
      <c r="EJ552" s="126"/>
      <c r="EK552" s="126"/>
      <c r="EL552" s="126"/>
      <c r="EM552" s="126"/>
      <c r="EN552" s="126"/>
      <c r="EO552" s="126"/>
      <c r="EP552" s="126"/>
      <c r="EQ552" s="126"/>
      <c r="ER552" s="126"/>
      <c r="ES552" s="126"/>
      <c r="ET552" s="126"/>
      <c r="EU552" s="126"/>
      <c r="EV552" s="126"/>
      <c r="EW552" s="126"/>
      <c r="EX552" s="126"/>
      <c r="EY552" s="126"/>
      <c r="EZ552" s="126"/>
      <c r="FA552" s="126"/>
      <c r="FB552" s="126"/>
      <c r="FC552" s="126"/>
      <c r="FD552" s="126"/>
      <c r="FE552" s="126"/>
      <c r="FF552" s="126"/>
      <c r="FG552" s="126"/>
      <c r="FH552" s="126"/>
      <c r="FI552" s="126"/>
      <c r="FJ552" s="126"/>
      <c r="FK552" s="126"/>
      <c r="FL552" s="126"/>
      <c r="FM552" s="126"/>
      <c r="FN552" s="126"/>
      <c r="FO552" s="126"/>
      <c r="FP552" s="126"/>
      <c r="FQ552" s="126"/>
      <c r="FR552" s="126"/>
      <c r="FS552" s="126"/>
      <c r="FT552" s="126"/>
      <c r="FU552" s="126"/>
      <c r="FV552" s="126"/>
      <c r="FW552" s="126"/>
      <c r="FX552" s="126"/>
      <c r="FY552" s="126"/>
      <c r="FZ552" s="126"/>
      <c r="GA552" s="126"/>
      <c r="GB552" s="126"/>
      <c r="GC552" s="126"/>
      <c r="GD552" s="126"/>
      <c r="GE552" s="126"/>
      <c r="GF552" s="126"/>
      <c r="GG552" s="126"/>
      <c r="GH552" s="126"/>
      <c r="GI552" s="126"/>
      <c r="GJ552" s="126"/>
      <c r="GK552" s="126"/>
      <c r="GL552" s="126"/>
      <c r="GM552" s="126"/>
      <c r="GN552" s="126"/>
      <c r="GO552" s="126"/>
      <c r="GP552" s="126"/>
      <c r="GQ552" s="126"/>
      <c r="GR552" s="126"/>
      <c r="GS552" s="126"/>
      <c r="GT552" s="126"/>
      <c r="GU552" s="126"/>
      <c r="GV552" s="126"/>
      <c r="GW552" s="126"/>
      <c r="GX552" s="126"/>
      <c r="GY552" s="126"/>
      <c r="GZ552" s="126"/>
      <c r="HA552" s="126"/>
      <c r="HB552" s="126"/>
      <c r="HC552" s="126"/>
      <c r="HD552" s="126"/>
      <c r="HE552" s="126"/>
      <c r="HF552" s="126"/>
      <c r="HG552" s="126"/>
      <c r="HH552" s="126"/>
      <c r="HI552" s="126"/>
      <c r="HJ552" s="126"/>
      <c r="HK552" s="126"/>
      <c r="HL552" s="126"/>
      <c r="HM552" s="126"/>
      <c r="HN552" s="126"/>
      <c r="HO552" s="126"/>
      <c r="HP552" s="126"/>
      <c r="HQ552" s="126"/>
      <c r="HR552" s="126"/>
      <c r="HS552" s="126"/>
      <c r="HT552" s="126"/>
      <c r="HU552" s="126"/>
      <c r="HV552" s="126"/>
      <c r="HW552" s="126"/>
      <c r="HX552" s="126"/>
      <c r="HY552" s="126"/>
      <c r="HZ552" s="126"/>
      <c r="IA552" s="126"/>
      <c r="IB552" s="126"/>
      <c r="IC552" s="126"/>
      <c r="ID552" s="126"/>
      <c r="IE552" s="126"/>
      <c r="IF552" s="126"/>
      <c r="IG552" s="126"/>
      <c r="IH552" s="126"/>
      <c r="II552" s="126"/>
      <c r="IJ552" s="126"/>
      <c r="IK552" s="126"/>
      <c r="IL552" s="126"/>
      <c r="IM552" s="126"/>
      <c r="IN552" s="126"/>
      <c r="IO552" s="126"/>
      <c r="IP552" s="126"/>
      <c r="IQ552" s="126"/>
      <c r="IR552" s="126"/>
      <c r="IS552" s="126"/>
      <c r="IT552" s="126"/>
      <c r="IU552" s="126"/>
      <c r="IV552" s="126"/>
      <c r="IW552" s="126"/>
      <c r="IX552" s="126"/>
      <c r="IY552" s="126"/>
      <c r="IZ552" s="126"/>
      <c r="JA552" s="126"/>
      <c r="JB552" s="126"/>
      <c r="JC552" s="126"/>
      <c r="JD552" s="126"/>
      <c r="JE552" s="126"/>
      <c r="JF552" s="126"/>
      <c r="JG552" s="126"/>
      <c r="JH552" s="126"/>
      <c r="JI552" s="126"/>
      <c r="JJ552" s="126"/>
      <c r="JK552" s="126"/>
      <c r="JL552" s="126"/>
      <c r="JM552" s="126"/>
      <c r="JN552" s="126"/>
      <c r="JO552" s="126"/>
      <c r="JP552" s="126"/>
      <c r="JQ552" s="126"/>
      <c r="JR552" s="126"/>
      <c r="JS552" s="126"/>
      <c r="JT552" s="126"/>
      <c r="JU552" s="126"/>
      <c r="JV552" s="126"/>
      <c r="JW552" s="126"/>
      <c r="JX552" s="126"/>
      <c r="JY552" s="126"/>
      <c r="JZ552" s="126"/>
      <c r="KA552" s="126"/>
      <c r="KB552" s="126"/>
      <c r="KC552" s="126"/>
      <c r="KD552" s="126"/>
      <c r="KE552" s="126"/>
      <c r="KF552" s="126"/>
      <c r="KG552" s="126"/>
      <c r="KH552" s="126"/>
      <c r="KI552" s="126"/>
      <c r="KJ552" s="126"/>
      <c r="KK552" s="126"/>
      <c r="KL552" s="126"/>
      <c r="KM552" s="126"/>
      <c r="KN552" s="126"/>
      <c r="KO552" s="126"/>
      <c r="KP552" s="126"/>
      <c r="KQ552" s="126"/>
      <c r="KR552" s="126"/>
      <c r="KS552" s="126"/>
      <c r="KT552" s="126"/>
      <c r="KU552" s="126"/>
      <c r="KV552" s="126"/>
      <c r="KW552" s="126"/>
      <c r="KX552" s="126"/>
      <c r="KY552" s="126"/>
      <c r="KZ552" s="126"/>
      <c r="LA552" s="126"/>
      <c r="LB552" s="126"/>
      <c r="LC552" s="126"/>
      <c r="LD552" s="126"/>
      <c r="LE552" s="126"/>
      <c r="LF552" s="126"/>
      <c r="LG552" s="126"/>
      <c r="LH552" s="126"/>
      <c r="LI552" s="126"/>
      <c r="LJ552" s="126"/>
      <c r="LK552" s="126"/>
      <c r="LL552" s="126"/>
      <c r="LM552" s="126"/>
      <c r="LN552" s="126"/>
      <c r="LO552" s="126"/>
      <c r="LP552" s="126"/>
      <c r="LQ552" s="126"/>
      <c r="LR552" s="126"/>
      <c r="LS552" s="126"/>
      <c r="LT552" s="126"/>
      <c r="LU552" s="126"/>
      <c r="LV552" s="126"/>
      <c r="LW552" s="126"/>
      <c r="LX552" s="126"/>
      <c r="LY552" s="126"/>
      <c r="LZ552" s="126"/>
      <c r="MA552" s="126"/>
      <c r="MB552" s="126"/>
      <c r="MC552" s="126"/>
      <c r="MD552" s="126"/>
      <c r="ME552" s="126"/>
      <c r="MF552" s="126"/>
      <c r="MG552" s="126"/>
      <c r="MH552" s="126"/>
      <c r="MI552" s="126"/>
      <c r="MJ552" s="126"/>
      <c r="MK552" s="126"/>
      <c r="ML552" s="126"/>
      <c r="MM552" s="126"/>
      <c r="MN552" s="126"/>
      <c r="MO552" s="126"/>
      <c r="MP552" s="126"/>
      <c r="MQ552" s="126"/>
      <c r="MR552" s="126"/>
      <c r="MS552" s="126"/>
      <c r="MT552" s="126"/>
      <c r="MU552" s="126"/>
      <c r="MV552" s="126"/>
      <c r="MW552" s="126"/>
      <c r="MX552" s="126"/>
      <c r="MY552" s="126"/>
      <c r="MZ552" s="126"/>
      <c r="NA552" s="126"/>
      <c r="NB552" s="126"/>
      <c r="NC552" s="126"/>
      <c r="ND552" s="126"/>
      <c r="NE552" s="126"/>
      <c r="NF552" s="126"/>
      <c r="NG552" s="126"/>
      <c r="NH552" s="126"/>
      <c r="NI552" s="126"/>
      <c r="NJ552" s="126"/>
      <c r="NK552" s="126"/>
      <c r="NL552" s="126"/>
      <c r="NM552" s="126"/>
      <c r="NN552" s="126"/>
      <c r="NO552" s="126"/>
      <c r="NP552" s="126"/>
      <c r="NQ552" s="126"/>
      <c r="NR552" s="126"/>
      <c r="NS552" s="126"/>
      <c r="NT552" s="126"/>
      <c r="NU552" s="126"/>
      <c r="NV552" s="126"/>
      <c r="NW552" s="126"/>
      <c r="NX552" s="126"/>
      <c r="NY552" s="126"/>
      <c r="NZ552" s="126"/>
      <c r="OA552" s="126"/>
      <c r="OB552" s="126"/>
      <c r="OC552" s="126"/>
      <c r="OD552" s="126"/>
      <c r="OE552" s="126"/>
      <c r="OF552" s="126"/>
      <c r="OG552" s="126"/>
      <c r="OH552" s="126"/>
      <c r="OI552" s="126"/>
      <c r="OJ552" s="126"/>
      <c r="OK552" s="126"/>
      <c r="OL552" s="126"/>
      <c r="OM552" s="126"/>
      <c r="ON552" s="126"/>
      <c r="OO552" s="126"/>
      <c r="OP552" s="126"/>
      <c r="OQ552" s="126"/>
      <c r="OR552" s="126"/>
      <c r="OS552" s="126"/>
      <c r="OT552" s="126"/>
      <c r="OU552" s="126"/>
      <c r="OV552" s="126"/>
      <c r="OW552" s="126"/>
      <c r="OX552" s="126"/>
      <c r="OY552" s="126"/>
      <c r="OZ552" s="126"/>
      <c r="PA552" s="126"/>
      <c r="PB552" s="126"/>
      <c r="PC552" s="126"/>
      <c r="PD552" s="126"/>
      <c r="PE552" s="126"/>
      <c r="PF552" s="126"/>
      <c r="PG552" s="126"/>
      <c r="PH552" s="126"/>
      <c r="PI552" s="126"/>
      <c r="PJ552" s="126"/>
      <c r="PK552" s="126"/>
      <c r="PL552" s="126"/>
      <c r="PM552" s="126"/>
      <c r="PN552" s="126"/>
      <c r="PO552" s="126"/>
      <c r="PP552" s="126"/>
      <c r="PQ552" s="126"/>
      <c r="PR552" s="126"/>
      <c r="PS552" s="126"/>
      <c r="PT552" s="126"/>
      <c r="PU552" s="126"/>
      <c r="PV552" s="126"/>
      <c r="PW552" s="126"/>
      <c r="PX552" s="126"/>
      <c r="PY552" s="126"/>
      <c r="PZ552" s="126"/>
      <c r="QA552" s="126"/>
      <c r="QB552" s="126"/>
      <c r="QC552" s="126"/>
      <c r="QD552" s="126"/>
      <c r="QE552" s="126"/>
      <c r="QF552" s="126"/>
      <c r="QG552" s="126"/>
      <c r="QH552" s="126"/>
      <c r="QI552" s="126"/>
      <c r="QJ552" s="126"/>
      <c r="QK552" s="126"/>
      <c r="QL552" s="126"/>
      <c r="QM552" s="126"/>
      <c r="QN552" s="126"/>
      <c r="QO552" s="126"/>
      <c r="QP552" s="126"/>
      <c r="QQ552" s="126"/>
      <c r="QR552" s="126"/>
      <c r="QS552" s="126"/>
      <c r="QT552" s="126"/>
      <c r="QU552" s="126"/>
      <c r="QV552" s="126"/>
      <c r="QW552" s="126"/>
      <c r="QX552" s="126"/>
      <c r="QY552" s="126"/>
      <c r="QZ552" s="126"/>
      <c r="RA552" s="126"/>
      <c r="RB552" s="126"/>
      <c r="RC552" s="126"/>
      <c r="RD552" s="126"/>
      <c r="RE552" s="126"/>
      <c r="RF552" s="126"/>
      <c r="RG552" s="126"/>
      <c r="RH552" s="126"/>
      <c r="RI552" s="126"/>
      <c r="RJ552" s="126"/>
      <c r="RK552" s="126"/>
      <c r="RL552" s="126"/>
      <c r="RM552" s="126"/>
      <c r="RN552" s="126"/>
      <c r="RO552" s="126"/>
      <c r="RP552" s="126"/>
      <c r="RQ552" s="126"/>
      <c r="RR552" s="126"/>
      <c r="RS552" s="126"/>
      <c r="RT552" s="126"/>
      <c r="RU552" s="126"/>
      <c r="RV552" s="126"/>
      <c r="RW552" s="126"/>
      <c r="RX552" s="126"/>
      <c r="RY552" s="126"/>
      <c r="RZ552" s="126"/>
      <c r="SA552" s="126"/>
      <c r="SB552" s="126"/>
      <c r="SC552" s="126"/>
      <c r="SD552" s="126"/>
      <c r="SE552" s="126"/>
      <c r="SF552" s="126"/>
      <c r="SG552" s="126"/>
      <c r="SH552" s="126"/>
      <c r="SI552" s="126"/>
      <c r="SJ552" s="126"/>
      <c r="SK552" s="126"/>
      <c r="SL552" s="126"/>
      <c r="SM552" s="126"/>
      <c r="SN552" s="126"/>
      <c r="SO552" s="126"/>
      <c r="SP552" s="126"/>
      <c r="SQ552" s="126"/>
      <c r="SR552" s="126"/>
      <c r="SS552" s="126"/>
      <c r="ST552" s="126"/>
      <c r="SU552" s="126"/>
      <c r="SV552" s="126"/>
      <c r="SW552" s="126"/>
      <c r="SX552" s="126"/>
      <c r="SY552" s="126"/>
      <c r="SZ552" s="126"/>
      <c r="TA552" s="126"/>
      <c r="TB552" s="126"/>
      <c r="TC552" s="126"/>
      <c r="TD552" s="126"/>
      <c r="TE552" s="126"/>
      <c r="TF552" s="126"/>
      <c r="TG552" s="126"/>
      <c r="TH552" s="126"/>
      <c r="TI552" s="126"/>
      <c r="TJ552" s="126"/>
      <c r="TK552" s="126"/>
      <c r="TL552" s="126"/>
      <c r="TM552" s="126"/>
      <c r="TN552" s="126"/>
      <c r="TO552" s="126"/>
      <c r="TP552" s="126"/>
      <c r="TQ552" s="126"/>
      <c r="TR552" s="126"/>
      <c r="TS552" s="126"/>
      <c r="TT552" s="126"/>
      <c r="TU552" s="126"/>
      <c r="TV552" s="126"/>
      <c r="TW552" s="126"/>
      <c r="TX552" s="126"/>
      <c r="TY552" s="126"/>
      <c r="TZ552" s="126"/>
      <c r="UA552" s="126"/>
      <c r="UB552" s="126"/>
      <c r="UC552" s="126"/>
      <c r="UD552" s="126"/>
      <c r="UE552" s="126"/>
      <c r="UF552" s="126"/>
      <c r="UG552" s="126"/>
      <c r="UH552" s="126"/>
      <c r="UI552" s="126"/>
      <c r="UJ552" s="126"/>
      <c r="UK552" s="126"/>
      <c r="UL552" s="126"/>
      <c r="UM552" s="126"/>
      <c r="UN552" s="126"/>
      <c r="UO552" s="126"/>
      <c r="UP552" s="126"/>
      <c r="UQ552" s="126"/>
      <c r="UR552" s="126"/>
      <c r="US552" s="126"/>
      <c r="UT552" s="126"/>
      <c r="UU552" s="126"/>
      <c r="UV552" s="126"/>
      <c r="UW552" s="126"/>
      <c r="UX552" s="126"/>
      <c r="UY552" s="126"/>
      <c r="UZ552" s="126"/>
      <c r="VA552" s="126"/>
      <c r="VB552" s="126"/>
      <c r="VC552" s="126"/>
      <c r="VD552" s="126"/>
      <c r="VE552" s="126"/>
      <c r="VF552" s="126"/>
      <c r="VG552" s="126"/>
      <c r="VH552" s="126"/>
      <c r="VI552" s="126"/>
      <c r="VJ552" s="126"/>
      <c r="VK552" s="126"/>
      <c r="VL552" s="126"/>
      <c r="VM552" s="126"/>
      <c r="VN552" s="126"/>
      <c r="VO552" s="126"/>
      <c r="VP552" s="126"/>
      <c r="VQ552" s="126"/>
      <c r="VR552" s="126"/>
      <c r="VS552" s="126"/>
      <c r="VT552" s="126"/>
      <c r="VU552" s="126"/>
      <c r="VV552" s="126"/>
      <c r="VW552" s="126"/>
      <c r="VX552" s="126"/>
      <c r="VY552" s="126"/>
      <c r="VZ552" s="126"/>
      <c r="WA552" s="126"/>
      <c r="WB552" s="126"/>
      <c r="WC552" s="126"/>
      <c r="WD552" s="126"/>
      <c r="WE552" s="126"/>
      <c r="WF552" s="126"/>
      <c r="WG552" s="126"/>
      <c r="WH552" s="126"/>
      <c r="WI552" s="126"/>
      <c r="WJ552" s="126"/>
      <c r="WK552" s="126"/>
      <c r="WL552" s="126"/>
      <c r="WM552" s="126"/>
      <c r="WN552" s="126"/>
      <c r="WO552" s="126"/>
      <c r="WP552" s="126"/>
      <c r="WQ552" s="126"/>
      <c r="WR552" s="126"/>
      <c r="WS552" s="126"/>
      <c r="WT552" s="126"/>
      <c r="WU552" s="126"/>
      <c r="WV552" s="126"/>
      <c r="WW552" s="126"/>
      <c r="WX552" s="126"/>
      <c r="WY552" s="126"/>
      <c r="WZ552" s="126"/>
      <c r="XA552" s="126"/>
      <c r="XB552" s="126"/>
      <c r="XC552" s="126"/>
      <c r="XD552" s="126"/>
      <c r="XE552" s="126"/>
      <c r="XF552" s="126"/>
      <c r="XG552" s="126"/>
      <c r="XH552" s="126"/>
      <c r="XI552" s="126"/>
      <c r="XJ552" s="126"/>
      <c r="XK552" s="126"/>
      <c r="XL552" s="126"/>
      <c r="XM552" s="126"/>
      <c r="XN552" s="126"/>
      <c r="XO552" s="126"/>
      <c r="XP552" s="126"/>
      <c r="XQ552" s="126"/>
      <c r="XR552" s="126"/>
      <c r="XS552" s="126"/>
      <c r="XT552" s="126"/>
      <c r="XU552" s="126"/>
      <c r="XV552" s="126"/>
      <c r="XW552" s="126"/>
      <c r="XX552" s="126"/>
      <c r="XY552" s="126"/>
      <c r="XZ552" s="126"/>
      <c r="YA552" s="126"/>
      <c r="YB552" s="126"/>
      <c r="YC552" s="126"/>
      <c r="YD552" s="126"/>
      <c r="YE552" s="126"/>
      <c r="YF552" s="126"/>
      <c r="YG552" s="126"/>
      <c r="YH552" s="126"/>
      <c r="YI552" s="126"/>
      <c r="YJ552" s="126"/>
      <c r="YK552" s="126"/>
      <c r="YL552" s="126"/>
      <c r="YM552" s="126"/>
      <c r="YN552" s="126"/>
      <c r="YO552" s="126"/>
      <c r="YP552" s="126"/>
      <c r="YQ552" s="126"/>
      <c r="YR552" s="126"/>
      <c r="YS552" s="126"/>
      <c r="YT552" s="126"/>
      <c r="YU552" s="126"/>
      <c r="YV552" s="126"/>
      <c r="YW552" s="126"/>
      <c r="YX552" s="126"/>
      <c r="YY552" s="126"/>
      <c r="YZ552" s="126"/>
      <c r="ZA552" s="126"/>
      <c r="ZB552" s="126"/>
      <c r="ZC552" s="126"/>
      <c r="ZD552" s="126"/>
      <c r="ZE552" s="126"/>
      <c r="ZF552" s="126"/>
      <c r="ZG552" s="126"/>
      <c r="ZH552" s="126"/>
      <c r="ZI552" s="126"/>
      <c r="ZJ552" s="126"/>
      <c r="ZK552" s="126"/>
      <c r="ZL552" s="126"/>
      <c r="ZM552" s="126"/>
      <c r="ZN552" s="126"/>
      <c r="ZO552" s="126"/>
      <c r="ZP552" s="126"/>
      <c r="ZQ552" s="126"/>
      <c r="ZR552" s="126"/>
      <c r="ZS552" s="126"/>
      <c r="ZT552" s="126"/>
      <c r="ZU552" s="126"/>
      <c r="ZV552" s="126"/>
      <c r="ZW552" s="126"/>
      <c r="ZX552" s="126"/>
      <c r="ZY552" s="126"/>
      <c r="ZZ552" s="126"/>
      <c r="AAA552" s="126"/>
      <c r="AAB552" s="126"/>
      <c r="AAC552" s="126"/>
      <c r="AAD552" s="126"/>
      <c r="AAE552" s="126"/>
      <c r="AAF552" s="126"/>
      <c r="AAG552" s="126"/>
      <c r="AAH552" s="126"/>
      <c r="AAI552" s="126"/>
      <c r="AAJ552" s="126"/>
      <c r="AAK552" s="126"/>
      <c r="AAL552" s="126"/>
      <c r="AAM552" s="126"/>
      <c r="AAN552" s="126"/>
      <c r="AAO552" s="126"/>
      <c r="AAP552" s="126"/>
      <c r="AAQ552" s="126"/>
      <c r="AAR552" s="126"/>
      <c r="AAS552" s="126"/>
      <c r="AAT552" s="126"/>
      <c r="AAU552" s="126"/>
      <c r="AAV552" s="126"/>
      <c r="AAW552" s="126"/>
      <c r="AAX552" s="126"/>
      <c r="AAY552" s="126"/>
      <c r="AAZ552" s="126"/>
      <c r="ABA552" s="126"/>
      <c r="ABB552" s="126"/>
      <c r="ABC552" s="126"/>
      <c r="ABD552" s="126"/>
      <c r="ABE552" s="126"/>
      <c r="ABF552" s="126"/>
      <c r="ABG552" s="126"/>
      <c r="ABH552" s="126"/>
      <c r="ABI552" s="126"/>
      <c r="ABJ552" s="126"/>
      <c r="ABK552" s="126"/>
      <c r="ABL552" s="126"/>
      <c r="ABM552" s="126"/>
      <c r="ABN552" s="126"/>
      <c r="ABO552" s="126"/>
      <c r="ABP552" s="126"/>
      <c r="ABQ552" s="126"/>
      <c r="ABR552" s="126"/>
      <c r="ABS552" s="126"/>
      <c r="ABT552" s="126"/>
      <c r="ABU552" s="126"/>
      <c r="ABV552" s="126"/>
      <c r="ABW552" s="126"/>
      <c r="ABX552" s="126"/>
      <c r="ABY552" s="126"/>
      <c r="ABZ552" s="126"/>
      <c r="ACA552" s="126"/>
      <c r="ACB552" s="126"/>
      <c r="ACC552" s="126"/>
      <c r="ACD552" s="126"/>
      <c r="ACE552" s="126"/>
      <c r="ACF552" s="126"/>
      <c r="ACG552" s="126"/>
      <c r="ACH552" s="126"/>
      <c r="ACI552" s="126"/>
      <c r="ACJ552" s="126"/>
      <c r="ACK552" s="126"/>
      <c r="ACL552" s="126"/>
      <c r="ACM552" s="126"/>
      <c r="ACN552" s="126"/>
      <c r="ACO552" s="126"/>
      <c r="ACP552" s="126"/>
      <c r="ACQ552" s="126"/>
      <c r="ACR552" s="126"/>
      <c r="ACS552" s="126"/>
      <c r="ACT552" s="126"/>
      <c r="ACU552" s="126"/>
      <c r="ACV552" s="126"/>
      <c r="ACW552" s="126"/>
      <c r="ACX552" s="126"/>
      <c r="ACY552" s="126"/>
      <c r="ACZ552" s="126"/>
      <c r="ADA552" s="126"/>
      <c r="ADB552" s="126"/>
      <c r="ADC552" s="126"/>
      <c r="ADD552" s="126"/>
      <c r="ADE552" s="126"/>
      <c r="ADF552" s="126"/>
      <c r="ADG552" s="126"/>
      <c r="ADH552" s="126"/>
      <c r="ADI552" s="126"/>
      <c r="ADJ552" s="126"/>
      <c r="ADK552" s="126"/>
      <c r="ADL552" s="126"/>
      <c r="ADM552" s="126"/>
      <c r="ADN552" s="126"/>
      <c r="ADO552" s="126"/>
      <c r="ADP552" s="126"/>
      <c r="ADQ552" s="126"/>
      <c r="ADR552" s="126"/>
      <c r="ADS552" s="126"/>
      <c r="ADT552" s="126"/>
      <c r="ADU552" s="126"/>
      <c r="ADV552" s="126"/>
      <c r="ADW552" s="126"/>
      <c r="ADX552" s="126"/>
      <c r="ADY552" s="126"/>
      <c r="ADZ552" s="126"/>
      <c r="AEA552" s="126"/>
      <c r="AEB552" s="126"/>
      <c r="AEC552" s="126"/>
      <c r="AED552" s="126"/>
      <c r="AEE552" s="126"/>
      <c r="AEF552" s="126"/>
      <c r="AEG552" s="126"/>
      <c r="AEH552" s="126"/>
      <c r="AEI552" s="126"/>
      <c r="AEJ552" s="126"/>
      <c r="AEK552" s="126"/>
      <c r="AEL552" s="126"/>
      <c r="AEM552" s="126"/>
      <c r="AEN552" s="126"/>
      <c r="AEO552" s="126"/>
      <c r="AEP552" s="126"/>
      <c r="AEQ552" s="126"/>
      <c r="AER552" s="126"/>
      <c r="AES552" s="126"/>
      <c r="AET552" s="126"/>
      <c r="AEU552" s="126"/>
      <c r="AEV552" s="126"/>
      <c r="AEW552" s="126"/>
      <c r="AEX552" s="126"/>
      <c r="AEY552" s="126"/>
      <c r="AEZ552" s="126"/>
      <c r="AFA552" s="126"/>
      <c r="AFB552" s="126"/>
      <c r="AFC552" s="126"/>
      <c r="AFD552" s="126"/>
      <c r="AFE552" s="126"/>
      <c r="AFF552" s="126"/>
      <c r="AFG552" s="126"/>
      <c r="AFH552" s="126"/>
      <c r="AFI552" s="126"/>
      <c r="AFJ552" s="126"/>
      <c r="AFK552" s="126"/>
      <c r="AFL552" s="126"/>
      <c r="AFM552" s="126"/>
      <c r="AFN552" s="126"/>
      <c r="AFO552" s="126"/>
      <c r="AFP552" s="126"/>
      <c r="AFQ552" s="126"/>
      <c r="AFR552" s="126"/>
      <c r="AFS552" s="126"/>
      <c r="AFT552" s="126"/>
      <c r="AFU552" s="126"/>
      <c r="AFV552" s="126"/>
      <c r="AFW552" s="126"/>
      <c r="AFX552" s="126"/>
      <c r="AFY552" s="126"/>
      <c r="AFZ552" s="126"/>
      <c r="AGA552" s="126"/>
      <c r="AGB552" s="126"/>
      <c r="AGC552" s="126"/>
      <c r="AGD552" s="126"/>
      <c r="AGE552" s="126"/>
      <c r="AGF552" s="126"/>
      <c r="AGG552" s="126"/>
      <c r="AGH552" s="126"/>
      <c r="AGI552" s="126"/>
      <c r="AGJ552" s="126"/>
      <c r="AGK552" s="126"/>
      <c r="AGL552" s="126"/>
      <c r="AGM552" s="126"/>
      <c r="AGN552" s="126"/>
      <c r="AGO552" s="126"/>
      <c r="AGP552" s="126"/>
      <c r="AGQ552" s="126"/>
      <c r="AGR552" s="126"/>
      <c r="AGS552" s="126"/>
      <c r="AGT552" s="126"/>
      <c r="AGU552" s="126"/>
      <c r="AGV552" s="126"/>
      <c r="AGW552" s="126"/>
      <c r="AGX552" s="126"/>
      <c r="AGY552" s="126"/>
      <c r="AGZ552" s="126"/>
      <c r="AHA552" s="126"/>
      <c r="AHB552" s="126"/>
      <c r="AHC552" s="126"/>
      <c r="AHD552" s="126"/>
      <c r="AHE552" s="126"/>
      <c r="AHF552" s="126"/>
      <c r="AHG552" s="126"/>
      <c r="AHH552" s="126"/>
      <c r="AHI552" s="126"/>
      <c r="AHJ552" s="126"/>
      <c r="AHK552" s="126"/>
      <c r="AHL552" s="126"/>
      <c r="AHM552" s="126"/>
      <c r="AHN552" s="126"/>
      <c r="AHO552" s="126"/>
      <c r="AHP552" s="126"/>
      <c r="AHQ552" s="126"/>
      <c r="AHR552" s="126"/>
      <c r="AHS552" s="126"/>
      <c r="AHT552" s="126"/>
      <c r="AHU552" s="126"/>
      <c r="AHV552" s="126"/>
      <c r="AHW552" s="126"/>
      <c r="AHX552" s="126"/>
      <c r="AHY552" s="126"/>
      <c r="AHZ552" s="126"/>
      <c r="AIA552" s="126"/>
      <c r="AIB552" s="126"/>
      <c r="AIC552" s="126"/>
      <c r="AID552" s="126"/>
      <c r="AIE552" s="126"/>
      <c r="AIF552" s="126"/>
      <c r="AIG552" s="126"/>
      <c r="AIH552" s="126"/>
      <c r="AII552" s="126"/>
      <c r="AIJ552" s="126"/>
      <c r="AIK552" s="126"/>
      <c r="AIL552" s="126"/>
      <c r="AIM552" s="126"/>
      <c r="AIN552" s="126"/>
      <c r="AIO552" s="126"/>
      <c r="AIP552" s="126"/>
      <c r="AIQ552" s="126"/>
      <c r="AIR552" s="126"/>
      <c r="AIS552" s="126"/>
      <c r="AIT552" s="126"/>
      <c r="AIU552" s="126"/>
      <c r="AIV552" s="126"/>
      <c r="AIW552" s="126"/>
      <c r="AIX552" s="126"/>
      <c r="AIY552" s="126"/>
      <c r="AIZ552" s="126"/>
      <c r="AJA552" s="126"/>
      <c r="AJB552" s="126"/>
      <c r="AJC552" s="126"/>
      <c r="AJD552" s="126"/>
      <c r="AJE552" s="126"/>
      <c r="AJF552" s="126"/>
      <c r="AJG552" s="126"/>
      <c r="AJH552" s="126"/>
      <c r="AJI552" s="126"/>
      <c r="AJJ552" s="126"/>
      <c r="AJK552" s="126"/>
      <c r="AJL552" s="126"/>
      <c r="AJM552" s="126"/>
      <c r="AJN552" s="126"/>
      <c r="AJO552" s="126"/>
      <c r="AJP552" s="126"/>
      <c r="AJQ552" s="126"/>
      <c r="AJR552" s="126"/>
      <c r="AJS552" s="126"/>
      <c r="AJT552" s="126"/>
      <c r="AJU552" s="126"/>
      <c r="AJV552" s="126"/>
      <c r="AJW552" s="126"/>
      <c r="AJX552" s="126"/>
      <c r="AJY552" s="126"/>
      <c r="AJZ552" s="126"/>
      <c r="AKA552" s="126"/>
      <c r="AKB552" s="126"/>
      <c r="AKC552" s="126"/>
      <c r="AKD552" s="126"/>
      <c r="AKE552" s="126"/>
      <c r="AKF552" s="126"/>
      <c r="AKG552" s="126"/>
      <c r="AKH552" s="126"/>
      <c r="AKI552" s="126"/>
      <c r="AKJ552" s="126"/>
      <c r="AKK552" s="126"/>
      <c r="AKL552" s="126"/>
      <c r="AKM552" s="126"/>
      <c r="AKN552" s="126"/>
      <c r="AKO552" s="126"/>
      <c r="AKP552" s="126"/>
      <c r="AKQ552" s="126"/>
      <c r="AKR552" s="126"/>
      <c r="AKS552" s="126"/>
      <c r="AKT552" s="126"/>
      <c r="AKU552" s="126"/>
      <c r="AKV552" s="126"/>
      <c r="AKW552" s="126"/>
      <c r="AKX552" s="126"/>
      <c r="AKY552" s="126"/>
      <c r="AKZ552" s="126"/>
      <c r="ALA552" s="126"/>
      <c r="ALB552" s="126"/>
      <c r="ALC552" s="126"/>
      <c r="ALD552" s="126"/>
      <c r="ALE552" s="126"/>
      <c r="ALF552" s="126"/>
      <c r="ALG552" s="126"/>
      <c r="ALH552" s="126"/>
      <c r="ALI552" s="126"/>
      <c r="ALJ552" s="126"/>
      <c r="ALK552" s="126"/>
      <c r="ALL552" s="126"/>
      <c r="ALM552" s="126"/>
      <c r="ALN552" s="126"/>
      <c r="ALO552" s="126"/>
      <c r="AMM552" s="126"/>
    </row>
    <row r="553" customFormat="false" ht="32.8" hidden="false" customHeight="false" outlineLevel="0" collapsed="false">
      <c r="A553" s="122"/>
      <c r="B553" s="90"/>
      <c r="C553" s="81" t="s">
        <v>116</v>
      </c>
      <c r="D553" s="81" t="n">
        <v>926</v>
      </c>
      <c r="E553" s="154" t="s">
        <v>16</v>
      </c>
      <c r="F553" s="154" t="s">
        <v>32</v>
      </c>
      <c r="G553" s="82" t="n">
        <v>5030000000</v>
      </c>
      <c r="H553" s="83"/>
      <c r="I553" s="157" t="n">
        <f aca="false">SUM(J553:Q553)</f>
        <v>911900</v>
      </c>
      <c r="J553" s="157" t="n">
        <f aca="false">J554</f>
        <v>1659700</v>
      </c>
      <c r="K553" s="76" t="n">
        <f aca="false">K554</f>
        <v>-747800</v>
      </c>
      <c r="L553" s="76" t="n">
        <f aca="false">L554</f>
        <v>0</v>
      </c>
      <c r="M553" s="76" t="n">
        <f aca="false">M554</f>
        <v>0</v>
      </c>
      <c r="N553" s="76" t="n">
        <f aca="false">N554</f>
        <v>0</v>
      </c>
      <c r="O553" s="157" t="n">
        <f aca="false">O554</f>
        <v>0</v>
      </c>
      <c r="P553" s="76" t="n">
        <f aca="false">P554</f>
        <v>0</v>
      </c>
      <c r="Q553" s="158" t="n">
        <f aca="false">Q554</f>
        <v>0</v>
      </c>
      <c r="R553" s="126"/>
      <c r="S553" s="126"/>
      <c r="T553" s="126"/>
      <c r="U553" s="126"/>
      <c r="V553" s="126"/>
      <c r="W553" s="126"/>
      <c r="X553" s="126"/>
      <c r="Y553" s="126"/>
      <c r="Z553" s="126"/>
      <c r="AA553" s="126"/>
      <c r="AB553" s="126"/>
      <c r="AC553" s="126"/>
      <c r="AD553" s="126"/>
      <c r="AE553" s="126"/>
      <c r="AF553" s="126"/>
      <c r="AG553" s="126"/>
      <c r="AH553" s="126"/>
      <c r="AI553" s="126"/>
      <c r="AJ553" s="126"/>
      <c r="AK553" s="126"/>
      <c r="AL553" s="126"/>
      <c r="AM553" s="126"/>
      <c r="AN553" s="126"/>
      <c r="AO553" s="126"/>
      <c r="AP553" s="126"/>
      <c r="AQ553" s="126"/>
      <c r="AR553" s="126"/>
      <c r="AS553" s="126"/>
      <c r="AT553" s="126"/>
      <c r="AU553" s="126"/>
      <c r="AV553" s="126"/>
      <c r="AW553" s="126"/>
      <c r="AX553" s="126"/>
      <c r="AY553" s="126"/>
      <c r="AZ553" s="126"/>
      <c r="BA553" s="126"/>
      <c r="BB553" s="126"/>
      <c r="BC553" s="126"/>
      <c r="BD553" s="126"/>
      <c r="BE553" s="126"/>
      <c r="BF553" s="126"/>
      <c r="BG553" s="126"/>
      <c r="BH553" s="126"/>
      <c r="BI553" s="126"/>
      <c r="BJ553" s="126"/>
      <c r="BK553" s="126"/>
      <c r="BL553" s="126"/>
      <c r="BM553" s="126"/>
      <c r="BN553" s="126"/>
      <c r="BO553" s="126"/>
      <c r="BP553" s="126"/>
      <c r="BQ553" s="126"/>
      <c r="BR553" s="126"/>
      <c r="BS553" s="126"/>
      <c r="BT553" s="126"/>
      <c r="BU553" s="126"/>
      <c r="BV553" s="126"/>
      <c r="BW553" s="126"/>
      <c r="BX553" s="126"/>
      <c r="BY553" s="126"/>
      <c r="BZ553" s="126"/>
      <c r="CA553" s="126"/>
      <c r="CB553" s="126"/>
      <c r="CC553" s="126"/>
      <c r="CD553" s="126"/>
      <c r="CE553" s="126"/>
      <c r="CF553" s="126"/>
      <c r="CG553" s="126"/>
      <c r="CH553" s="126"/>
      <c r="CI553" s="126"/>
      <c r="CJ553" s="126"/>
      <c r="CK553" s="126"/>
      <c r="CL553" s="126"/>
      <c r="CM553" s="126"/>
      <c r="CN553" s="126"/>
      <c r="CO553" s="126"/>
      <c r="CP553" s="126"/>
      <c r="CQ553" s="126"/>
      <c r="CR553" s="126"/>
      <c r="CS553" s="126"/>
      <c r="CT553" s="126"/>
      <c r="CU553" s="126"/>
      <c r="CV553" s="126"/>
      <c r="CW553" s="126"/>
      <c r="CX553" s="126"/>
      <c r="CY553" s="126"/>
      <c r="CZ553" s="126"/>
      <c r="DA553" s="126"/>
      <c r="DB553" s="126"/>
      <c r="DC553" s="126"/>
      <c r="DD553" s="126"/>
      <c r="DE553" s="126"/>
      <c r="DF553" s="126"/>
      <c r="DG553" s="126"/>
      <c r="DH553" s="126"/>
      <c r="DI553" s="126"/>
      <c r="DJ553" s="126"/>
      <c r="DK553" s="126"/>
      <c r="DL553" s="126"/>
      <c r="DM553" s="126"/>
      <c r="DN553" s="126"/>
      <c r="DO553" s="126"/>
      <c r="DP553" s="126"/>
      <c r="DQ553" s="126"/>
      <c r="DR553" s="126"/>
      <c r="DS553" s="126"/>
      <c r="DT553" s="126"/>
      <c r="DU553" s="126"/>
      <c r="DV553" s="126"/>
      <c r="DW553" s="126"/>
      <c r="DX553" s="126"/>
      <c r="DY553" s="126"/>
      <c r="DZ553" s="126"/>
      <c r="EA553" s="126"/>
      <c r="EB553" s="126"/>
      <c r="EC553" s="126"/>
      <c r="ED553" s="126"/>
      <c r="EE553" s="126"/>
      <c r="EF553" s="126"/>
      <c r="EG553" s="126"/>
      <c r="EH553" s="126"/>
      <c r="EI553" s="126"/>
      <c r="EJ553" s="126"/>
      <c r="EK553" s="126"/>
      <c r="EL553" s="126"/>
      <c r="EM553" s="126"/>
      <c r="EN553" s="126"/>
      <c r="EO553" s="126"/>
      <c r="EP553" s="126"/>
      <c r="EQ553" s="126"/>
      <c r="ER553" s="126"/>
      <c r="ES553" s="126"/>
      <c r="ET553" s="126"/>
      <c r="EU553" s="126"/>
      <c r="EV553" s="126"/>
      <c r="EW553" s="126"/>
      <c r="EX553" s="126"/>
      <c r="EY553" s="126"/>
      <c r="EZ553" s="126"/>
      <c r="FA553" s="126"/>
      <c r="FB553" s="126"/>
      <c r="FC553" s="126"/>
      <c r="FD553" s="126"/>
      <c r="FE553" s="126"/>
      <c r="FF553" s="126"/>
      <c r="FG553" s="126"/>
      <c r="FH553" s="126"/>
      <c r="FI553" s="126"/>
      <c r="FJ553" s="126"/>
      <c r="FK553" s="126"/>
      <c r="FL553" s="126"/>
      <c r="FM553" s="126"/>
      <c r="FN553" s="126"/>
      <c r="FO553" s="126"/>
      <c r="FP553" s="126"/>
      <c r="FQ553" s="126"/>
      <c r="FR553" s="126"/>
      <c r="FS553" s="126"/>
      <c r="FT553" s="126"/>
      <c r="FU553" s="126"/>
      <c r="FV553" s="126"/>
      <c r="FW553" s="126"/>
      <c r="FX553" s="126"/>
      <c r="FY553" s="126"/>
      <c r="FZ553" s="126"/>
      <c r="GA553" s="126"/>
      <c r="GB553" s="126"/>
      <c r="GC553" s="126"/>
      <c r="GD553" s="126"/>
      <c r="GE553" s="126"/>
      <c r="GF553" s="126"/>
      <c r="GG553" s="126"/>
      <c r="GH553" s="126"/>
      <c r="GI553" s="126"/>
      <c r="GJ553" s="126"/>
      <c r="GK553" s="126"/>
      <c r="GL553" s="126"/>
      <c r="GM553" s="126"/>
      <c r="GN553" s="126"/>
      <c r="GO553" s="126"/>
      <c r="GP553" s="126"/>
      <c r="GQ553" s="126"/>
      <c r="GR553" s="126"/>
      <c r="GS553" s="126"/>
      <c r="GT553" s="126"/>
      <c r="GU553" s="126"/>
      <c r="GV553" s="126"/>
      <c r="GW553" s="126"/>
      <c r="GX553" s="126"/>
      <c r="GY553" s="126"/>
      <c r="GZ553" s="126"/>
      <c r="HA553" s="126"/>
      <c r="HB553" s="126"/>
      <c r="HC553" s="126"/>
      <c r="HD553" s="126"/>
      <c r="HE553" s="126"/>
      <c r="HF553" s="126"/>
      <c r="HG553" s="126"/>
      <c r="HH553" s="126"/>
      <c r="HI553" s="126"/>
      <c r="HJ553" s="126"/>
      <c r="HK553" s="126"/>
      <c r="HL553" s="126"/>
      <c r="HM553" s="126"/>
      <c r="HN553" s="126"/>
      <c r="HO553" s="126"/>
      <c r="HP553" s="126"/>
      <c r="HQ553" s="126"/>
      <c r="HR553" s="126"/>
      <c r="HS553" s="126"/>
      <c r="HT553" s="126"/>
      <c r="HU553" s="126"/>
      <c r="HV553" s="126"/>
      <c r="HW553" s="126"/>
      <c r="HX553" s="126"/>
      <c r="HY553" s="126"/>
      <c r="HZ553" s="126"/>
      <c r="IA553" s="126"/>
      <c r="IB553" s="126"/>
      <c r="IC553" s="126"/>
      <c r="ID553" s="126"/>
      <c r="IE553" s="126"/>
      <c r="IF553" s="126"/>
      <c r="IG553" s="126"/>
      <c r="IH553" s="126"/>
      <c r="II553" s="126"/>
      <c r="IJ553" s="126"/>
      <c r="IK553" s="126"/>
      <c r="IL553" s="126"/>
      <c r="IM553" s="126"/>
      <c r="IN553" s="126"/>
      <c r="IO553" s="126"/>
      <c r="IP553" s="126"/>
      <c r="IQ553" s="126"/>
      <c r="IR553" s="126"/>
      <c r="IS553" s="126"/>
      <c r="IT553" s="126"/>
      <c r="IU553" s="126"/>
      <c r="IV553" s="126"/>
      <c r="IW553" s="126"/>
      <c r="IX553" s="126"/>
      <c r="IY553" s="126"/>
      <c r="IZ553" s="126"/>
      <c r="JA553" s="126"/>
      <c r="JB553" s="126"/>
      <c r="JC553" s="126"/>
      <c r="JD553" s="126"/>
      <c r="JE553" s="126"/>
      <c r="JF553" s="126"/>
      <c r="JG553" s="126"/>
      <c r="JH553" s="126"/>
      <c r="JI553" s="126"/>
      <c r="JJ553" s="126"/>
      <c r="JK553" s="126"/>
      <c r="JL553" s="126"/>
      <c r="JM553" s="126"/>
      <c r="JN553" s="126"/>
      <c r="JO553" s="126"/>
      <c r="JP553" s="126"/>
      <c r="JQ553" s="126"/>
      <c r="JR553" s="126"/>
      <c r="JS553" s="126"/>
      <c r="JT553" s="126"/>
      <c r="JU553" s="126"/>
      <c r="JV553" s="126"/>
      <c r="JW553" s="126"/>
      <c r="JX553" s="126"/>
      <c r="JY553" s="126"/>
      <c r="JZ553" s="126"/>
      <c r="KA553" s="126"/>
      <c r="KB553" s="126"/>
      <c r="KC553" s="126"/>
      <c r="KD553" s="126"/>
      <c r="KE553" s="126"/>
      <c r="KF553" s="126"/>
      <c r="KG553" s="126"/>
      <c r="KH553" s="126"/>
      <c r="KI553" s="126"/>
      <c r="KJ553" s="126"/>
      <c r="KK553" s="126"/>
      <c r="KL553" s="126"/>
      <c r="KM553" s="126"/>
      <c r="KN553" s="126"/>
      <c r="KO553" s="126"/>
      <c r="KP553" s="126"/>
      <c r="KQ553" s="126"/>
      <c r="KR553" s="126"/>
      <c r="KS553" s="126"/>
      <c r="KT553" s="126"/>
      <c r="KU553" s="126"/>
      <c r="KV553" s="126"/>
      <c r="KW553" s="126"/>
      <c r="KX553" s="126"/>
      <c r="KY553" s="126"/>
      <c r="KZ553" s="126"/>
      <c r="LA553" s="126"/>
      <c r="LB553" s="126"/>
      <c r="LC553" s="126"/>
      <c r="LD553" s="126"/>
      <c r="LE553" s="126"/>
      <c r="LF553" s="126"/>
      <c r="LG553" s="126"/>
      <c r="LH553" s="126"/>
      <c r="LI553" s="126"/>
      <c r="LJ553" s="126"/>
      <c r="LK553" s="126"/>
      <c r="LL553" s="126"/>
      <c r="LM553" s="126"/>
      <c r="LN553" s="126"/>
      <c r="LO553" s="126"/>
      <c r="LP553" s="126"/>
      <c r="LQ553" s="126"/>
      <c r="LR553" s="126"/>
      <c r="LS553" s="126"/>
      <c r="LT553" s="126"/>
      <c r="LU553" s="126"/>
      <c r="LV553" s="126"/>
      <c r="LW553" s="126"/>
      <c r="LX553" s="126"/>
      <c r="LY553" s="126"/>
      <c r="LZ553" s="126"/>
      <c r="MA553" s="126"/>
      <c r="MB553" s="126"/>
      <c r="MC553" s="126"/>
      <c r="MD553" s="126"/>
      <c r="ME553" s="126"/>
      <c r="MF553" s="126"/>
      <c r="MG553" s="126"/>
      <c r="MH553" s="126"/>
      <c r="MI553" s="126"/>
      <c r="MJ553" s="126"/>
      <c r="MK553" s="126"/>
      <c r="ML553" s="126"/>
      <c r="MM553" s="126"/>
      <c r="MN553" s="126"/>
      <c r="MO553" s="126"/>
      <c r="MP553" s="126"/>
      <c r="MQ553" s="126"/>
      <c r="MR553" s="126"/>
      <c r="MS553" s="126"/>
      <c r="MT553" s="126"/>
      <c r="MU553" s="126"/>
      <c r="MV553" s="126"/>
      <c r="MW553" s="126"/>
      <c r="MX553" s="126"/>
      <c r="MY553" s="126"/>
      <c r="MZ553" s="126"/>
      <c r="NA553" s="126"/>
      <c r="NB553" s="126"/>
      <c r="NC553" s="126"/>
      <c r="ND553" s="126"/>
      <c r="NE553" s="126"/>
      <c r="NF553" s="126"/>
      <c r="NG553" s="126"/>
      <c r="NH553" s="126"/>
      <c r="NI553" s="126"/>
      <c r="NJ553" s="126"/>
      <c r="NK553" s="126"/>
      <c r="NL553" s="126"/>
      <c r="NM553" s="126"/>
      <c r="NN553" s="126"/>
      <c r="NO553" s="126"/>
      <c r="NP553" s="126"/>
      <c r="NQ553" s="126"/>
      <c r="NR553" s="126"/>
      <c r="NS553" s="126"/>
      <c r="NT553" s="126"/>
      <c r="NU553" s="126"/>
      <c r="NV553" s="126"/>
      <c r="NW553" s="126"/>
      <c r="NX553" s="126"/>
      <c r="NY553" s="126"/>
      <c r="NZ553" s="126"/>
      <c r="OA553" s="126"/>
      <c r="OB553" s="126"/>
      <c r="OC553" s="126"/>
      <c r="OD553" s="126"/>
      <c r="OE553" s="126"/>
      <c r="OF553" s="126"/>
      <c r="OG553" s="126"/>
      <c r="OH553" s="126"/>
      <c r="OI553" s="126"/>
      <c r="OJ553" s="126"/>
      <c r="OK553" s="126"/>
      <c r="OL553" s="126"/>
      <c r="OM553" s="126"/>
      <c r="ON553" s="126"/>
      <c r="OO553" s="126"/>
      <c r="OP553" s="126"/>
      <c r="OQ553" s="126"/>
      <c r="OR553" s="126"/>
      <c r="OS553" s="126"/>
      <c r="OT553" s="126"/>
      <c r="OU553" s="126"/>
      <c r="OV553" s="126"/>
      <c r="OW553" s="126"/>
      <c r="OX553" s="126"/>
      <c r="OY553" s="126"/>
      <c r="OZ553" s="126"/>
      <c r="PA553" s="126"/>
      <c r="PB553" s="126"/>
      <c r="PC553" s="126"/>
      <c r="PD553" s="126"/>
      <c r="PE553" s="126"/>
      <c r="PF553" s="126"/>
      <c r="PG553" s="126"/>
      <c r="PH553" s="126"/>
      <c r="PI553" s="126"/>
      <c r="PJ553" s="126"/>
      <c r="PK553" s="126"/>
      <c r="PL553" s="126"/>
      <c r="PM553" s="126"/>
      <c r="PN553" s="126"/>
      <c r="PO553" s="126"/>
      <c r="PP553" s="126"/>
      <c r="PQ553" s="126"/>
      <c r="PR553" s="126"/>
      <c r="PS553" s="126"/>
      <c r="PT553" s="126"/>
      <c r="PU553" s="126"/>
      <c r="PV553" s="126"/>
      <c r="PW553" s="126"/>
      <c r="PX553" s="126"/>
      <c r="PY553" s="126"/>
      <c r="PZ553" s="126"/>
      <c r="QA553" s="126"/>
      <c r="QB553" s="126"/>
      <c r="QC553" s="126"/>
      <c r="QD553" s="126"/>
      <c r="QE553" s="126"/>
      <c r="QF553" s="126"/>
      <c r="QG553" s="126"/>
      <c r="QH553" s="126"/>
      <c r="QI553" s="126"/>
      <c r="QJ553" s="126"/>
      <c r="QK553" s="126"/>
      <c r="QL553" s="126"/>
      <c r="QM553" s="126"/>
      <c r="QN553" s="126"/>
      <c r="QO553" s="126"/>
      <c r="QP553" s="126"/>
      <c r="QQ553" s="126"/>
      <c r="QR553" s="126"/>
      <c r="QS553" s="126"/>
      <c r="QT553" s="126"/>
      <c r="QU553" s="126"/>
      <c r="QV553" s="126"/>
      <c r="QW553" s="126"/>
      <c r="QX553" s="126"/>
      <c r="QY553" s="126"/>
      <c r="QZ553" s="126"/>
      <c r="RA553" s="126"/>
      <c r="RB553" s="126"/>
      <c r="RC553" s="126"/>
      <c r="RD553" s="126"/>
      <c r="RE553" s="126"/>
      <c r="RF553" s="126"/>
      <c r="RG553" s="126"/>
      <c r="RH553" s="126"/>
      <c r="RI553" s="126"/>
      <c r="RJ553" s="126"/>
      <c r="RK553" s="126"/>
      <c r="RL553" s="126"/>
      <c r="RM553" s="126"/>
      <c r="RN553" s="126"/>
      <c r="RO553" s="126"/>
      <c r="RP553" s="126"/>
      <c r="RQ553" s="126"/>
      <c r="RR553" s="126"/>
      <c r="RS553" s="126"/>
      <c r="RT553" s="126"/>
      <c r="RU553" s="126"/>
      <c r="RV553" s="126"/>
      <c r="RW553" s="126"/>
      <c r="RX553" s="126"/>
      <c r="RY553" s="126"/>
      <c r="RZ553" s="126"/>
      <c r="SA553" s="126"/>
      <c r="SB553" s="126"/>
      <c r="SC553" s="126"/>
      <c r="SD553" s="126"/>
      <c r="SE553" s="126"/>
      <c r="SF553" s="126"/>
      <c r="SG553" s="126"/>
      <c r="SH553" s="126"/>
      <c r="SI553" s="126"/>
      <c r="SJ553" s="126"/>
      <c r="SK553" s="126"/>
      <c r="SL553" s="126"/>
      <c r="SM553" s="126"/>
      <c r="SN553" s="126"/>
      <c r="SO553" s="126"/>
      <c r="SP553" s="126"/>
      <c r="SQ553" s="126"/>
      <c r="SR553" s="126"/>
      <c r="SS553" s="126"/>
      <c r="ST553" s="126"/>
      <c r="SU553" s="126"/>
      <c r="SV553" s="126"/>
      <c r="SW553" s="126"/>
      <c r="SX553" s="126"/>
      <c r="SY553" s="126"/>
      <c r="SZ553" s="126"/>
      <c r="TA553" s="126"/>
      <c r="TB553" s="126"/>
      <c r="TC553" s="126"/>
      <c r="TD553" s="126"/>
      <c r="TE553" s="126"/>
      <c r="TF553" s="126"/>
      <c r="TG553" s="126"/>
      <c r="TH553" s="126"/>
      <c r="TI553" s="126"/>
      <c r="TJ553" s="126"/>
      <c r="TK553" s="126"/>
      <c r="TL553" s="126"/>
      <c r="TM553" s="126"/>
      <c r="TN553" s="126"/>
      <c r="TO553" s="126"/>
      <c r="TP553" s="126"/>
      <c r="TQ553" s="126"/>
      <c r="TR553" s="126"/>
      <c r="TS553" s="126"/>
      <c r="TT553" s="126"/>
      <c r="TU553" s="126"/>
      <c r="TV553" s="126"/>
      <c r="TW553" s="126"/>
      <c r="TX553" s="126"/>
      <c r="TY553" s="126"/>
      <c r="TZ553" s="126"/>
      <c r="UA553" s="126"/>
      <c r="UB553" s="126"/>
      <c r="UC553" s="126"/>
      <c r="UD553" s="126"/>
      <c r="UE553" s="126"/>
      <c r="UF553" s="126"/>
      <c r="UG553" s="126"/>
      <c r="UH553" s="126"/>
      <c r="UI553" s="126"/>
      <c r="UJ553" s="126"/>
      <c r="UK553" s="126"/>
      <c r="UL553" s="126"/>
      <c r="UM553" s="126"/>
      <c r="UN553" s="126"/>
      <c r="UO553" s="126"/>
      <c r="UP553" s="126"/>
      <c r="UQ553" s="126"/>
      <c r="UR553" s="126"/>
      <c r="US553" s="126"/>
      <c r="UT553" s="126"/>
      <c r="UU553" s="126"/>
      <c r="UV553" s="126"/>
      <c r="UW553" s="126"/>
      <c r="UX553" s="126"/>
      <c r="UY553" s="126"/>
      <c r="UZ553" s="126"/>
      <c r="VA553" s="126"/>
      <c r="VB553" s="126"/>
      <c r="VC553" s="126"/>
      <c r="VD553" s="126"/>
      <c r="VE553" s="126"/>
      <c r="VF553" s="126"/>
      <c r="VG553" s="126"/>
      <c r="VH553" s="126"/>
      <c r="VI553" s="126"/>
      <c r="VJ553" s="126"/>
      <c r="VK553" s="126"/>
      <c r="VL553" s="126"/>
      <c r="VM553" s="126"/>
      <c r="VN553" s="126"/>
      <c r="VO553" s="126"/>
      <c r="VP553" s="126"/>
      <c r="VQ553" s="126"/>
      <c r="VR553" s="126"/>
      <c r="VS553" s="126"/>
      <c r="VT553" s="126"/>
      <c r="VU553" s="126"/>
      <c r="VV553" s="126"/>
      <c r="VW553" s="126"/>
      <c r="VX553" s="126"/>
      <c r="VY553" s="126"/>
      <c r="VZ553" s="126"/>
      <c r="WA553" s="126"/>
      <c r="WB553" s="126"/>
      <c r="WC553" s="126"/>
      <c r="WD553" s="126"/>
      <c r="WE553" s="126"/>
      <c r="WF553" s="126"/>
      <c r="WG553" s="126"/>
      <c r="WH553" s="126"/>
      <c r="WI553" s="126"/>
      <c r="WJ553" s="126"/>
      <c r="WK553" s="126"/>
      <c r="WL553" s="126"/>
      <c r="WM553" s="126"/>
      <c r="WN553" s="126"/>
      <c r="WO553" s="126"/>
      <c r="WP553" s="126"/>
      <c r="WQ553" s="126"/>
      <c r="WR553" s="126"/>
      <c r="WS553" s="126"/>
      <c r="WT553" s="126"/>
      <c r="WU553" s="126"/>
      <c r="WV553" s="126"/>
      <c r="WW553" s="126"/>
      <c r="WX553" s="126"/>
      <c r="WY553" s="126"/>
      <c r="WZ553" s="126"/>
      <c r="XA553" s="126"/>
      <c r="XB553" s="126"/>
      <c r="XC553" s="126"/>
      <c r="XD553" s="126"/>
      <c r="XE553" s="126"/>
      <c r="XF553" s="126"/>
      <c r="XG553" s="126"/>
      <c r="XH553" s="126"/>
      <c r="XI553" s="126"/>
      <c r="XJ553" s="126"/>
      <c r="XK553" s="126"/>
      <c r="XL553" s="126"/>
      <c r="XM553" s="126"/>
      <c r="XN553" s="126"/>
      <c r="XO553" s="126"/>
      <c r="XP553" s="126"/>
      <c r="XQ553" s="126"/>
      <c r="XR553" s="126"/>
      <c r="XS553" s="126"/>
      <c r="XT553" s="126"/>
      <c r="XU553" s="126"/>
      <c r="XV553" s="126"/>
      <c r="XW553" s="126"/>
      <c r="XX553" s="126"/>
      <c r="XY553" s="126"/>
      <c r="XZ553" s="126"/>
      <c r="YA553" s="126"/>
      <c r="YB553" s="126"/>
      <c r="YC553" s="126"/>
      <c r="YD553" s="126"/>
      <c r="YE553" s="126"/>
      <c r="YF553" s="126"/>
      <c r="YG553" s="126"/>
      <c r="YH553" s="126"/>
      <c r="YI553" s="126"/>
      <c r="YJ553" s="126"/>
      <c r="YK553" s="126"/>
      <c r="YL553" s="126"/>
      <c r="YM553" s="126"/>
      <c r="YN553" s="126"/>
      <c r="YO553" s="126"/>
      <c r="YP553" s="126"/>
      <c r="YQ553" s="126"/>
      <c r="YR553" s="126"/>
      <c r="YS553" s="126"/>
      <c r="YT553" s="126"/>
      <c r="YU553" s="126"/>
      <c r="YV553" s="126"/>
      <c r="YW553" s="126"/>
      <c r="YX553" s="126"/>
      <c r="YY553" s="126"/>
      <c r="YZ553" s="126"/>
      <c r="ZA553" s="126"/>
      <c r="ZB553" s="126"/>
      <c r="ZC553" s="126"/>
      <c r="ZD553" s="126"/>
      <c r="ZE553" s="126"/>
      <c r="ZF553" s="126"/>
      <c r="ZG553" s="126"/>
      <c r="ZH553" s="126"/>
      <c r="ZI553" s="126"/>
      <c r="ZJ553" s="126"/>
      <c r="ZK553" s="126"/>
      <c r="ZL553" s="126"/>
      <c r="ZM553" s="126"/>
      <c r="ZN553" s="126"/>
      <c r="ZO553" s="126"/>
      <c r="ZP553" s="126"/>
      <c r="ZQ553" s="126"/>
      <c r="ZR553" s="126"/>
      <c r="ZS553" s="126"/>
      <c r="ZT553" s="126"/>
      <c r="ZU553" s="126"/>
      <c r="ZV553" s="126"/>
      <c r="ZW553" s="126"/>
      <c r="ZX553" s="126"/>
      <c r="ZY553" s="126"/>
      <c r="ZZ553" s="126"/>
      <c r="AAA553" s="126"/>
      <c r="AAB553" s="126"/>
      <c r="AAC553" s="126"/>
      <c r="AAD553" s="126"/>
      <c r="AAE553" s="126"/>
      <c r="AAF553" s="126"/>
      <c r="AAG553" s="126"/>
      <c r="AAH553" s="126"/>
      <c r="AAI553" s="126"/>
      <c r="AAJ553" s="126"/>
      <c r="AAK553" s="126"/>
      <c r="AAL553" s="126"/>
      <c r="AAM553" s="126"/>
      <c r="AAN553" s="126"/>
      <c r="AAO553" s="126"/>
      <c r="AAP553" s="126"/>
      <c r="AAQ553" s="126"/>
      <c r="AAR553" s="126"/>
      <c r="AAS553" s="126"/>
      <c r="AAT553" s="126"/>
      <c r="AAU553" s="126"/>
      <c r="AAV553" s="126"/>
      <c r="AAW553" s="126"/>
      <c r="AAX553" s="126"/>
      <c r="AAY553" s="126"/>
      <c r="AAZ553" s="126"/>
      <c r="ABA553" s="126"/>
      <c r="ABB553" s="126"/>
      <c r="ABC553" s="126"/>
      <c r="ABD553" s="126"/>
      <c r="ABE553" s="126"/>
      <c r="ABF553" s="126"/>
      <c r="ABG553" s="126"/>
      <c r="ABH553" s="126"/>
      <c r="ABI553" s="126"/>
      <c r="ABJ553" s="126"/>
      <c r="ABK553" s="126"/>
      <c r="ABL553" s="126"/>
      <c r="ABM553" s="126"/>
      <c r="ABN553" s="126"/>
      <c r="ABO553" s="126"/>
      <c r="ABP553" s="126"/>
      <c r="ABQ553" s="126"/>
      <c r="ABR553" s="126"/>
      <c r="ABS553" s="126"/>
      <c r="ABT553" s="126"/>
      <c r="ABU553" s="126"/>
      <c r="ABV553" s="126"/>
      <c r="ABW553" s="126"/>
      <c r="ABX553" s="126"/>
      <c r="ABY553" s="126"/>
      <c r="ABZ553" s="126"/>
      <c r="ACA553" s="126"/>
      <c r="ACB553" s="126"/>
      <c r="ACC553" s="126"/>
      <c r="ACD553" s="126"/>
      <c r="ACE553" s="126"/>
      <c r="ACF553" s="126"/>
      <c r="ACG553" s="126"/>
      <c r="ACH553" s="126"/>
      <c r="ACI553" s="126"/>
      <c r="ACJ553" s="126"/>
      <c r="ACK553" s="126"/>
      <c r="ACL553" s="126"/>
      <c r="ACM553" s="126"/>
      <c r="ACN553" s="126"/>
      <c r="ACO553" s="126"/>
      <c r="ACP553" s="126"/>
      <c r="ACQ553" s="126"/>
      <c r="ACR553" s="126"/>
      <c r="ACS553" s="126"/>
      <c r="ACT553" s="126"/>
      <c r="ACU553" s="126"/>
      <c r="ACV553" s="126"/>
      <c r="ACW553" s="126"/>
      <c r="ACX553" s="126"/>
      <c r="ACY553" s="126"/>
      <c r="ACZ553" s="126"/>
      <c r="ADA553" s="126"/>
      <c r="ADB553" s="126"/>
      <c r="ADC553" s="126"/>
      <c r="ADD553" s="126"/>
      <c r="ADE553" s="126"/>
      <c r="ADF553" s="126"/>
      <c r="ADG553" s="126"/>
      <c r="ADH553" s="126"/>
      <c r="ADI553" s="126"/>
      <c r="ADJ553" s="126"/>
      <c r="ADK553" s="126"/>
      <c r="ADL553" s="126"/>
      <c r="ADM553" s="126"/>
      <c r="ADN553" s="126"/>
      <c r="ADO553" s="126"/>
      <c r="ADP553" s="126"/>
      <c r="ADQ553" s="126"/>
      <c r="ADR553" s="126"/>
      <c r="ADS553" s="126"/>
      <c r="ADT553" s="126"/>
      <c r="ADU553" s="126"/>
      <c r="ADV553" s="126"/>
      <c r="ADW553" s="126"/>
      <c r="ADX553" s="126"/>
      <c r="ADY553" s="126"/>
      <c r="ADZ553" s="126"/>
      <c r="AEA553" s="126"/>
      <c r="AEB553" s="126"/>
      <c r="AEC553" s="126"/>
      <c r="AED553" s="126"/>
      <c r="AEE553" s="126"/>
      <c r="AEF553" s="126"/>
      <c r="AEG553" s="126"/>
      <c r="AEH553" s="126"/>
      <c r="AEI553" s="126"/>
      <c r="AEJ553" s="126"/>
      <c r="AEK553" s="126"/>
      <c r="AEL553" s="126"/>
      <c r="AEM553" s="126"/>
      <c r="AEN553" s="126"/>
      <c r="AEO553" s="126"/>
      <c r="AEP553" s="126"/>
      <c r="AEQ553" s="126"/>
      <c r="AER553" s="126"/>
      <c r="AES553" s="126"/>
      <c r="AET553" s="126"/>
      <c r="AEU553" s="126"/>
      <c r="AEV553" s="126"/>
      <c r="AEW553" s="126"/>
      <c r="AEX553" s="126"/>
      <c r="AEY553" s="126"/>
      <c r="AEZ553" s="126"/>
      <c r="AFA553" s="126"/>
      <c r="AFB553" s="126"/>
      <c r="AFC553" s="126"/>
      <c r="AFD553" s="126"/>
      <c r="AFE553" s="126"/>
      <c r="AFF553" s="126"/>
      <c r="AFG553" s="126"/>
      <c r="AFH553" s="126"/>
      <c r="AFI553" s="126"/>
      <c r="AFJ553" s="126"/>
      <c r="AFK553" s="126"/>
      <c r="AFL553" s="126"/>
      <c r="AFM553" s="126"/>
      <c r="AFN553" s="126"/>
      <c r="AFO553" s="126"/>
      <c r="AFP553" s="126"/>
      <c r="AFQ553" s="126"/>
      <c r="AFR553" s="126"/>
      <c r="AFS553" s="126"/>
      <c r="AFT553" s="126"/>
      <c r="AFU553" s="126"/>
      <c r="AFV553" s="126"/>
      <c r="AFW553" s="126"/>
      <c r="AFX553" s="126"/>
      <c r="AFY553" s="126"/>
      <c r="AFZ553" s="126"/>
      <c r="AGA553" s="126"/>
      <c r="AGB553" s="126"/>
      <c r="AGC553" s="126"/>
      <c r="AGD553" s="126"/>
      <c r="AGE553" s="126"/>
      <c r="AGF553" s="126"/>
      <c r="AGG553" s="126"/>
      <c r="AGH553" s="126"/>
      <c r="AGI553" s="126"/>
      <c r="AGJ553" s="126"/>
      <c r="AGK553" s="126"/>
      <c r="AGL553" s="126"/>
      <c r="AGM553" s="126"/>
      <c r="AGN553" s="126"/>
      <c r="AGO553" s="126"/>
      <c r="AGP553" s="126"/>
      <c r="AGQ553" s="126"/>
      <c r="AGR553" s="126"/>
      <c r="AGS553" s="126"/>
      <c r="AGT553" s="126"/>
      <c r="AGU553" s="126"/>
      <c r="AGV553" s="126"/>
      <c r="AGW553" s="126"/>
      <c r="AGX553" s="126"/>
      <c r="AGY553" s="126"/>
      <c r="AGZ553" s="126"/>
      <c r="AHA553" s="126"/>
      <c r="AHB553" s="126"/>
      <c r="AHC553" s="126"/>
      <c r="AHD553" s="126"/>
      <c r="AHE553" s="126"/>
      <c r="AHF553" s="126"/>
      <c r="AHG553" s="126"/>
      <c r="AHH553" s="126"/>
      <c r="AHI553" s="126"/>
      <c r="AHJ553" s="126"/>
      <c r="AHK553" s="126"/>
      <c r="AHL553" s="126"/>
      <c r="AHM553" s="126"/>
      <c r="AHN553" s="126"/>
      <c r="AHO553" s="126"/>
      <c r="AHP553" s="126"/>
      <c r="AHQ553" s="126"/>
      <c r="AHR553" s="126"/>
      <c r="AHS553" s="126"/>
      <c r="AHT553" s="126"/>
      <c r="AHU553" s="126"/>
      <c r="AHV553" s="126"/>
      <c r="AHW553" s="126"/>
      <c r="AHX553" s="126"/>
      <c r="AHY553" s="126"/>
      <c r="AHZ553" s="126"/>
      <c r="AIA553" s="126"/>
      <c r="AIB553" s="126"/>
      <c r="AIC553" s="126"/>
      <c r="AID553" s="126"/>
      <c r="AIE553" s="126"/>
      <c r="AIF553" s="126"/>
      <c r="AIG553" s="126"/>
      <c r="AIH553" s="126"/>
      <c r="AII553" s="126"/>
      <c r="AIJ553" s="126"/>
      <c r="AIK553" s="126"/>
      <c r="AIL553" s="126"/>
      <c r="AIM553" s="126"/>
      <c r="AIN553" s="126"/>
      <c r="AIO553" s="126"/>
      <c r="AIP553" s="126"/>
      <c r="AIQ553" s="126"/>
      <c r="AIR553" s="126"/>
      <c r="AIS553" s="126"/>
      <c r="AIT553" s="126"/>
      <c r="AIU553" s="126"/>
      <c r="AIV553" s="126"/>
      <c r="AIW553" s="126"/>
      <c r="AIX553" s="126"/>
      <c r="AIY553" s="126"/>
      <c r="AIZ553" s="126"/>
      <c r="AJA553" s="126"/>
      <c r="AJB553" s="126"/>
      <c r="AJC553" s="126"/>
      <c r="AJD553" s="126"/>
      <c r="AJE553" s="126"/>
      <c r="AJF553" s="126"/>
      <c r="AJG553" s="126"/>
      <c r="AJH553" s="126"/>
      <c r="AJI553" s="126"/>
      <c r="AJJ553" s="126"/>
      <c r="AJK553" s="126"/>
      <c r="AJL553" s="126"/>
      <c r="AJM553" s="126"/>
      <c r="AJN553" s="126"/>
      <c r="AJO553" s="126"/>
      <c r="AJP553" s="126"/>
      <c r="AJQ553" s="126"/>
      <c r="AJR553" s="126"/>
      <c r="AJS553" s="126"/>
      <c r="AJT553" s="126"/>
      <c r="AJU553" s="126"/>
      <c r="AJV553" s="126"/>
      <c r="AJW553" s="126"/>
      <c r="AJX553" s="126"/>
      <c r="AJY553" s="126"/>
      <c r="AJZ553" s="126"/>
      <c r="AKA553" s="126"/>
      <c r="AKB553" s="126"/>
      <c r="AKC553" s="126"/>
      <c r="AKD553" s="126"/>
      <c r="AKE553" s="126"/>
      <c r="AKF553" s="126"/>
      <c r="AKG553" s="126"/>
      <c r="AKH553" s="126"/>
      <c r="AKI553" s="126"/>
      <c r="AKJ553" s="126"/>
      <c r="AKK553" s="126"/>
      <c r="AKL553" s="126"/>
      <c r="AKM553" s="126"/>
      <c r="AKN553" s="126"/>
      <c r="AKO553" s="126"/>
      <c r="AKP553" s="126"/>
      <c r="AKQ553" s="126"/>
      <c r="AKR553" s="126"/>
      <c r="AKS553" s="126"/>
      <c r="AKT553" s="126"/>
      <c r="AKU553" s="126"/>
      <c r="AKV553" s="126"/>
      <c r="AKW553" s="126"/>
      <c r="AKX553" s="126"/>
      <c r="AKY553" s="126"/>
      <c r="AKZ553" s="126"/>
      <c r="ALA553" s="126"/>
      <c r="ALB553" s="126"/>
      <c r="ALC553" s="126"/>
      <c r="ALD553" s="126"/>
      <c r="ALE553" s="126"/>
      <c r="ALF553" s="126"/>
      <c r="ALG553" s="126"/>
      <c r="ALH553" s="126"/>
      <c r="ALI553" s="126"/>
      <c r="ALJ553" s="126"/>
      <c r="ALK553" s="126"/>
      <c r="ALL553" s="126"/>
      <c r="ALM553" s="126"/>
      <c r="ALN553" s="126"/>
      <c r="ALO553" s="126"/>
      <c r="AMM553" s="126"/>
    </row>
    <row r="554" customFormat="false" ht="32.8" hidden="false" customHeight="false" outlineLevel="0" collapsed="false">
      <c r="A554" s="122"/>
      <c r="B554" s="90"/>
      <c r="C554" s="81" t="s">
        <v>117</v>
      </c>
      <c r="D554" s="81" t="n">
        <v>926</v>
      </c>
      <c r="E554" s="154" t="s">
        <v>16</v>
      </c>
      <c r="F554" s="154" t="s">
        <v>32</v>
      </c>
      <c r="G554" s="82" t="n">
        <v>5030010030</v>
      </c>
      <c r="H554" s="83"/>
      <c r="I554" s="157" t="n">
        <f aca="false">SUM(J554:Q554)</f>
        <v>911900</v>
      </c>
      <c r="J554" s="157" t="n">
        <f aca="false">J555</f>
        <v>1659700</v>
      </c>
      <c r="K554" s="76" t="n">
        <f aca="false">K555</f>
        <v>-747800</v>
      </c>
      <c r="L554" s="76" t="n">
        <f aca="false">L555</f>
        <v>0</v>
      </c>
      <c r="M554" s="76" t="n">
        <f aca="false">M555</f>
        <v>0</v>
      </c>
      <c r="N554" s="76" t="n">
        <f aca="false">N555</f>
        <v>0</v>
      </c>
      <c r="O554" s="157" t="n">
        <f aca="false">O555</f>
        <v>0</v>
      </c>
      <c r="P554" s="76" t="n">
        <f aca="false">P555</f>
        <v>0</v>
      </c>
      <c r="Q554" s="158" t="n">
        <f aca="false">Q555</f>
        <v>0</v>
      </c>
      <c r="R554" s="126"/>
      <c r="S554" s="126"/>
      <c r="T554" s="126"/>
      <c r="U554" s="126"/>
      <c r="V554" s="126"/>
      <c r="W554" s="126"/>
      <c r="X554" s="126"/>
      <c r="Y554" s="126"/>
      <c r="Z554" s="126"/>
      <c r="AA554" s="126"/>
      <c r="AB554" s="126"/>
      <c r="AC554" s="126"/>
      <c r="AD554" s="126"/>
      <c r="AE554" s="126"/>
      <c r="AF554" s="126"/>
      <c r="AG554" s="126"/>
      <c r="AH554" s="126"/>
      <c r="AI554" s="126"/>
      <c r="AJ554" s="126"/>
      <c r="AK554" s="126"/>
      <c r="AL554" s="126"/>
      <c r="AM554" s="126"/>
      <c r="AN554" s="126"/>
      <c r="AO554" s="126"/>
      <c r="AP554" s="126"/>
      <c r="AQ554" s="126"/>
      <c r="AR554" s="126"/>
      <c r="AS554" s="126"/>
      <c r="AT554" s="126"/>
      <c r="AU554" s="126"/>
      <c r="AV554" s="126"/>
      <c r="AW554" s="126"/>
      <c r="AX554" s="126"/>
      <c r="AY554" s="126"/>
      <c r="AZ554" s="126"/>
      <c r="BA554" s="126"/>
      <c r="BB554" s="126"/>
      <c r="BC554" s="126"/>
      <c r="BD554" s="126"/>
      <c r="BE554" s="126"/>
      <c r="BF554" s="126"/>
      <c r="BG554" s="126"/>
      <c r="BH554" s="126"/>
      <c r="BI554" s="126"/>
      <c r="BJ554" s="126"/>
      <c r="BK554" s="126"/>
      <c r="BL554" s="126"/>
      <c r="BM554" s="126"/>
      <c r="BN554" s="126"/>
      <c r="BO554" s="126"/>
      <c r="BP554" s="126"/>
      <c r="BQ554" s="126"/>
      <c r="BR554" s="126"/>
      <c r="BS554" s="126"/>
      <c r="BT554" s="126"/>
      <c r="BU554" s="126"/>
      <c r="BV554" s="126"/>
      <c r="BW554" s="126"/>
      <c r="BX554" s="126"/>
      <c r="BY554" s="126"/>
      <c r="BZ554" s="126"/>
      <c r="CA554" s="126"/>
      <c r="CB554" s="126"/>
      <c r="CC554" s="126"/>
      <c r="CD554" s="126"/>
      <c r="CE554" s="126"/>
      <c r="CF554" s="126"/>
      <c r="CG554" s="126"/>
      <c r="CH554" s="126"/>
      <c r="CI554" s="126"/>
      <c r="CJ554" s="126"/>
      <c r="CK554" s="126"/>
      <c r="CL554" s="126"/>
      <c r="CM554" s="126"/>
      <c r="CN554" s="126"/>
      <c r="CO554" s="126"/>
      <c r="CP554" s="126"/>
      <c r="CQ554" s="126"/>
      <c r="CR554" s="126"/>
      <c r="CS554" s="126"/>
      <c r="CT554" s="126"/>
      <c r="CU554" s="126"/>
      <c r="CV554" s="126"/>
      <c r="CW554" s="126"/>
      <c r="CX554" s="126"/>
      <c r="CY554" s="126"/>
      <c r="CZ554" s="126"/>
      <c r="DA554" s="126"/>
      <c r="DB554" s="126"/>
      <c r="DC554" s="126"/>
      <c r="DD554" s="126"/>
      <c r="DE554" s="126"/>
      <c r="DF554" s="126"/>
      <c r="DG554" s="126"/>
      <c r="DH554" s="126"/>
      <c r="DI554" s="126"/>
      <c r="DJ554" s="126"/>
      <c r="DK554" s="126"/>
      <c r="DL554" s="126"/>
      <c r="DM554" s="126"/>
      <c r="DN554" s="126"/>
      <c r="DO554" s="126"/>
      <c r="DP554" s="126"/>
      <c r="DQ554" s="126"/>
      <c r="DR554" s="126"/>
      <c r="DS554" s="126"/>
      <c r="DT554" s="126"/>
      <c r="DU554" s="126"/>
      <c r="DV554" s="126"/>
      <c r="DW554" s="126"/>
      <c r="DX554" s="126"/>
      <c r="DY554" s="126"/>
      <c r="DZ554" s="126"/>
      <c r="EA554" s="126"/>
      <c r="EB554" s="126"/>
      <c r="EC554" s="126"/>
      <c r="ED554" s="126"/>
      <c r="EE554" s="126"/>
      <c r="EF554" s="126"/>
      <c r="EG554" s="126"/>
      <c r="EH554" s="126"/>
      <c r="EI554" s="126"/>
      <c r="EJ554" s="126"/>
      <c r="EK554" s="126"/>
      <c r="EL554" s="126"/>
      <c r="EM554" s="126"/>
      <c r="EN554" s="126"/>
      <c r="EO554" s="126"/>
      <c r="EP554" s="126"/>
      <c r="EQ554" s="126"/>
      <c r="ER554" s="126"/>
      <c r="ES554" s="126"/>
      <c r="ET554" s="126"/>
      <c r="EU554" s="126"/>
      <c r="EV554" s="126"/>
      <c r="EW554" s="126"/>
      <c r="EX554" s="126"/>
      <c r="EY554" s="126"/>
      <c r="EZ554" s="126"/>
      <c r="FA554" s="126"/>
      <c r="FB554" s="126"/>
      <c r="FC554" s="126"/>
      <c r="FD554" s="126"/>
      <c r="FE554" s="126"/>
      <c r="FF554" s="126"/>
      <c r="FG554" s="126"/>
      <c r="FH554" s="126"/>
      <c r="FI554" s="126"/>
      <c r="FJ554" s="126"/>
      <c r="FK554" s="126"/>
      <c r="FL554" s="126"/>
      <c r="FM554" s="126"/>
      <c r="FN554" s="126"/>
      <c r="FO554" s="126"/>
      <c r="FP554" s="126"/>
      <c r="FQ554" s="126"/>
      <c r="FR554" s="126"/>
      <c r="FS554" s="126"/>
      <c r="FT554" s="126"/>
      <c r="FU554" s="126"/>
      <c r="FV554" s="126"/>
      <c r="FW554" s="126"/>
      <c r="FX554" s="126"/>
      <c r="FY554" s="126"/>
      <c r="FZ554" s="126"/>
      <c r="GA554" s="126"/>
      <c r="GB554" s="126"/>
      <c r="GC554" s="126"/>
      <c r="GD554" s="126"/>
      <c r="GE554" s="126"/>
      <c r="GF554" s="126"/>
      <c r="GG554" s="126"/>
      <c r="GH554" s="126"/>
      <c r="GI554" s="126"/>
      <c r="GJ554" s="126"/>
      <c r="GK554" s="126"/>
      <c r="GL554" s="126"/>
      <c r="GM554" s="126"/>
      <c r="GN554" s="126"/>
      <c r="GO554" s="126"/>
      <c r="GP554" s="126"/>
      <c r="GQ554" s="126"/>
      <c r="GR554" s="126"/>
      <c r="GS554" s="126"/>
      <c r="GT554" s="126"/>
      <c r="GU554" s="126"/>
      <c r="GV554" s="126"/>
      <c r="GW554" s="126"/>
      <c r="GX554" s="126"/>
      <c r="GY554" s="126"/>
      <c r="GZ554" s="126"/>
      <c r="HA554" s="126"/>
      <c r="HB554" s="126"/>
      <c r="HC554" s="126"/>
      <c r="HD554" s="126"/>
      <c r="HE554" s="126"/>
      <c r="HF554" s="126"/>
      <c r="HG554" s="126"/>
      <c r="HH554" s="126"/>
      <c r="HI554" s="126"/>
      <c r="HJ554" s="126"/>
      <c r="HK554" s="126"/>
      <c r="HL554" s="126"/>
      <c r="HM554" s="126"/>
      <c r="HN554" s="126"/>
      <c r="HO554" s="126"/>
      <c r="HP554" s="126"/>
      <c r="HQ554" s="126"/>
      <c r="HR554" s="126"/>
      <c r="HS554" s="126"/>
      <c r="HT554" s="126"/>
      <c r="HU554" s="126"/>
      <c r="HV554" s="126"/>
      <c r="HW554" s="126"/>
      <c r="HX554" s="126"/>
      <c r="HY554" s="126"/>
      <c r="HZ554" s="126"/>
      <c r="IA554" s="126"/>
      <c r="IB554" s="126"/>
      <c r="IC554" s="126"/>
      <c r="ID554" s="126"/>
      <c r="IE554" s="126"/>
      <c r="IF554" s="126"/>
      <c r="IG554" s="126"/>
      <c r="IH554" s="126"/>
      <c r="II554" s="126"/>
      <c r="IJ554" s="126"/>
      <c r="IK554" s="126"/>
      <c r="IL554" s="126"/>
      <c r="IM554" s="126"/>
      <c r="IN554" s="126"/>
      <c r="IO554" s="126"/>
      <c r="IP554" s="126"/>
      <c r="IQ554" s="126"/>
      <c r="IR554" s="126"/>
      <c r="IS554" s="126"/>
      <c r="IT554" s="126"/>
      <c r="IU554" s="126"/>
      <c r="IV554" s="126"/>
      <c r="IW554" s="126"/>
      <c r="IX554" s="126"/>
      <c r="IY554" s="126"/>
      <c r="IZ554" s="126"/>
      <c r="JA554" s="126"/>
      <c r="JB554" s="126"/>
      <c r="JC554" s="126"/>
      <c r="JD554" s="126"/>
      <c r="JE554" s="126"/>
      <c r="JF554" s="126"/>
      <c r="JG554" s="126"/>
      <c r="JH554" s="126"/>
      <c r="JI554" s="126"/>
      <c r="JJ554" s="126"/>
      <c r="JK554" s="126"/>
      <c r="JL554" s="126"/>
      <c r="JM554" s="126"/>
      <c r="JN554" s="126"/>
      <c r="JO554" s="126"/>
      <c r="JP554" s="126"/>
      <c r="JQ554" s="126"/>
      <c r="JR554" s="126"/>
      <c r="JS554" s="126"/>
      <c r="JT554" s="126"/>
      <c r="JU554" s="126"/>
      <c r="JV554" s="126"/>
      <c r="JW554" s="126"/>
      <c r="JX554" s="126"/>
      <c r="JY554" s="126"/>
      <c r="JZ554" s="126"/>
      <c r="KA554" s="126"/>
      <c r="KB554" s="126"/>
      <c r="KC554" s="126"/>
      <c r="KD554" s="126"/>
      <c r="KE554" s="126"/>
      <c r="KF554" s="126"/>
      <c r="KG554" s="126"/>
      <c r="KH554" s="126"/>
      <c r="KI554" s="126"/>
      <c r="KJ554" s="126"/>
      <c r="KK554" s="126"/>
      <c r="KL554" s="126"/>
      <c r="KM554" s="126"/>
      <c r="KN554" s="126"/>
      <c r="KO554" s="126"/>
      <c r="KP554" s="126"/>
      <c r="KQ554" s="126"/>
      <c r="KR554" s="126"/>
      <c r="KS554" s="126"/>
      <c r="KT554" s="126"/>
      <c r="KU554" s="126"/>
      <c r="KV554" s="126"/>
      <c r="KW554" s="126"/>
      <c r="KX554" s="126"/>
      <c r="KY554" s="126"/>
      <c r="KZ554" s="126"/>
      <c r="LA554" s="126"/>
      <c r="LB554" s="126"/>
      <c r="LC554" s="126"/>
      <c r="LD554" s="126"/>
      <c r="LE554" s="126"/>
      <c r="LF554" s="126"/>
      <c r="LG554" s="126"/>
      <c r="LH554" s="126"/>
      <c r="LI554" s="126"/>
      <c r="LJ554" s="126"/>
      <c r="LK554" s="126"/>
      <c r="LL554" s="126"/>
      <c r="LM554" s="126"/>
      <c r="LN554" s="126"/>
      <c r="LO554" s="126"/>
      <c r="LP554" s="126"/>
      <c r="LQ554" s="126"/>
      <c r="LR554" s="126"/>
      <c r="LS554" s="126"/>
      <c r="LT554" s="126"/>
      <c r="LU554" s="126"/>
      <c r="LV554" s="126"/>
      <c r="LW554" s="126"/>
      <c r="LX554" s="126"/>
      <c r="LY554" s="126"/>
      <c r="LZ554" s="126"/>
      <c r="MA554" s="126"/>
      <c r="MB554" s="126"/>
      <c r="MC554" s="126"/>
      <c r="MD554" s="126"/>
      <c r="ME554" s="126"/>
      <c r="MF554" s="126"/>
      <c r="MG554" s="126"/>
      <c r="MH554" s="126"/>
      <c r="MI554" s="126"/>
      <c r="MJ554" s="126"/>
      <c r="MK554" s="126"/>
      <c r="ML554" s="126"/>
      <c r="MM554" s="126"/>
      <c r="MN554" s="126"/>
      <c r="MO554" s="126"/>
      <c r="MP554" s="126"/>
      <c r="MQ554" s="126"/>
      <c r="MR554" s="126"/>
      <c r="MS554" s="126"/>
      <c r="MT554" s="126"/>
      <c r="MU554" s="126"/>
      <c r="MV554" s="126"/>
      <c r="MW554" s="126"/>
      <c r="MX554" s="126"/>
      <c r="MY554" s="126"/>
      <c r="MZ554" s="126"/>
      <c r="NA554" s="126"/>
      <c r="NB554" s="126"/>
      <c r="NC554" s="126"/>
      <c r="ND554" s="126"/>
      <c r="NE554" s="126"/>
      <c r="NF554" s="126"/>
      <c r="NG554" s="126"/>
      <c r="NH554" s="126"/>
      <c r="NI554" s="126"/>
      <c r="NJ554" s="126"/>
      <c r="NK554" s="126"/>
      <c r="NL554" s="126"/>
      <c r="NM554" s="126"/>
      <c r="NN554" s="126"/>
      <c r="NO554" s="126"/>
      <c r="NP554" s="126"/>
      <c r="NQ554" s="126"/>
      <c r="NR554" s="126"/>
      <c r="NS554" s="126"/>
      <c r="NT554" s="126"/>
      <c r="NU554" s="126"/>
      <c r="NV554" s="126"/>
      <c r="NW554" s="126"/>
      <c r="NX554" s="126"/>
      <c r="NY554" s="126"/>
      <c r="NZ554" s="126"/>
      <c r="OA554" s="126"/>
      <c r="OB554" s="126"/>
      <c r="OC554" s="126"/>
      <c r="OD554" s="126"/>
      <c r="OE554" s="126"/>
      <c r="OF554" s="126"/>
      <c r="OG554" s="126"/>
      <c r="OH554" s="126"/>
      <c r="OI554" s="126"/>
      <c r="OJ554" s="126"/>
      <c r="OK554" s="126"/>
      <c r="OL554" s="126"/>
      <c r="OM554" s="126"/>
      <c r="ON554" s="126"/>
      <c r="OO554" s="126"/>
      <c r="OP554" s="126"/>
      <c r="OQ554" s="126"/>
      <c r="OR554" s="126"/>
      <c r="OS554" s="126"/>
      <c r="OT554" s="126"/>
      <c r="OU554" s="126"/>
      <c r="OV554" s="126"/>
      <c r="OW554" s="126"/>
      <c r="OX554" s="126"/>
      <c r="OY554" s="126"/>
      <c r="OZ554" s="126"/>
      <c r="PA554" s="126"/>
      <c r="PB554" s="126"/>
      <c r="PC554" s="126"/>
      <c r="PD554" s="126"/>
      <c r="PE554" s="126"/>
      <c r="PF554" s="126"/>
      <c r="PG554" s="126"/>
      <c r="PH554" s="126"/>
      <c r="PI554" s="126"/>
      <c r="PJ554" s="126"/>
      <c r="PK554" s="126"/>
      <c r="PL554" s="126"/>
      <c r="PM554" s="126"/>
      <c r="PN554" s="126"/>
      <c r="PO554" s="126"/>
      <c r="PP554" s="126"/>
      <c r="PQ554" s="126"/>
      <c r="PR554" s="126"/>
      <c r="PS554" s="126"/>
      <c r="PT554" s="126"/>
      <c r="PU554" s="126"/>
      <c r="PV554" s="126"/>
      <c r="PW554" s="126"/>
      <c r="PX554" s="126"/>
      <c r="PY554" s="126"/>
      <c r="PZ554" s="126"/>
      <c r="QA554" s="126"/>
      <c r="QB554" s="126"/>
      <c r="QC554" s="126"/>
      <c r="QD554" s="126"/>
      <c r="QE554" s="126"/>
      <c r="QF554" s="126"/>
      <c r="QG554" s="126"/>
      <c r="QH554" s="126"/>
      <c r="QI554" s="126"/>
      <c r="QJ554" s="126"/>
      <c r="QK554" s="126"/>
      <c r="QL554" s="126"/>
      <c r="QM554" s="126"/>
      <c r="QN554" s="126"/>
      <c r="QO554" s="126"/>
      <c r="QP554" s="126"/>
      <c r="QQ554" s="126"/>
      <c r="QR554" s="126"/>
      <c r="QS554" s="126"/>
      <c r="QT554" s="126"/>
      <c r="QU554" s="126"/>
      <c r="QV554" s="126"/>
      <c r="QW554" s="126"/>
      <c r="QX554" s="126"/>
      <c r="QY554" s="126"/>
      <c r="QZ554" s="126"/>
      <c r="RA554" s="126"/>
      <c r="RB554" s="126"/>
      <c r="RC554" s="126"/>
      <c r="RD554" s="126"/>
      <c r="RE554" s="126"/>
      <c r="RF554" s="126"/>
      <c r="RG554" s="126"/>
      <c r="RH554" s="126"/>
      <c r="RI554" s="126"/>
      <c r="RJ554" s="126"/>
      <c r="RK554" s="126"/>
      <c r="RL554" s="126"/>
      <c r="RM554" s="126"/>
      <c r="RN554" s="126"/>
      <c r="RO554" s="126"/>
      <c r="RP554" s="126"/>
      <c r="RQ554" s="126"/>
      <c r="RR554" s="126"/>
      <c r="RS554" s="126"/>
      <c r="RT554" s="126"/>
      <c r="RU554" s="126"/>
      <c r="RV554" s="126"/>
      <c r="RW554" s="126"/>
      <c r="RX554" s="126"/>
      <c r="RY554" s="126"/>
      <c r="RZ554" s="126"/>
      <c r="SA554" s="126"/>
      <c r="SB554" s="126"/>
      <c r="SC554" s="126"/>
      <c r="SD554" s="126"/>
      <c r="SE554" s="126"/>
      <c r="SF554" s="126"/>
      <c r="SG554" s="126"/>
      <c r="SH554" s="126"/>
      <c r="SI554" s="126"/>
      <c r="SJ554" s="126"/>
      <c r="SK554" s="126"/>
      <c r="SL554" s="126"/>
      <c r="SM554" s="126"/>
      <c r="SN554" s="126"/>
      <c r="SO554" s="126"/>
      <c r="SP554" s="126"/>
      <c r="SQ554" s="126"/>
      <c r="SR554" s="126"/>
      <c r="SS554" s="126"/>
      <c r="ST554" s="126"/>
      <c r="SU554" s="126"/>
      <c r="SV554" s="126"/>
      <c r="SW554" s="126"/>
      <c r="SX554" s="126"/>
      <c r="SY554" s="126"/>
      <c r="SZ554" s="126"/>
      <c r="TA554" s="126"/>
      <c r="TB554" s="126"/>
      <c r="TC554" s="126"/>
      <c r="TD554" s="126"/>
      <c r="TE554" s="126"/>
      <c r="TF554" s="126"/>
      <c r="TG554" s="126"/>
      <c r="TH554" s="126"/>
      <c r="TI554" s="126"/>
      <c r="TJ554" s="126"/>
      <c r="TK554" s="126"/>
      <c r="TL554" s="126"/>
      <c r="TM554" s="126"/>
      <c r="TN554" s="126"/>
      <c r="TO554" s="126"/>
      <c r="TP554" s="126"/>
      <c r="TQ554" s="126"/>
      <c r="TR554" s="126"/>
      <c r="TS554" s="126"/>
      <c r="TT554" s="126"/>
      <c r="TU554" s="126"/>
      <c r="TV554" s="126"/>
      <c r="TW554" s="126"/>
      <c r="TX554" s="126"/>
      <c r="TY554" s="126"/>
      <c r="TZ554" s="126"/>
      <c r="UA554" s="126"/>
      <c r="UB554" s="126"/>
      <c r="UC554" s="126"/>
      <c r="UD554" s="126"/>
      <c r="UE554" s="126"/>
      <c r="UF554" s="126"/>
      <c r="UG554" s="126"/>
      <c r="UH554" s="126"/>
      <c r="UI554" s="126"/>
      <c r="UJ554" s="126"/>
      <c r="UK554" s="126"/>
      <c r="UL554" s="126"/>
      <c r="UM554" s="126"/>
      <c r="UN554" s="126"/>
      <c r="UO554" s="126"/>
      <c r="UP554" s="126"/>
      <c r="UQ554" s="126"/>
      <c r="UR554" s="126"/>
      <c r="US554" s="126"/>
      <c r="UT554" s="126"/>
      <c r="UU554" s="126"/>
      <c r="UV554" s="126"/>
      <c r="UW554" s="126"/>
      <c r="UX554" s="126"/>
      <c r="UY554" s="126"/>
      <c r="UZ554" s="126"/>
      <c r="VA554" s="126"/>
      <c r="VB554" s="126"/>
      <c r="VC554" s="126"/>
      <c r="VD554" s="126"/>
      <c r="VE554" s="126"/>
      <c r="VF554" s="126"/>
      <c r="VG554" s="126"/>
      <c r="VH554" s="126"/>
      <c r="VI554" s="126"/>
      <c r="VJ554" s="126"/>
      <c r="VK554" s="126"/>
      <c r="VL554" s="126"/>
      <c r="VM554" s="126"/>
      <c r="VN554" s="126"/>
      <c r="VO554" s="126"/>
      <c r="VP554" s="126"/>
      <c r="VQ554" s="126"/>
      <c r="VR554" s="126"/>
      <c r="VS554" s="126"/>
      <c r="VT554" s="126"/>
      <c r="VU554" s="126"/>
      <c r="VV554" s="126"/>
      <c r="VW554" s="126"/>
      <c r="VX554" s="126"/>
      <c r="VY554" s="126"/>
      <c r="VZ554" s="126"/>
      <c r="WA554" s="126"/>
      <c r="WB554" s="126"/>
      <c r="WC554" s="126"/>
      <c r="WD554" s="126"/>
      <c r="WE554" s="126"/>
      <c r="WF554" s="126"/>
      <c r="WG554" s="126"/>
      <c r="WH554" s="126"/>
      <c r="WI554" s="126"/>
      <c r="WJ554" s="126"/>
      <c r="WK554" s="126"/>
      <c r="WL554" s="126"/>
      <c r="WM554" s="126"/>
      <c r="WN554" s="126"/>
      <c r="WO554" s="126"/>
      <c r="WP554" s="126"/>
      <c r="WQ554" s="126"/>
      <c r="WR554" s="126"/>
      <c r="WS554" s="126"/>
      <c r="WT554" s="126"/>
      <c r="WU554" s="126"/>
      <c r="WV554" s="126"/>
      <c r="WW554" s="126"/>
      <c r="WX554" s="126"/>
      <c r="WY554" s="126"/>
      <c r="WZ554" s="126"/>
      <c r="XA554" s="126"/>
      <c r="XB554" s="126"/>
      <c r="XC554" s="126"/>
      <c r="XD554" s="126"/>
      <c r="XE554" s="126"/>
      <c r="XF554" s="126"/>
      <c r="XG554" s="126"/>
      <c r="XH554" s="126"/>
      <c r="XI554" s="126"/>
      <c r="XJ554" s="126"/>
      <c r="XK554" s="126"/>
      <c r="XL554" s="126"/>
      <c r="XM554" s="126"/>
      <c r="XN554" s="126"/>
      <c r="XO554" s="126"/>
      <c r="XP554" s="126"/>
      <c r="XQ554" s="126"/>
      <c r="XR554" s="126"/>
      <c r="XS554" s="126"/>
      <c r="XT554" s="126"/>
      <c r="XU554" s="126"/>
      <c r="XV554" s="126"/>
      <c r="XW554" s="126"/>
      <c r="XX554" s="126"/>
      <c r="XY554" s="126"/>
      <c r="XZ554" s="126"/>
      <c r="YA554" s="126"/>
      <c r="YB554" s="126"/>
      <c r="YC554" s="126"/>
      <c r="YD554" s="126"/>
      <c r="YE554" s="126"/>
      <c r="YF554" s="126"/>
      <c r="YG554" s="126"/>
      <c r="YH554" s="126"/>
      <c r="YI554" s="126"/>
      <c r="YJ554" s="126"/>
      <c r="YK554" s="126"/>
      <c r="YL554" s="126"/>
      <c r="YM554" s="126"/>
      <c r="YN554" s="126"/>
      <c r="YO554" s="126"/>
      <c r="YP554" s="126"/>
      <c r="YQ554" s="126"/>
      <c r="YR554" s="126"/>
      <c r="YS554" s="126"/>
      <c r="YT554" s="126"/>
      <c r="YU554" s="126"/>
      <c r="YV554" s="126"/>
      <c r="YW554" s="126"/>
      <c r="YX554" s="126"/>
      <c r="YY554" s="126"/>
      <c r="YZ554" s="126"/>
      <c r="ZA554" s="126"/>
      <c r="ZB554" s="126"/>
      <c r="ZC554" s="126"/>
      <c r="ZD554" s="126"/>
      <c r="ZE554" s="126"/>
      <c r="ZF554" s="126"/>
      <c r="ZG554" s="126"/>
      <c r="ZH554" s="126"/>
      <c r="ZI554" s="126"/>
      <c r="ZJ554" s="126"/>
      <c r="ZK554" s="126"/>
      <c r="ZL554" s="126"/>
      <c r="ZM554" s="126"/>
      <c r="ZN554" s="126"/>
      <c r="ZO554" s="126"/>
      <c r="ZP554" s="126"/>
      <c r="ZQ554" s="126"/>
      <c r="ZR554" s="126"/>
      <c r="ZS554" s="126"/>
      <c r="ZT554" s="126"/>
      <c r="ZU554" s="126"/>
      <c r="ZV554" s="126"/>
      <c r="ZW554" s="126"/>
      <c r="ZX554" s="126"/>
      <c r="ZY554" s="126"/>
      <c r="ZZ554" s="126"/>
      <c r="AAA554" s="126"/>
      <c r="AAB554" s="126"/>
      <c r="AAC554" s="126"/>
      <c r="AAD554" s="126"/>
      <c r="AAE554" s="126"/>
      <c r="AAF554" s="126"/>
      <c r="AAG554" s="126"/>
      <c r="AAH554" s="126"/>
      <c r="AAI554" s="126"/>
      <c r="AAJ554" s="126"/>
      <c r="AAK554" s="126"/>
      <c r="AAL554" s="126"/>
      <c r="AAM554" s="126"/>
      <c r="AAN554" s="126"/>
      <c r="AAO554" s="126"/>
      <c r="AAP554" s="126"/>
      <c r="AAQ554" s="126"/>
      <c r="AAR554" s="126"/>
      <c r="AAS554" s="126"/>
      <c r="AAT554" s="126"/>
      <c r="AAU554" s="126"/>
      <c r="AAV554" s="126"/>
      <c r="AAW554" s="126"/>
      <c r="AAX554" s="126"/>
      <c r="AAY554" s="126"/>
      <c r="AAZ554" s="126"/>
      <c r="ABA554" s="126"/>
      <c r="ABB554" s="126"/>
      <c r="ABC554" s="126"/>
      <c r="ABD554" s="126"/>
      <c r="ABE554" s="126"/>
      <c r="ABF554" s="126"/>
      <c r="ABG554" s="126"/>
      <c r="ABH554" s="126"/>
      <c r="ABI554" s="126"/>
      <c r="ABJ554" s="126"/>
      <c r="ABK554" s="126"/>
      <c r="ABL554" s="126"/>
      <c r="ABM554" s="126"/>
      <c r="ABN554" s="126"/>
      <c r="ABO554" s="126"/>
      <c r="ABP554" s="126"/>
      <c r="ABQ554" s="126"/>
      <c r="ABR554" s="126"/>
      <c r="ABS554" s="126"/>
      <c r="ABT554" s="126"/>
      <c r="ABU554" s="126"/>
      <c r="ABV554" s="126"/>
      <c r="ABW554" s="126"/>
      <c r="ABX554" s="126"/>
      <c r="ABY554" s="126"/>
      <c r="ABZ554" s="126"/>
      <c r="ACA554" s="126"/>
      <c r="ACB554" s="126"/>
      <c r="ACC554" s="126"/>
      <c r="ACD554" s="126"/>
      <c r="ACE554" s="126"/>
      <c r="ACF554" s="126"/>
      <c r="ACG554" s="126"/>
      <c r="ACH554" s="126"/>
      <c r="ACI554" s="126"/>
      <c r="ACJ554" s="126"/>
      <c r="ACK554" s="126"/>
      <c r="ACL554" s="126"/>
      <c r="ACM554" s="126"/>
      <c r="ACN554" s="126"/>
      <c r="ACO554" s="126"/>
      <c r="ACP554" s="126"/>
      <c r="ACQ554" s="126"/>
      <c r="ACR554" s="126"/>
      <c r="ACS554" s="126"/>
      <c r="ACT554" s="126"/>
      <c r="ACU554" s="126"/>
      <c r="ACV554" s="126"/>
      <c r="ACW554" s="126"/>
      <c r="ACX554" s="126"/>
      <c r="ACY554" s="126"/>
      <c r="ACZ554" s="126"/>
      <c r="ADA554" s="126"/>
      <c r="ADB554" s="126"/>
      <c r="ADC554" s="126"/>
      <c r="ADD554" s="126"/>
      <c r="ADE554" s="126"/>
      <c r="ADF554" s="126"/>
      <c r="ADG554" s="126"/>
      <c r="ADH554" s="126"/>
      <c r="ADI554" s="126"/>
      <c r="ADJ554" s="126"/>
      <c r="ADK554" s="126"/>
      <c r="ADL554" s="126"/>
      <c r="ADM554" s="126"/>
      <c r="ADN554" s="126"/>
      <c r="ADO554" s="126"/>
      <c r="ADP554" s="126"/>
      <c r="ADQ554" s="126"/>
      <c r="ADR554" s="126"/>
      <c r="ADS554" s="126"/>
      <c r="ADT554" s="126"/>
      <c r="ADU554" s="126"/>
      <c r="ADV554" s="126"/>
      <c r="ADW554" s="126"/>
      <c r="ADX554" s="126"/>
      <c r="ADY554" s="126"/>
      <c r="ADZ554" s="126"/>
      <c r="AEA554" s="126"/>
      <c r="AEB554" s="126"/>
      <c r="AEC554" s="126"/>
      <c r="AED554" s="126"/>
      <c r="AEE554" s="126"/>
      <c r="AEF554" s="126"/>
      <c r="AEG554" s="126"/>
      <c r="AEH554" s="126"/>
      <c r="AEI554" s="126"/>
      <c r="AEJ554" s="126"/>
      <c r="AEK554" s="126"/>
      <c r="AEL554" s="126"/>
      <c r="AEM554" s="126"/>
      <c r="AEN554" s="126"/>
      <c r="AEO554" s="126"/>
      <c r="AEP554" s="126"/>
      <c r="AEQ554" s="126"/>
      <c r="AER554" s="126"/>
      <c r="AES554" s="126"/>
      <c r="AET554" s="126"/>
      <c r="AEU554" s="126"/>
      <c r="AEV554" s="126"/>
      <c r="AEW554" s="126"/>
      <c r="AEX554" s="126"/>
      <c r="AEY554" s="126"/>
      <c r="AEZ554" s="126"/>
      <c r="AFA554" s="126"/>
      <c r="AFB554" s="126"/>
      <c r="AFC554" s="126"/>
      <c r="AFD554" s="126"/>
      <c r="AFE554" s="126"/>
      <c r="AFF554" s="126"/>
      <c r="AFG554" s="126"/>
      <c r="AFH554" s="126"/>
      <c r="AFI554" s="126"/>
      <c r="AFJ554" s="126"/>
      <c r="AFK554" s="126"/>
      <c r="AFL554" s="126"/>
      <c r="AFM554" s="126"/>
      <c r="AFN554" s="126"/>
      <c r="AFO554" s="126"/>
      <c r="AFP554" s="126"/>
      <c r="AFQ554" s="126"/>
      <c r="AFR554" s="126"/>
      <c r="AFS554" s="126"/>
      <c r="AFT554" s="126"/>
      <c r="AFU554" s="126"/>
      <c r="AFV554" s="126"/>
      <c r="AFW554" s="126"/>
      <c r="AFX554" s="126"/>
      <c r="AFY554" s="126"/>
      <c r="AFZ554" s="126"/>
      <c r="AGA554" s="126"/>
      <c r="AGB554" s="126"/>
      <c r="AGC554" s="126"/>
      <c r="AGD554" s="126"/>
      <c r="AGE554" s="126"/>
      <c r="AGF554" s="126"/>
      <c r="AGG554" s="126"/>
      <c r="AGH554" s="126"/>
      <c r="AGI554" s="126"/>
      <c r="AGJ554" s="126"/>
      <c r="AGK554" s="126"/>
      <c r="AGL554" s="126"/>
      <c r="AGM554" s="126"/>
      <c r="AGN554" s="126"/>
      <c r="AGO554" s="126"/>
      <c r="AGP554" s="126"/>
      <c r="AGQ554" s="126"/>
      <c r="AGR554" s="126"/>
      <c r="AGS554" s="126"/>
      <c r="AGT554" s="126"/>
      <c r="AGU554" s="126"/>
      <c r="AGV554" s="126"/>
      <c r="AGW554" s="126"/>
      <c r="AGX554" s="126"/>
      <c r="AGY554" s="126"/>
      <c r="AGZ554" s="126"/>
      <c r="AHA554" s="126"/>
      <c r="AHB554" s="126"/>
      <c r="AHC554" s="126"/>
      <c r="AHD554" s="126"/>
      <c r="AHE554" s="126"/>
      <c r="AHF554" s="126"/>
      <c r="AHG554" s="126"/>
      <c r="AHH554" s="126"/>
      <c r="AHI554" s="126"/>
      <c r="AHJ554" s="126"/>
      <c r="AHK554" s="126"/>
      <c r="AHL554" s="126"/>
      <c r="AHM554" s="126"/>
      <c r="AHN554" s="126"/>
      <c r="AHO554" s="126"/>
      <c r="AHP554" s="126"/>
      <c r="AHQ554" s="126"/>
      <c r="AHR554" s="126"/>
      <c r="AHS554" s="126"/>
      <c r="AHT554" s="126"/>
      <c r="AHU554" s="126"/>
      <c r="AHV554" s="126"/>
      <c r="AHW554" s="126"/>
      <c r="AHX554" s="126"/>
      <c r="AHY554" s="126"/>
      <c r="AHZ554" s="126"/>
      <c r="AIA554" s="126"/>
      <c r="AIB554" s="126"/>
      <c r="AIC554" s="126"/>
      <c r="AID554" s="126"/>
      <c r="AIE554" s="126"/>
      <c r="AIF554" s="126"/>
      <c r="AIG554" s="126"/>
      <c r="AIH554" s="126"/>
      <c r="AII554" s="126"/>
      <c r="AIJ554" s="126"/>
      <c r="AIK554" s="126"/>
      <c r="AIL554" s="126"/>
      <c r="AIM554" s="126"/>
      <c r="AIN554" s="126"/>
      <c r="AIO554" s="126"/>
      <c r="AIP554" s="126"/>
      <c r="AIQ554" s="126"/>
      <c r="AIR554" s="126"/>
      <c r="AIS554" s="126"/>
      <c r="AIT554" s="126"/>
      <c r="AIU554" s="126"/>
      <c r="AIV554" s="126"/>
      <c r="AIW554" s="126"/>
      <c r="AIX554" s="126"/>
      <c r="AIY554" s="126"/>
      <c r="AIZ554" s="126"/>
      <c r="AJA554" s="126"/>
      <c r="AJB554" s="126"/>
      <c r="AJC554" s="126"/>
      <c r="AJD554" s="126"/>
      <c r="AJE554" s="126"/>
      <c r="AJF554" s="126"/>
      <c r="AJG554" s="126"/>
      <c r="AJH554" s="126"/>
      <c r="AJI554" s="126"/>
      <c r="AJJ554" s="126"/>
      <c r="AJK554" s="126"/>
      <c r="AJL554" s="126"/>
      <c r="AJM554" s="126"/>
      <c r="AJN554" s="126"/>
      <c r="AJO554" s="126"/>
      <c r="AJP554" s="126"/>
      <c r="AJQ554" s="126"/>
      <c r="AJR554" s="126"/>
      <c r="AJS554" s="126"/>
      <c r="AJT554" s="126"/>
      <c r="AJU554" s="126"/>
      <c r="AJV554" s="126"/>
      <c r="AJW554" s="126"/>
      <c r="AJX554" s="126"/>
      <c r="AJY554" s="126"/>
      <c r="AJZ554" s="126"/>
      <c r="AKA554" s="126"/>
      <c r="AKB554" s="126"/>
      <c r="AKC554" s="126"/>
      <c r="AKD554" s="126"/>
      <c r="AKE554" s="126"/>
      <c r="AKF554" s="126"/>
      <c r="AKG554" s="126"/>
      <c r="AKH554" s="126"/>
      <c r="AKI554" s="126"/>
      <c r="AKJ554" s="126"/>
      <c r="AKK554" s="126"/>
      <c r="AKL554" s="126"/>
      <c r="AKM554" s="126"/>
      <c r="AKN554" s="126"/>
      <c r="AKO554" s="126"/>
      <c r="AKP554" s="126"/>
      <c r="AKQ554" s="126"/>
      <c r="AKR554" s="126"/>
      <c r="AKS554" s="126"/>
      <c r="AKT554" s="126"/>
      <c r="AKU554" s="126"/>
      <c r="AKV554" s="126"/>
      <c r="AKW554" s="126"/>
      <c r="AKX554" s="126"/>
      <c r="AKY554" s="126"/>
      <c r="AKZ554" s="126"/>
      <c r="ALA554" s="126"/>
      <c r="ALB554" s="126"/>
      <c r="ALC554" s="126"/>
      <c r="ALD554" s="126"/>
      <c r="ALE554" s="126"/>
      <c r="ALF554" s="126"/>
      <c r="ALG554" s="126"/>
      <c r="ALH554" s="126"/>
      <c r="ALI554" s="126"/>
      <c r="ALJ554" s="126"/>
      <c r="ALK554" s="126"/>
      <c r="ALL554" s="126"/>
      <c r="ALM554" s="126"/>
      <c r="ALN554" s="126"/>
      <c r="ALO554" s="126"/>
      <c r="AMM554" s="126"/>
    </row>
    <row r="555" customFormat="false" ht="32.8" hidden="false" customHeight="false" outlineLevel="0" collapsed="false">
      <c r="A555" s="122"/>
      <c r="B555" s="90"/>
      <c r="C555" s="81" t="s">
        <v>103</v>
      </c>
      <c r="D555" s="81" t="n">
        <v>926</v>
      </c>
      <c r="E555" s="154" t="s">
        <v>16</v>
      </c>
      <c r="F555" s="154" t="s">
        <v>32</v>
      </c>
      <c r="G555" s="82" t="n">
        <v>5030010030</v>
      </c>
      <c r="H555" s="83" t="s">
        <v>104</v>
      </c>
      <c r="I555" s="157" t="n">
        <f aca="false">SUM(J555:Q555)</f>
        <v>911900</v>
      </c>
      <c r="J555" s="157" t="n">
        <v>1659700</v>
      </c>
      <c r="K555" s="76" t="n">
        <v>-747800</v>
      </c>
      <c r="L555" s="76"/>
      <c r="M555" s="76"/>
      <c r="N555" s="76"/>
      <c r="O555" s="157"/>
      <c r="P555" s="76"/>
      <c r="Q555" s="158"/>
      <c r="R555" s="126"/>
      <c r="S555" s="126"/>
      <c r="T555" s="126"/>
      <c r="U555" s="126"/>
      <c r="V555" s="126"/>
      <c r="W555" s="126"/>
      <c r="X555" s="126"/>
      <c r="Y555" s="126"/>
      <c r="Z555" s="126"/>
      <c r="AA555" s="126"/>
      <c r="AB555" s="126"/>
      <c r="AC555" s="126"/>
      <c r="AD555" s="126"/>
      <c r="AE555" s="126"/>
      <c r="AF555" s="126"/>
      <c r="AG555" s="126"/>
      <c r="AH555" s="126"/>
      <c r="AI555" s="126"/>
      <c r="AJ555" s="126"/>
      <c r="AK555" s="126"/>
      <c r="AL555" s="126"/>
      <c r="AM555" s="126"/>
      <c r="AN555" s="126"/>
      <c r="AO555" s="126"/>
      <c r="AP555" s="126"/>
      <c r="AQ555" s="126"/>
      <c r="AR555" s="126"/>
      <c r="AS555" s="126"/>
      <c r="AT555" s="126"/>
      <c r="AU555" s="126"/>
      <c r="AV555" s="126"/>
      <c r="AW555" s="126"/>
      <c r="AX555" s="126"/>
      <c r="AY555" s="126"/>
      <c r="AZ555" s="126"/>
      <c r="BA555" s="126"/>
      <c r="BB555" s="126"/>
      <c r="BC555" s="126"/>
      <c r="BD555" s="126"/>
      <c r="BE555" s="126"/>
      <c r="BF555" s="126"/>
      <c r="BG555" s="126"/>
      <c r="BH555" s="126"/>
      <c r="BI555" s="126"/>
      <c r="BJ555" s="126"/>
      <c r="BK555" s="126"/>
      <c r="BL555" s="126"/>
      <c r="BM555" s="126"/>
      <c r="BN555" s="126"/>
      <c r="BO555" s="126"/>
      <c r="BP555" s="126"/>
      <c r="BQ555" s="126"/>
      <c r="BR555" s="126"/>
      <c r="BS555" s="126"/>
      <c r="BT555" s="126"/>
      <c r="BU555" s="126"/>
      <c r="BV555" s="126"/>
      <c r="BW555" s="126"/>
      <c r="BX555" s="126"/>
      <c r="BY555" s="126"/>
      <c r="BZ555" s="126"/>
      <c r="CA555" s="126"/>
      <c r="CB555" s="126"/>
      <c r="CC555" s="126"/>
      <c r="CD555" s="126"/>
      <c r="CE555" s="126"/>
      <c r="CF555" s="126"/>
      <c r="CG555" s="126"/>
      <c r="CH555" s="126"/>
      <c r="CI555" s="126"/>
      <c r="CJ555" s="126"/>
      <c r="CK555" s="126"/>
      <c r="CL555" s="126"/>
      <c r="CM555" s="126"/>
      <c r="CN555" s="126"/>
      <c r="CO555" s="126"/>
      <c r="CP555" s="126"/>
      <c r="CQ555" s="126"/>
      <c r="CR555" s="126"/>
      <c r="CS555" s="126"/>
      <c r="CT555" s="126"/>
      <c r="CU555" s="126"/>
      <c r="CV555" s="126"/>
      <c r="CW555" s="126"/>
      <c r="CX555" s="126"/>
      <c r="CY555" s="126"/>
      <c r="CZ555" s="126"/>
      <c r="DA555" s="126"/>
      <c r="DB555" s="126"/>
      <c r="DC555" s="126"/>
      <c r="DD555" s="126"/>
      <c r="DE555" s="126"/>
      <c r="DF555" s="126"/>
      <c r="DG555" s="126"/>
      <c r="DH555" s="126"/>
      <c r="DI555" s="126"/>
      <c r="DJ555" s="126"/>
      <c r="DK555" s="126"/>
      <c r="DL555" s="126"/>
      <c r="DM555" s="126"/>
      <c r="DN555" s="126"/>
      <c r="DO555" s="126"/>
      <c r="DP555" s="126"/>
      <c r="DQ555" s="126"/>
      <c r="DR555" s="126"/>
      <c r="DS555" s="126"/>
      <c r="DT555" s="126"/>
      <c r="DU555" s="126"/>
      <c r="DV555" s="126"/>
      <c r="DW555" s="126"/>
      <c r="DX555" s="126"/>
      <c r="DY555" s="126"/>
      <c r="DZ555" s="126"/>
      <c r="EA555" s="126"/>
      <c r="EB555" s="126"/>
      <c r="EC555" s="126"/>
      <c r="ED555" s="126"/>
      <c r="EE555" s="126"/>
      <c r="EF555" s="126"/>
      <c r="EG555" s="126"/>
      <c r="EH555" s="126"/>
      <c r="EI555" s="126"/>
      <c r="EJ555" s="126"/>
      <c r="EK555" s="126"/>
      <c r="EL555" s="126"/>
      <c r="EM555" s="126"/>
      <c r="EN555" s="126"/>
      <c r="EO555" s="126"/>
      <c r="EP555" s="126"/>
      <c r="EQ555" s="126"/>
      <c r="ER555" s="126"/>
      <c r="ES555" s="126"/>
      <c r="ET555" s="126"/>
      <c r="EU555" s="126"/>
      <c r="EV555" s="126"/>
      <c r="EW555" s="126"/>
      <c r="EX555" s="126"/>
      <c r="EY555" s="126"/>
      <c r="EZ555" s="126"/>
      <c r="FA555" s="126"/>
      <c r="FB555" s="126"/>
      <c r="FC555" s="126"/>
      <c r="FD555" s="126"/>
      <c r="FE555" s="126"/>
      <c r="FF555" s="126"/>
      <c r="FG555" s="126"/>
      <c r="FH555" s="126"/>
      <c r="FI555" s="126"/>
      <c r="FJ555" s="126"/>
      <c r="FK555" s="126"/>
      <c r="FL555" s="126"/>
      <c r="FM555" s="126"/>
      <c r="FN555" s="126"/>
      <c r="FO555" s="126"/>
      <c r="FP555" s="126"/>
      <c r="FQ555" s="126"/>
      <c r="FR555" s="126"/>
      <c r="FS555" s="126"/>
      <c r="FT555" s="126"/>
      <c r="FU555" s="126"/>
      <c r="FV555" s="126"/>
      <c r="FW555" s="126"/>
      <c r="FX555" s="126"/>
      <c r="FY555" s="126"/>
      <c r="FZ555" s="126"/>
      <c r="GA555" s="126"/>
      <c r="GB555" s="126"/>
      <c r="GC555" s="126"/>
      <c r="GD555" s="126"/>
      <c r="GE555" s="126"/>
      <c r="GF555" s="126"/>
      <c r="GG555" s="126"/>
      <c r="GH555" s="126"/>
      <c r="GI555" s="126"/>
      <c r="GJ555" s="126"/>
      <c r="GK555" s="126"/>
      <c r="GL555" s="126"/>
      <c r="GM555" s="126"/>
      <c r="GN555" s="126"/>
      <c r="GO555" s="126"/>
      <c r="GP555" s="126"/>
      <c r="GQ555" s="126"/>
      <c r="GR555" s="126"/>
      <c r="GS555" s="126"/>
      <c r="GT555" s="126"/>
      <c r="GU555" s="126"/>
      <c r="GV555" s="126"/>
      <c r="GW555" s="126"/>
      <c r="GX555" s="126"/>
      <c r="GY555" s="126"/>
      <c r="GZ555" s="126"/>
      <c r="HA555" s="126"/>
      <c r="HB555" s="126"/>
      <c r="HC555" s="126"/>
      <c r="HD555" s="126"/>
      <c r="HE555" s="126"/>
      <c r="HF555" s="126"/>
      <c r="HG555" s="126"/>
      <c r="HH555" s="126"/>
      <c r="HI555" s="126"/>
      <c r="HJ555" s="126"/>
      <c r="HK555" s="126"/>
      <c r="HL555" s="126"/>
      <c r="HM555" s="126"/>
      <c r="HN555" s="126"/>
      <c r="HO555" s="126"/>
      <c r="HP555" s="126"/>
      <c r="HQ555" s="126"/>
      <c r="HR555" s="126"/>
      <c r="HS555" s="126"/>
      <c r="HT555" s="126"/>
      <c r="HU555" s="126"/>
      <c r="HV555" s="126"/>
      <c r="HW555" s="126"/>
      <c r="HX555" s="126"/>
      <c r="HY555" s="126"/>
      <c r="HZ555" s="126"/>
      <c r="IA555" s="126"/>
      <c r="IB555" s="126"/>
      <c r="IC555" s="126"/>
      <c r="ID555" s="126"/>
      <c r="IE555" s="126"/>
      <c r="IF555" s="126"/>
      <c r="IG555" s="126"/>
      <c r="IH555" s="126"/>
      <c r="II555" s="126"/>
      <c r="IJ555" s="126"/>
      <c r="IK555" s="126"/>
      <c r="IL555" s="126"/>
      <c r="IM555" s="126"/>
      <c r="IN555" s="126"/>
      <c r="IO555" s="126"/>
      <c r="IP555" s="126"/>
      <c r="IQ555" s="126"/>
      <c r="IR555" s="126"/>
      <c r="IS555" s="126"/>
      <c r="IT555" s="126"/>
      <c r="IU555" s="126"/>
      <c r="IV555" s="126"/>
      <c r="IW555" s="126"/>
      <c r="IX555" s="126"/>
      <c r="IY555" s="126"/>
      <c r="IZ555" s="126"/>
      <c r="JA555" s="126"/>
      <c r="JB555" s="126"/>
      <c r="JC555" s="126"/>
      <c r="JD555" s="126"/>
      <c r="JE555" s="126"/>
      <c r="JF555" s="126"/>
      <c r="JG555" s="126"/>
      <c r="JH555" s="126"/>
      <c r="JI555" s="126"/>
      <c r="JJ555" s="126"/>
      <c r="JK555" s="126"/>
      <c r="JL555" s="126"/>
      <c r="JM555" s="126"/>
      <c r="JN555" s="126"/>
      <c r="JO555" s="126"/>
      <c r="JP555" s="126"/>
      <c r="JQ555" s="126"/>
      <c r="JR555" s="126"/>
      <c r="JS555" s="126"/>
      <c r="JT555" s="126"/>
      <c r="JU555" s="126"/>
      <c r="JV555" s="126"/>
      <c r="JW555" s="126"/>
      <c r="JX555" s="126"/>
      <c r="JY555" s="126"/>
      <c r="JZ555" s="126"/>
      <c r="KA555" s="126"/>
      <c r="KB555" s="126"/>
      <c r="KC555" s="126"/>
      <c r="KD555" s="126"/>
      <c r="KE555" s="126"/>
      <c r="KF555" s="126"/>
      <c r="KG555" s="126"/>
      <c r="KH555" s="126"/>
      <c r="KI555" s="126"/>
      <c r="KJ555" s="126"/>
      <c r="KK555" s="126"/>
      <c r="KL555" s="126"/>
      <c r="KM555" s="126"/>
      <c r="KN555" s="126"/>
      <c r="KO555" s="126"/>
      <c r="KP555" s="126"/>
      <c r="KQ555" s="126"/>
      <c r="KR555" s="126"/>
      <c r="KS555" s="126"/>
      <c r="KT555" s="126"/>
      <c r="KU555" s="126"/>
      <c r="KV555" s="126"/>
      <c r="KW555" s="126"/>
      <c r="KX555" s="126"/>
      <c r="KY555" s="126"/>
      <c r="KZ555" s="126"/>
      <c r="LA555" s="126"/>
      <c r="LB555" s="126"/>
      <c r="LC555" s="126"/>
      <c r="LD555" s="126"/>
      <c r="LE555" s="126"/>
      <c r="LF555" s="126"/>
      <c r="LG555" s="126"/>
      <c r="LH555" s="126"/>
      <c r="LI555" s="126"/>
      <c r="LJ555" s="126"/>
      <c r="LK555" s="126"/>
      <c r="LL555" s="126"/>
      <c r="LM555" s="126"/>
      <c r="LN555" s="126"/>
      <c r="LO555" s="126"/>
      <c r="LP555" s="126"/>
      <c r="LQ555" s="126"/>
      <c r="LR555" s="126"/>
      <c r="LS555" s="126"/>
      <c r="LT555" s="126"/>
      <c r="LU555" s="126"/>
      <c r="LV555" s="126"/>
      <c r="LW555" s="126"/>
      <c r="LX555" s="126"/>
      <c r="LY555" s="126"/>
      <c r="LZ555" s="126"/>
      <c r="MA555" s="126"/>
      <c r="MB555" s="126"/>
      <c r="MC555" s="126"/>
      <c r="MD555" s="126"/>
      <c r="ME555" s="126"/>
      <c r="MF555" s="126"/>
      <c r="MG555" s="126"/>
      <c r="MH555" s="126"/>
      <c r="MI555" s="126"/>
      <c r="MJ555" s="126"/>
      <c r="MK555" s="126"/>
      <c r="ML555" s="126"/>
      <c r="MM555" s="126"/>
      <c r="MN555" s="126"/>
      <c r="MO555" s="126"/>
      <c r="MP555" s="126"/>
      <c r="MQ555" s="126"/>
      <c r="MR555" s="126"/>
      <c r="MS555" s="126"/>
      <c r="MT555" s="126"/>
      <c r="MU555" s="126"/>
      <c r="MV555" s="126"/>
      <c r="MW555" s="126"/>
      <c r="MX555" s="126"/>
      <c r="MY555" s="126"/>
      <c r="MZ555" s="126"/>
      <c r="NA555" s="126"/>
      <c r="NB555" s="126"/>
      <c r="NC555" s="126"/>
      <c r="ND555" s="126"/>
      <c r="NE555" s="126"/>
      <c r="NF555" s="126"/>
      <c r="NG555" s="126"/>
      <c r="NH555" s="126"/>
      <c r="NI555" s="126"/>
      <c r="NJ555" s="126"/>
      <c r="NK555" s="126"/>
      <c r="NL555" s="126"/>
      <c r="NM555" s="126"/>
      <c r="NN555" s="126"/>
      <c r="NO555" s="126"/>
      <c r="NP555" s="126"/>
      <c r="NQ555" s="126"/>
      <c r="NR555" s="126"/>
      <c r="NS555" s="126"/>
      <c r="NT555" s="126"/>
      <c r="NU555" s="126"/>
      <c r="NV555" s="126"/>
      <c r="NW555" s="126"/>
      <c r="NX555" s="126"/>
      <c r="NY555" s="126"/>
      <c r="NZ555" s="126"/>
      <c r="OA555" s="126"/>
      <c r="OB555" s="126"/>
      <c r="OC555" s="126"/>
      <c r="OD555" s="126"/>
      <c r="OE555" s="126"/>
      <c r="OF555" s="126"/>
      <c r="OG555" s="126"/>
      <c r="OH555" s="126"/>
      <c r="OI555" s="126"/>
      <c r="OJ555" s="126"/>
      <c r="OK555" s="126"/>
      <c r="OL555" s="126"/>
      <c r="OM555" s="126"/>
      <c r="ON555" s="126"/>
      <c r="OO555" s="126"/>
      <c r="OP555" s="126"/>
      <c r="OQ555" s="126"/>
      <c r="OR555" s="126"/>
      <c r="OS555" s="126"/>
      <c r="OT555" s="126"/>
      <c r="OU555" s="126"/>
      <c r="OV555" s="126"/>
      <c r="OW555" s="126"/>
      <c r="OX555" s="126"/>
      <c r="OY555" s="126"/>
      <c r="OZ555" s="126"/>
      <c r="PA555" s="126"/>
      <c r="PB555" s="126"/>
      <c r="PC555" s="126"/>
      <c r="PD555" s="126"/>
      <c r="PE555" s="126"/>
      <c r="PF555" s="126"/>
      <c r="PG555" s="126"/>
      <c r="PH555" s="126"/>
      <c r="PI555" s="126"/>
      <c r="PJ555" s="126"/>
      <c r="PK555" s="126"/>
      <c r="PL555" s="126"/>
      <c r="PM555" s="126"/>
      <c r="PN555" s="126"/>
      <c r="PO555" s="126"/>
      <c r="PP555" s="126"/>
      <c r="PQ555" s="126"/>
      <c r="PR555" s="126"/>
      <c r="PS555" s="126"/>
      <c r="PT555" s="126"/>
      <c r="PU555" s="126"/>
      <c r="PV555" s="126"/>
      <c r="PW555" s="126"/>
      <c r="PX555" s="126"/>
      <c r="PY555" s="126"/>
      <c r="PZ555" s="126"/>
      <c r="QA555" s="126"/>
      <c r="QB555" s="126"/>
      <c r="QC555" s="126"/>
      <c r="QD555" s="126"/>
      <c r="QE555" s="126"/>
      <c r="QF555" s="126"/>
      <c r="QG555" s="126"/>
      <c r="QH555" s="126"/>
      <c r="QI555" s="126"/>
      <c r="QJ555" s="126"/>
      <c r="QK555" s="126"/>
      <c r="QL555" s="126"/>
      <c r="QM555" s="126"/>
      <c r="QN555" s="126"/>
      <c r="QO555" s="126"/>
      <c r="QP555" s="126"/>
      <c r="QQ555" s="126"/>
      <c r="QR555" s="126"/>
      <c r="QS555" s="126"/>
      <c r="QT555" s="126"/>
      <c r="QU555" s="126"/>
      <c r="QV555" s="126"/>
      <c r="QW555" s="126"/>
      <c r="QX555" s="126"/>
      <c r="QY555" s="126"/>
      <c r="QZ555" s="126"/>
      <c r="RA555" s="126"/>
      <c r="RB555" s="126"/>
      <c r="RC555" s="126"/>
      <c r="RD555" s="126"/>
      <c r="RE555" s="126"/>
      <c r="RF555" s="126"/>
      <c r="RG555" s="126"/>
      <c r="RH555" s="126"/>
      <c r="RI555" s="126"/>
      <c r="RJ555" s="126"/>
      <c r="RK555" s="126"/>
      <c r="RL555" s="126"/>
      <c r="RM555" s="126"/>
      <c r="RN555" s="126"/>
      <c r="RO555" s="126"/>
      <c r="RP555" s="126"/>
      <c r="RQ555" s="126"/>
      <c r="RR555" s="126"/>
      <c r="RS555" s="126"/>
      <c r="RT555" s="126"/>
      <c r="RU555" s="126"/>
      <c r="RV555" s="126"/>
      <c r="RW555" s="126"/>
      <c r="RX555" s="126"/>
      <c r="RY555" s="126"/>
      <c r="RZ555" s="126"/>
      <c r="SA555" s="126"/>
      <c r="SB555" s="126"/>
      <c r="SC555" s="126"/>
      <c r="SD555" s="126"/>
      <c r="SE555" s="126"/>
      <c r="SF555" s="126"/>
      <c r="SG555" s="126"/>
      <c r="SH555" s="126"/>
      <c r="SI555" s="126"/>
      <c r="SJ555" s="126"/>
      <c r="SK555" s="126"/>
      <c r="SL555" s="126"/>
      <c r="SM555" s="126"/>
      <c r="SN555" s="126"/>
      <c r="SO555" s="126"/>
      <c r="SP555" s="126"/>
      <c r="SQ555" s="126"/>
      <c r="SR555" s="126"/>
      <c r="SS555" s="126"/>
      <c r="ST555" s="126"/>
      <c r="SU555" s="126"/>
      <c r="SV555" s="126"/>
      <c r="SW555" s="126"/>
      <c r="SX555" s="126"/>
      <c r="SY555" s="126"/>
      <c r="SZ555" s="126"/>
      <c r="TA555" s="126"/>
      <c r="TB555" s="126"/>
      <c r="TC555" s="126"/>
      <c r="TD555" s="126"/>
      <c r="TE555" s="126"/>
      <c r="TF555" s="126"/>
      <c r="TG555" s="126"/>
      <c r="TH555" s="126"/>
      <c r="TI555" s="126"/>
      <c r="TJ555" s="126"/>
      <c r="TK555" s="126"/>
      <c r="TL555" s="126"/>
      <c r="TM555" s="126"/>
      <c r="TN555" s="126"/>
      <c r="TO555" s="126"/>
      <c r="TP555" s="126"/>
      <c r="TQ555" s="126"/>
      <c r="TR555" s="126"/>
      <c r="TS555" s="126"/>
      <c r="TT555" s="126"/>
      <c r="TU555" s="126"/>
      <c r="TV555" s="126"/>
      <c r="TW555" s="126"/>
      <c r="TX555" s="126"/>
      <c r="TY555" s="126"/>
      <c r="TZ555" s="126"/>
      <c r="UA555" s="126"/>
      <c r="UB555" s="126"/>
      <c r="UC555" s="126"/>
      <c r="UD555" s="126"/>
      <c r="UE555" s="126"/>
      <c r="UF555" s="126"/>
      <c r="UG555" s="126"/>
      <c r="UH555" s="126"/>
      <c r="UI555" s="126"/>
      <c r="UJ555" s="126"/>
      <c r="UK555" s="126"/>
      <c r="UL555" s="126"/>
      <c r="UM555" s="126"/>
      <c r="UN555" s="126"/>
      <c r="UO555" s="126"/>
      <c r="UP555" s="126"/>
      <c r="UQ555" s="126"/>
      <c r="UR555" s="126"/>
      <c r="US555" s="126"/>
      <c r="UT555" s="126"/>
      <c r="UU555" s="126"/>
      <c r="UV555" s="126"/>
      <c r="UW555" s="126"/>
      <c r="UX555" s="126"/>
      <c r="UY555" s="126"/>
      <c r="UZ555" s="126"/>
      <c r="VA555" s="126"/>
      <c r="VB555" s="126"/>
      <c r="VC555" s="126"/>
      <c r="VD555" s="126"/>
      <c r="VE555" s="126"/>
      <c r="VF555" s="126"/>
      <c r="VG555" s="126"/>
      <c r="VH555" s="126"/>
      <c r="VI555" s="126"/>
      <c r="VJ555" s="126"/>
      <c r="VK555" s="126"/>
      <c r="VL555" s="126"/>
      <c r="VM555" s="126"/>
      <c r="VN555" s="126"/>
      <c r="VO555" s="126"/>
      <c r="VP555" s="126"/>
      <c r="VQ555" s="126"/>
      <c r="VR555" s="126"/>
      <c r="VS555" s="126"/>
      <c r="VT555" s="126"/>
      <c r="VU555" s="126"/>
      <c r="VV555" s="126"/>
      <c r="VW555" s="126"/>
      <c r="VX555" s="126"/>
      <c r="VY555" s="126"/>
      <c r="VZ555" s="126"/>
      <c r="WA555" s="126"/>
      <c r="WB555" s="126"/>
      <c r="WC555" s="126"/>
      <c r="WD555" s="126"/>
      <c r="WE555" s="126"/>
      <c r="WF555" s="126"/>
      <c r="WG555" s="126"/>
      <c r="WH555" s="126"/>
      <c r="WI555" s="126"/>
      <c r="WJ555" s="126"/>
      <c r="WK555" s="126"/>
      <c r="WL555" s="126"/>
      <c r="WM555" s="126"/>
      <c r="WN555" s="126"/>
      <c r="WO555" s="126"/>
      <c r="WP555" s="126"/>
      <c r="WQ555" s="126"/>
      <c r="WR555" s="126"/>
      <c r="WS555" s="126"/>
      <c r="WT555" s="126"/>
      <c r="WU555" s="126"/>
      <c r="WV555" s="126"/>
      <c r="WW555" s="126"/>
      <c r="WX555" s="126"/>
      <c r="WY555" s="126"/>
      <c r="WZ555" s="126"/>
      <c r="XA555" s="126"/>
      <c r="XB555" s="126"/>
      <c r="XC555" s="126"/>
      <c r="XD555" s="126"/>
      <c r="XE555" s="126"/>
      <c r="XF555" s="126"/>
      <c r="XG555" s="126"/>
      <c r="XH555" s="126"/>
      <c r="XI555" s="126"/>
      <c r="XJ555" s="126"/>
      <c r="XK555" s="126"/>
      <c r="XL555" s="126"/>
      <c r="XM555" s="126"/>
      <c r="XN555" s="126"/>
      <c r="XO555" s="126"/>
      <c r="XP555" s="126"/>
      <c r="XQ555" s="126"/>
      <c r="XR555" s="126"/>
      <c r="XS555" s="126"/>
      <c r="XT555" s="126"/>
      <c r="XU555" s="126"/>
      <c r="XV555" s="126"/>
      <c r="XW555" s="126"/>
      <c r="XX555" s="126"/>
      <c r="XY555" s="126"/>
      <c r="XZ555" s="126"/>
      <c r="YA555" s="126"/>
      <c r="YB555" s="126"/>
      <c r="YC555" s="126"/>
      <c r="YD555" s="126"/>
      <c r="YE555" s="126"/>
      <c r="YF555" s="126"/>
      <c r="YG555" s="126"/>
      <c r="YH555" s="126"/>
      <c r="YI555" s="126"/>
      <c r="YJ555" s="126"/>
      <c r="YK555" s="126"/>
      <c r="YL555" s="126"/>
      <c r="YM555" s="126"/>
      <c r="YN555" s="126"/>
      <c r="YO555" s="126"/>
      <c r="YP555" s="126"/>
      <c r="YQ555" s="126"/>
      <c r="YR555" s="126"/>
      <c r="YS555" s="126"/>
      <c r="YT555" s="126"/>
      <c r="YU555" s="126"/>
      <c r="YV555" s="126"/>
      <c r="YW555" s="126"/>
      <c r="YX555" s="126"/>
      <c r="YY555" s="126"/>
      <c r="YZ555" s="126"/>
      <c r="ZA555" s="126"/>
      <c r="ZB555" s="126"/>
      <c r="ZC555" s="126"/>
      <c r="ZD555" s="126"/>
      <c r="ZE555" s="126"/>
      <c r="ZF555" s="126"/>
      <c r="ZG555" s="126"/>
      <c r="ZH555" s="126"/>
      <c r="ZI555" s="126"/>
      <c r="ZJ555" s="126"/>
      <c r="ZK555" s="126"/>
      <c r="ZL555" s="126"/>
      <c r="ZM555" s="126"/>
      <c r="ZN555" s="126"/>
      <c r="ZO555" s="126"/>
      <c r="ZP555" s="126"/>
      <c r="ZQ555" s="126"/>
      <c r="ZR555" s="126"/>
      <c r="ZS555" s="126"/>
      <c r="ZT555" s="126"/>
      <c r="ZU555" s="126"/>
      <c r="ZV555" s="126"/>
      <c r="ZW555" s="126"/>
      <c r="ZX555" s="126"/>
      <c r="ZY555" s="126"/>
      <c r="ZZ555" s="126"/>
      <c r="AAA555" s="126"/>
      <c r="AAB555" s="126"/>
      <c r="AAC555" s="126"/>
      <c r="AAD555" s="126"/>
      <c r="AAE555" s="126"/>
      <c r="AAF555" s="126"/>
      <c r="AAG555" s="126"/>
      <c r="AAH555" s="126"/>
      <c r="AAI555" s="126"/>
      <c r="AAJ555" s="126"/>
      <c r="AAK555" s="126"/>
      <c r="AAL555" s="126"/>
      <c r="AAM555" s="126"/>
      <c r="AAN555" s="126"/>
      <c r="AAO555" s="126"/>
      <c r="AAP555" s="126"/>
      <c r="AAQ555" s="126"/>
      <c r="AAR555" s="126"/>
      <c r="AAS555" s="126"/>
      <c r="AAT555" s="126"/>
      <c r="AAU555" s="126"/>
      <c r="AAV555" s="126"/>
      <c r="AAW555" s="126"/>
      <c r="AAX555" s="126"/>
      <c r="AAY555" s="126"/>
      <c r="AAZ555" s="126"/>
      <c r="ABA555" s="126"/>
      <c r="ABB555" s="126"/>
      <c r="ABC555" s="126"/>
      <c r="ABD555" s="126"/>
      <c r="ABE555" s="126"/>
      <c r="ABF555" s="126"/>
      <c r="ABG555" s="126"/>
      <c r="ABH555" s="126"/>
      <c r="ABI555" s="126"/>
      <c r="ABJ555" s="126"/>
      <c r="ABK555" s="126"/>
      <c r="ABL555" s="126"/>
      <c r="ABM555" s="126"/>
      <c r="ABN555" s="126"/>
      <c r="ABO555" s="126"/>
      <c r="ABP555" s="126"/>
      <c r="ABQ555" s="126"/>
      <c r="ABR555" s="126"/>
      <c r="ABS555" s="126"/>
      <c r="ABT555" s="126"/>
      <c r="ABU555" s="126"/>
      <c r="ABV555" s="126"/>
      <c r="ABW555" s="126"/>
      <c r="ABX555" s="126"/>
      <c r="ABY555" s="126"/>
      <c r="ABZ555" s="126"/>
      <c r="ACA555" s="126"/>
      <c r="ACB555" s="126"/>
      <c r="ACC555" s="126"/>
      <c r="ACD555" s="126"/>
      <c r="ACE555" s="126"/>
      <c r="ACF555" s="126"/>
      <c r="ACG555" s="126"/>
      <c r="ACH555" s="126"/>
      <c r="ACI555" s="126"/>
      <c r="ACJ555" s="126"/>
      <c r="ACK555" s="126"/>
      <c r="ACL555" s="126"/>
      <c r="ACM555" s="126"/>
      <c r="ACN555" s="126"/>
      <c r="ACO555" s="126"/>
      <c r="ACP555" s="126"/>
      <c r="ACQ555" s="126"/>
      <c r="ACR555" s="126"/>
      <c r="ACS555" s="126"/>
      <c r="ACT555" s="126"/>
      <c r="ACU555" s="126"/>
      <c r="ACV555" s="126"/>
      <c r="ACW555" s="126"/>
      <c r="ACX555" s="126"/>
      <c r="ACY555" s="126"/>
      <c r="ACZ555" s="126"/>
      <c r="ADA555" s="126"/>
      <c r="ADB555" s="126"/>
      <c r="ADC555" s="126"/>
      <c r="ADD555" s="126"/>
      <c r="ADE555" s="126"/>
      <c r="ADF555" s="126"/>
      <c r="ADG555" s="126"/>
      <c r="ADH555" s="126"/>
      <c r="ADI555" s="126"/>
      <c r="ADJ555" s="126"/>
      <c r="ADK555" s="126"/>
      <c r="ADL555" s="126"/>
      <c r="ADM555" s="126"/>
      <c r="ADN555" s="126"/>
      <c r="ADO555" s="126"/>
      <c r="ADP555" s="126"/>
      <c r="ADQ555" s="126"/>
      <c r="ADR555" s="126"/>
      <c r="ADS555" s="126"/>
      <c r="ADT555" s="126"/>
      <c r="ADU555" s="126"/>
      <c r="ADV555" s="126"/>
      <c r="ADW555" s="126"/>
      <c r="ADX555" s="126"/>
      <c r="ADY555" s="126"/>
      <c r="ADZ555" s="126"/>
      <c r="AEA555" s="126"/>
      <c r="AEB555" s="126"/>
      <c r="AEC555" s="126"/>
      <c r="AED555" s="126"/>
      <c r="AEE555" s="126"/>
      <c r="AEF555" s="126"/>
      <c r="AEG555" s="126"/>
      <c r="AEH555" s="126"/>
      <c r="AEI555" s="126"/>
      <c r="AEJ555" s="126"/>
      <c r="AEK555" s="126"/>
      <c r="AEL555" s="126"/>
      <c r="AEM555" s="126"/>
      <c r="AEN555" s="126"/>
      <c r="AEO555" s="126"/>
      <c r="AEP555" s="126"/>
      <c r="AEQ555" s="126"/>
      <c r="AER555" s="126"/>
      <c r="AES555" s="126"/>
      <c r="AET555" s="126"/>
      <c r="AEU555" s="126"/>
      <c r="AEV555" s="126"/>
      <c r="AEW555" s="126"/>
      <c r="AEX555" s="126"/>
      <c r="AEY555" s="126"/>
      <c r="AEZ555" s="126"/>
      <c r="AFA555" s="126"/>
      <c r="AFB555" s="126"/>
      <c r="AFC555" s="126"/>
      <c r="AFD555" s="126"/>
      <c r="AFE555" s="126"/>
      <c r="AFF555" s="126"/>
      <c r="AFG555" s="126"/>
      <c r="AFH555" s="126"/>
      <c r="AFI555" s="126"/>
      <c r="AFJ555" s="126"/>
      <c r="AFK555" s="126"/>
      <c r="AFL555" s="126"/>
      <c r="AFM555" s="126"/>
      <c r="AFN555" s="126"/>
      <c r="AFO555" s="126"/>
      <c r="AFP555" s="126"/>
      <c r="AFQ555" s="126"/>
      <c r="AFR555" s="126"/>
      <c r="AFS555" s="126"/>
      <c r="AFT555" s="126"/>
      <c r="AFU555" s="126"/>
      <c r="AFV555" s="126"/>
      <c r="AFW555" s="126"/>
      <c r="AFX555" s="126"/>
      <c r="AFY555" s="126"/>
      <c r="AFZ555" s="126"/>
      <c r="AGA555" s="126"/>
      <c r="AGB555" s="126"/>
      <c r="AGC555" s="126"/>
      <c r="AGD555" s="126"/>
      <c r="AGE555" s="126"/>
      <c r="AGF555" s="126"/>
      <c r="AGG555" s="126"/>
      <c r="AGH555" s="126"/>
      <c r="AGI555" s="126"/>
      <c r="AGJ555" s="126"/>
      <c r="AGK555" s="126"/>
      <c r="AGL555" s="126"/>
      <c r="AGM555" s="126"/>
      <c r="AGN555" s="126"/>
      <c r="AGO555" s="126"/>
      <c r="AGP555" s="126"/>
      <c r="AGQ555" s="126"/>
      <c r="AGR555" s="126"/>
      <c r="AGS555" s="126"/>
      <c r="AGT555" s="126"/>
      <c r="AGU555" s="126"/>
      <c r="AGV555" s="126"/>
      <c r="AGW555" s="126"/>
      <c r="AGX555" s="126"/>
      <c r="AGY555" s="126"/>
      <c r="AGZ555" s="126"/>
      <c r="AHA555" s="126"/>
      <c r="AHB555" s="126"/>
      <c r="AHC555" s="126"/>
      <c r="AHD555" s="126"/>
      <c r="AHE555" s="126"/>
      <c r="AHF555" s="126"/>
      <c r="AHG555" s="126"/>
      <c r="AHH555" s="126"/>
      <c r="AHI555" s="126"/>
      <c r="AHJ555" s="126"/>
      <c r="AHK555" s="126"/>
      <c r="AHL555" s="126"/>
      <c r="AHM555" s="126"/>
      <c r="AHN555" s="126"/>
      <c r="AHO555" s="126"/>
      <c r="AHP555" s="126"/>
      <c r="AHQ555" s="126"/>
      <c r="AHR555" s="126"/>
      <c r="AHS555" s="126"/>
      <c r="AHT555" s="126"/>
      <c r="AHU555" s="126"/>
      <c r="AHV555" s="126"/>
      <c r="AHW555" s="126"/>
      <c r="AHX555" s="126"/>
      <c r="AHY555" s="126"/>
      <c r="AHZ555" s="126"/>
      <c r="AIA555" s="126"/>
      <c r="AIB555" s="126"/>
      <c r="AIC555" s="126"/>
      <c r="AID555" s="126"/>
      <c r="AIE555" s="126"/>
      <c r="AIF555" s="126"/>
      <c r="AIG555" s="126"/>
      <c r="AIH555" s="126"/>
      <c r="AII555" s="126"/>
      <c r="AIJ555" s="126"/>
      <c r="AIK555" s="126"/>
      <c r="AIL555" s="126"/>
      <c r="AIM555" s="126"/>
      <c r="AIN555" s="126"/>
      <c r="AIO555" s="126"/>
      <c r="AIP555" s="126"/>
      <c r="AIQ555" s="126"/>
      <c r="AIR555" s="126"/>
      <c r="AIS555" s="126"/>
      <c r="AIT555" s="126"/>
      <c r="AIU555" s="126"/>
      <c r="AIV555" s="126"/>
      <c r="AIW555" s="126"/>
      <c r="AIX555" s="126"/>
      <c r="AIY555" s="126"/>
      <c r="AIZ555" s="126"/>
      <c r="AJA555" s="126"/>
      <c r="AJB555" s="126"/>
      <c r="AJC555" s="126"/>
      <c r="AJD555" s="126"/>
      <c r="AJE555" s="126"/>
      <c r="AJF555" s="126"/>
      <c r="AJG555" s="126"/>
      <c r="AJH555" s="126"/>
      <c r="AJI555" s="126"/>
      <c r="AJJ555" s="126"/>
      <c r="AJK555" s="126"/>
      <c r="AJL555" s="126"/>
      <c r="AJM555" s="126"/>
      <c r="AJN555" s="126"/>
      <c r="AJO555" s="126"/>
      <c r="AJP555" s="126"/>
      <c r="AJQ555" s="126"/>
      <c r="AJR555" s="126"/>
      <c r="AJS555" s="126"/>
      <c r="AJT555" s="126"/>
      <c r="AJU555" s="126"/>
      <c r="AJV555" s="126"/>
      <c r="AJW555" s="126"/>
      <c r="AJX555" s="126"/>
      <c r="AJY555" s="126"/>
      <c r="AJZ555" s="126"/>
      <c r="AKA555" s="126"/>
      <c r="AKB555" s="126"/>
      <c r="AKC555" s="126"/>
      <c r="AKD555" s="126"/>
      <c r="AKE555" s="126"/>
      <c r="AKF555" s="126"/>
      <c r="AKG555" s="126"/>
      <c r="AKH555" s="126"/>
      <c r="AKI555" s="126"/>
      <c r="AKJ555" s="126"/>
      <c r="AKK555" s="126"/>
      <c r="AKL555" s="126"/>
      <c r="AKM555" s="126"/>
      <c r="AKN555" s="126"/>
      <c r="AKO555" s="126"/>
      <c r="AKP555" s="126"/>
      <c r="AKQ555" s="126"/>
      <c r="AKR555" s="126"/>
      <c r="AKS555" s="126"/>
      <c r="AKT555" s="126"/>
      <c r="AKU555" s="126"/>
      <c r="AKV555" s="126"/>
      <c r="AKW555" s="126"/>
      <c r="AKX555" s="126"/>
      <c r="AKY555" s="126"/>
      <c r="AKZ555" s="126"/>
      <c r="ALA555" s="126"/>
      <c r="ALB555" s="126"/>
      <c r="ALC555" s="126"/>
      <c r="ALD555" s="126"/>
      <c r="ALE555" s="126"/>
      <c r="ALF555" s="126"/>
      <c r="ALG555" s="126"/>
      <c r="ALH555" s="126"/>
      <c r="ALI555" s="126"/>
      <c r="ALJ555" s="126"/>
      <c r="ALK555" s="126"/>
      <c r="ALL555" s="126"/>
      <c r="ALM555" s="126"/>
      <c r="ALN555" s="126"/>
      <c r="ALO555" s="126"/>
      <c r="AMM555" s="126"/>
    </row>
    <row r="556" customFormat="false" ht="17.6" hidden="false" customHeight="false" outlineLevel="0" collapsed="false">
      <c r="B556" s="90"/>
      <c r="C556" s="81" t="s">
        <v>55</v>
      </c>
      <c r="D556" s="81" t="n">
        <v>926</v>
      </c>
      <c r="E556" s="154" t="s">
        <v>56</v>
      </c>
      <c r="F556" s="154" t="s">
        <v>83</v>
      </c>
      <c r="G556" s="82"/>
      <c r="H556" s="86"/>
      <c r="I556" s="157" t="n">
        <f aca="false">SUM(J556:Q556)</f>
        <v>141707900</v>
      </c>
      <c r="J556" s="157" t="n">
        <f aca="false">J557+J566</f>
        <v>108184400</v>
      </c>
      <c r="K556" s="76" t="n">
        <f aca="false">K557+K566</f>
        <v>22515300</v>
      </c>
      <c r="L556" s="76" t="n">
        <f aca="false">L557+L566</f>
        <v>0</v>
      </c>
      <c r="M556" s="76" t="n">
        <f aca="false">M557+M566</f>
        <v>0</v>
      </c>
      <c r="N556" s="76" t="n">
        <f aca="false">N557+N566</f>
        <v>-40000</v>
      </c>
      <c r="O556" s="157" t="n">
        <f aca="false">O557+O566</f>
        <v>11048200</v>
      </c>
      <c r="P556" s="76" t="n">
        <f aca="false">P557+P566</f>
        <v>0</v>
      </c>
      <c r="Q556" s="158" t="n">
        <f aca="false">Q557+Q566</f>
        <v>0</v>
      </c>
    </row>
    <row r="557" customFormat="false" ht="17.6" hidden="false" customHeight="false" outlineLevel="0" collapsed="false">
      <c r="B557" s="90"/>
      <c r="C557" s="81" t="s">
        <v>391</v>
      </c>
      <c r="D557" s="81" t="n">
        <v>926</v>
      </c>
      <c r="E557" s="154" t="s">
        <v>56</v>
      </c>
      <c r="F557" s="154" t="s">
        <v>20</v>
      </c>
      <c r="G557" s="82"/>
      <c r="H557" s="86"/>
      <c r="I557" s="157" t="n">
        <f aca="false">SUM(J557:Q557)</f>
        <v>141285400</v>
      </c>
      <c r="J557" s="157" t="n">
        <f aca="false">J558</f>
        <v>107298500</v>
      </c>
      <c r="K557" s="76" t="n">
        <f aca="false">K558</f>
        <v>23038700</v>
      </c>
      <c r="L557" s="76" t="n">
        <f aca="false">L558</f>
        <v>0</v>
      </c>
      <c r="M557" s="76" t="n">
        <f aca="false">M558</f>
        <v>0</v>
      </c>
      <c r="N557" s="76" t="n">
        <f aca="false">N558</f>
        <v>0</v>
      </c>
      <c r="O557" s="157" t="n">
        <f aca="false">O558</f>
        <v>10948200</v>
      </c>
      <c r="P557" s="76" t="n">
        <f aca="false">P558</f>
        <v>0</v>
      </c>
      <c r="Q557" s="158" t="n">
        <f aca="false">Q558</f>
        <v>0</v>
      </c>
    </row>
    <row r="558" customFormat="false" ht="17.6" hidden="false" customHeight="false" outlineLevel="0" collapsed="false">
      <c r="B558" s="90"/>
      <c r="C558" s="81" t="s">
        <v>165</v>
      </c>
      <c r="D558" s="81" t="n">
        <v>926</v>
      </c>
      <c r="E558" s="154" t="s">
        <v>56</v>
      </c>
      <c r="F558" s="154" t="s">
        <v>20</v>
      </c>
      <c r="G558" s="82" t="n">
        <v>5800000000</v>
      </c>
      <c r="H558" s="86"/>
      <c r="I558" s="157" t="n">
        <f aca="false">SUM(J558:Q558)</f>
        <v>141285400</v>
      </c>
      <c r="J558" s="157" t="n">
        <f aca="false">J559</f>
        <v>107298500</v>
      </c>
      <c r="K558" s="76" t="n">
        <f aca="false">K559</f>
        <v>23038700</v>
      </c>
      <c r="L558" s="76" t="n">
        <f aca="false">L559</f>
        <v>0</v>
      </c>
      <c r="M558" s="76" t="n">
        <f aca="false">M559</f>
        <v>0</v>
      </c>
      <c r="N558" s="76" t="n">
        <f aca="false">N559</f>
        <v>0</v>
      </c>
      <c r="O558" s="157" t="n">
        <f aca="false">O559</f>
        <v>10948200</v>
      </c>
      <c r="P558" s="76" t="n">
        <f aca="false">P559</f>
        <v>0</v>
      </c>
      <c r="Q558" s="158" t="n">
        <f aca="false">Q559</f>
        <v>0</v>
      </c>
    </row>
    <row r="559" customFormat="false" ht="17.6" hidden="false" customHeight="false" outlineLevel="0" collapsed="false">
      <c r="B559" s="90"/>
      <c r="C559" s="81" t="s">
        <v>200</v>
      </c>
      <c r="D559" s="81" t="n">
        <v>926</v>
      </c>
      <c r="E559" s="154" t="s">
        <v>56</v>
      </c>
      <c r="F559" s="154" t="s">
        <v>20</v>
      </c>
      <c r="G559" s="82" t="n">
        <v>5820000000</v>
      </c>
      <c r="H559" s="86"/>
      <c r="I559" s="157" t="n">
        <f aca="false">SUM(J559:Q559)</f>
        <v>141285400</v>
      </c>
      <c r="J559" s="157" t="n">
        <f aca="false">J560+J564</f>
        <v>107298500</v>
      </c>
      <c r="K559" s="76" t="n">
        <f aca="false">K560+K564</f>
        <v>23038700</v>
      </c>
      <c r="L559" s="76" t="n">
        <f aca="false">L560+L564</f>
        <v>0</v>
      </c>
      <c r="M559" s="76" t="n">
        <f aca="false">M560+M564+M562</f>
        <v>0</v>
      </c>
      <c r="N559" s="76" t="n">
        <f aca="false">N560+N564</f>
        <v>0</v>
      </c>
      <c r="O559" s="157" t="n">
        <f aca="false">O560+O564</f>
        <v>10948200</v>
      </c>
      <c r="P559" s="76" t="n">
        <f aca="false">P560+P564</f>
        <v>0</v>
      </c>
      <c r="Q559" s="158" t="n">
        <f aca="false">Q560+Q564</f>
        <v>0</v>
      </c>
    </row>
    <row r="560" customFormat="false" ht="32.8" hidden="false" customHeight="false" outlineLevel="0" collapsed="false">
      <c r="B560" s="90"/>
      <c r="C560" s="81" t="s">
        <v>130</v>
      </c>
      <c r="D560" s="81" t="n">
        <v>926</v>
      </c>
      <c r="E560" s="154" t="s">
        <v>56</v>
      </c>
      <c r="F560" s="154" t="s">
        <v>20</v>
      </c>
      <c r="G560" s="82" t="n">
        <v>5820000590</v>
      </c>
      <c r="H560" s="86"/>
      <c r="I560" s="157" t="n">
        <f aca="false">SUM(J560:Q560)</f>
        <v>134255686.97</v>
      </c>
      <c r="J560" s="157" t="n">
        <f aca="false">J561</f>
        <v>107160900</v>
      </c>
      <c r="K560" s="76" t="n">
        <f aca="false">K561</f>
        <v>23038800</v>
      </c>
      <c r="L560" s="76" t="n">
        <f aca="false">L561</f>
        <v>0</v>
      </c>
      <c r="M560" s="76" t="n">
        <f aca="false">M561</f>
        <v>-6892213.03</v>
      </c>
      <c r="N560" s="76" t="n">
        <f aca="false">N561</f>
        <v>0</v>
      </c>
      <c r="O560" s="157" t="n">
        <f aca="false">O561</f>
        <v>10948200</v>
      </c>
      <c r="P560" s="76" t="n">
        <f aca="false">P561</f>
        <v>0</v>
      </c>
      <c r="Q560" s="158" t="n">
        <f aca="false">Q561</f>
        <v>0</v>
      </c>
    </row>
    <row r="561" customFormat="false" ht="32.8" hidden="false" customHeight="false" outlineLevel="0" collapsed="false">
      <c r="B561" s="90"/>
      <c r="C561" s="81" t="s">
        <v>146</v>
      </c>
      <c r="D561" s="81" t="n">
        <v>926</v>
      </c>
      <c r="E561" s="154" t="s">
        <v>56</v>
      </c>
      <c r="F561" s="154" t="s">
        <v>20</v>
      </c>
      <c r="G561" s="82" t="n">
        <v>5820000590</v>
      </c>
      <c r="H561" s="86" t="n">
        <v>600</v>
      </c>
      <c r="I561" s="157" t="n">
        <f aca="false">SUM(J561:Q561)</f>
        <v>134255686.97</v>
      </c>
      <c r="J561" s="157" t="n">
        <v>107160900</v>
      </c>
      <c r="K561" s="76" t="n">
        <v>23038800</v>
      </c>
      <c r="L561" s="76"/>
      <c r="M561" s="76" t="n">
        <v>-6892213.03</v>
      </c>
      <c r="N561" s="76"/>
      <c r="O561" s="157" t="n">
        <v>10948200</v>
      </c>
      <c r="P561" s="76"/>
      <c r="Q561" s="158"/>
    </row>
    <row r="562" customFormat="false" ht="17.6" hidden="false" customHeight="false" outlineLevel="0" collapsed="false">
      <c r="B562" s="90"/>
      <c r="C562" s="81" t="s">
        <v>169</v>
      </c>
      <c r="D562" s="81" t="n">
        <v>926</v>
      </c>
      <c r="E562" s="154" t="s">
        <v>56</v>
      </c>
      <c r="F562" s="154" t="s">
        <v>20</v>
      </c>
      <c r="G562" s="82" t="n">
        <v>5820009020</v>
      </c>
      <c r="H562" s="86"/>
      <c r="I562" s="157" t="n">
        <f aca="false">SUM(J562:Q562)</f>
        <v>6892213.03</v>
      </c>
      <c r="J562" s="157"/>
      <c r="K562" s="76"/>
      <c r="L562" s="76"/>
      <c r="M562" s="76" t="n">
        <f aca="false">M563</f>
        <v>6892213.03</v>
      </c>
      <c r="N562" s="76"/>
      <c r="O562" s="157"/>
      <c r="P562" s="76"/>
      <c r="Q562" s="158"/>
    </row>
    <row r="563" s="111" customFormat="true" ht="32.8" hidden="false" customHeight="false" outlineLevel="0" collapsed="false">
      <c r="A563" s="108"/>
      <c r="B563" s="90"/>
      <c r="C563" s="81" t="s">
        <v>146</v>
      </c>
      <c r="D563" s="81" t="n">
        <v>926</v>
      </c>
      <c r="E563" s="154" t="s">
        <v>56</v>
      </c>
      <c r="F563" s="154" t="s">
        <v>20</v>
      </c>
      <c r="G563" s="82" t="n">
        <v>5820009020</v>
      </c>
      <c r="H563" s="86" t="n">
        <v>600</v>
      </c>
      <c r="I563" s="157" t="n">
        <f aca="false">SUM(J563:Q563)</f>
        <v>6892213.03</v>
      </c>
      <c r="J563" s="157"/>
      <c r="K563" s="76"/>
      <c r="L563" s="76"/>
      <c r="M563" s="76" t="n">
        <v>6892213.03</v>
      </c>
      <c r="N563" s="76"/>
      <c r="O563" s="157"/>
      <c r="P563" s="76"/>
      <c r="Q563" s="158"/>
      <c r="IE563" s="101"/>
      <c r="IF563" s="101"/>
      <c r="IG563" s="101"/>
      <c r="IH563" s="101"/>
      <c r="II563" s="101"/>
      <c r="IJ563" s="101"/>
      <c r="IK563" s="101"/>
      <c r="IL563" s="101"/>
      <c r="IM563" s="101"/>
      <c r="IN563" s="101"/>
      <c r="IO563" s="101"/>
      <c r="IP563" s="101"/>
      <c r="IQ563" s="101"/>
      <c r="IR563" s="101"/>
      <c r="IS563" s="101"/>
      <c r="IT563" s="101"/>
      <c r="IU563" s="101"/>
      <c r="IV563" s="101"/>
      <c r="IW563" s="101"/>
      <c r="IX563" s="101"/>
      <c r="IY563" s="101"/>
      <c r="IZ563" s="101"/>
      <c r="JA563" s="101"/>
      <c r="JB563" s="101"/>
      <c r="JC563" s="101"/>
      <c r="JD563" s="101"/>
      <c r="JE563" s="101"/>
      <c r="JF563" s="101"/>
      <c r="JG563" s="101"/>
      <c r="JH563" s="101"/>
      <c r="JI563" s="101"/>
      <c r="JJ563" s="101"/>
      <c r="JK563" s="101"/>
      <c r="JL563" s="101"/>
      <c r="JM563" s="101"/>
      <c r="JN563" s="101"/>
      <c r="JO563" s="101"/>
      <c r="JP563" s="101"/>
      <c r="JQ563" s="101"/>
      <c r="JR563" s="101"/>
      <c r="JS563" s="101"/>
      <c r="JT563" s="101"/>
      <c r="JU563" s="101"/>
      <c r="JV563" s="101"/>
      <c r="JW563" s="101"/>
      <c r="JX563" s="101"/>
      <c r="JY563" s="101"/>
      <c r="JZ563" s="101"/>
      <c r="KA563" s="101"/>
      <c r="KB563" s="101"/>
      <c r="KC563" s="101"/>
      <c r="KD563" s="101"/>
      <c r="KE563" s="101"/>
      <c r="KF563" s="101"/>
      <c r="KG563" s="101"/>
      <c r="KH563" s="101"/>
      <c r="KI563" s="101"/>
      <c r="KJ563" s="101"/>
      <c r="KK563" s="101"/>
      <c r="KL563" s="101"/>
      <c r="KM563" s="101"/>
      <c r="KN563" s="101"/>
      <c r="KO563" s="101"/>
      <c r="KP563" s="101"/>
      <c r="KQ563" s="101"/>
      <c r="KR563" s="101"/>
      <c r="KS563" s="101"/>
      <c r="KT563" s="101"/>
      <c r="KU563" s="101"/>
      <c r="KV563" s="101"/>
      <c r="KW563" s="101"/>
      <c r="KX563" s="101"/>
      <c r="KY563" s="101"/>
      <c r="KZ563" s="101"/>
      <c r="LA563" s="101"/>
      <c r="LB563" s="101"/>
      <c r="LC563" s="101"/>
      <c r="LD563" s="101"/>
      <c r="LE563" s="101"/>
      <c r="LF563" s="101"/>
      <c r="LG563" s="101"/>
      <c r="LH563" s="101"/>
      <c r="LI563" s="101"/>
      <c r="LJ563" s="101"/>
      <c r="LK563" s="101"/>
      <c r="LL563" s="101"/>
      <c r="LM563" s="101"/>
      <c r="LN563" s="101"/>
      <c r="LO563" s="101"/>
      <c r="LP563" s="101"/>
      <c r="LQ563" s="101"/>
      <c r="LR563" s="101"/>
      <c r="LS563" s="101"/>
      <c r="LT563" s="101"/>
      <c r="LU563" s="101"/>
      <c r="LV563" s="101"/>
      <c r="LW563" s="101"/>
      <c r="LX563" s="101"/>
      <c r="LY563" s="101"/>
      <c r="LZ563" s="101"/>
      <c r="MA563" s="101"/>
      <c r="MB563" s="101"/>
      <c r="MC563" s="101"/>
      <c r="MD563" s="101"/>
      <c r="ME563" s="101"/>
      <c r="MF563" s="101"/>
      <c r="MG563" s="101"/>
      <c r="MH563" s="101"/>
      <c r="MI563" s="101"/>
      <c r="MJ563" s="101"/>
      <c r="MK563" s="101"/>
      <c r="ML563" s="101"/>
      <c r="MM563" s="101"/>
      <c r="MN563" s="101"/>
      <c r="MO563" s="101"/>
      <c r="MP563" s="101"/>
      <c r="MQ563" s="101"/>
      <c r="MR563" s="101"/>
      <c r="MS563" s="101"/>
      <c r="MT563" s="101"/>
      <c r="MU563" s="101"/>
      <c r="MV563" s="101"/>
      <c r="MW563" s="101"/>
      <c r="MX563" s="101"/>
      <c r="MY563" s="101"/>
      <c r="MZ563" s="101"/>
      <c r="NA563" s="101"/>
      <c r="NB563" s="101"/>
      <c r="NC563" s="101"/>
      <c r="ND563" s="101"/>
      <c r="NE563" s="101"/>
      <c r="NF563" s="101"/>
      <c r="NG563" s="101"/>
      <c r="NH563" s="101"/>
      <c r="NI563" s="101"/>
      <c r="NJ563" s="101"/>
      <c r="NK563" s="101"/>
      <c r="NL563" s="101"/>
      <c r="NM563" s="101"/>
      <c r="NN563" s="101"/>
      <c r="NO563" s="101"/>
      <c r="NP563" s="101"/>
      <c r="NQ563" s="101"/>
      <c r="NR563" s="101"/>
      <c r="NS563" s="101"/>
      <c r="NT563" s="101"/>
      <c r="NU563" s="101"/>
      <c r="NV563" s="101"/>
      <c r="NW563" s="101"/>
      <c r="NX563" s="101"/>
      <c r="NY563" s="101"/>
      <c r="NZ563" s="101"/>
      <c r="OA563" s="101"/>
      <c r="OB563" s="101"/>
      <c r="OC563" s="101"/>
      <c r="OD563" s="101"/>
      <c r="OE563" s="101"/>
      <c r="OF563" s="101"/>
      <c r="OG563" s="101"/>
      <c r="OH563" s="101"/>
      <c r="OI563" s="101"/>
      <c r="OJ563" s="101"/>
      <c r="OK563" s="101"/>
      <c r="OL563" s="101"/>
      <c r="OM563" s="101"/>
      <c r="ON563" s="101"/>
      <c r="OO563" s="101"/>
      <c r="OP563" s="101"/>
      <c r="OQ563" s="101"/>
      <c r="OR563" s="101"/>
      <c r="OS563" s="101"/>
      <c r="OT563" s="101"/>
      <c r="OU563" s="101"/>
      <c r="OV563" s="101"/>
      <c r="OW563" s="101"/>
      <c r="OX563" s="101"/>
      <c r="OY563" s="101"/>
      <c r="OZ563" s="101"/>
      <c r="PA563" s="101"/>
      <c r="PB563" s="101"/>
      <c r="PC563" s="101"/>
      <c r="PD563" s="101"/>
      <c r="PE563" s="101"/>
      <c r="PF563" s="101"/>
      <c r="PG563" s="101"/>
      <c r="PH563" s="101"/>
      <c r="PI563" s="101"/>
      <c r="PJ563" s="101"/>
      <c r="PK563" s="101"/>
      <c r="PL563" s="101"/>
      <c r="PM563" s="101"/>
      <c r="PN563" s="101"/>
      <c r="PO563" s="101"/>
      <c r="PP563" s="101"/>
      <c r="PQ563" s="101"/>
      <c r="PR563" s="101"/>
      <c r="PS563" s="101"/>
      <c r="PT563" s="101"/>
      <c r="PU563" s="101"/>
      <c r="PV563" s="101"/>
      <c r="PW563" s="101"/>
      <c r="PX563" s="101"/>
      <c r="PY563" s="101"/>
      <c r="PZ563" s="101"/>
      <c r="QA563" s="101"/>
      <c r="QB563" s="101"/>
      <c r="QC563" s="101"/>
      <c r="QD563" s="101"/>
      <c r="QE563" s="101"/>
      <c r="QF563" s="101"/>
      <c r="QG563" s="101"/>
      <c r="QH563" s="101"/>
      <c r="QI563" s="101"/>
      <c r="QJ563" s="101"/>
      <c r="QK563" s="101"/>
      <c r="QL563" s="101"/>
      <c r="QM563" s="101"/>
      <c r="QN563" s="101"/>
      <c r="QO563" s="101"/>
      <c r="QP563" s="101"/>
      <c r="QQ563" s="101"/>
      <c r="QR563" s="101"/>
      <c r="QS563" s="101"/>
      <c r="QT563" s="101"/>
      <c r="QU563" s="101"/>
      <c r="QV563" s="101"/>
      <c r="QW563" s="101"/>
      <c r="QX563" s="101"/>
      <c r="QY563" s="101"/>
      <c r="QZ563" s="101"/>
      <c r="RA563" s="101"/>
      <c r="RB563" s="101"/>
      <c r="RC563" s="101"/>
      <c r="RD563" s="101"/>
      <c r="RE563" s="101"/>
      <c r="RF563" s="101"/>
      <c r="RG563" s="101"/>
      <c r="RH563" s="101"/>
      <c r="RI563" s="101"/>
      <c r="RJ563" s="101"/>
      <c r="RK563" s="101"/>
      <c r="RL563" s="101"/>
      <c r="RM563" s="101"/>
      <c r="RN563" s="101"/>
      <c r="RO563" s="101"/>
      <c r="RP563" s="101"/>
      <c r="RQ563" s="101"/>
      <c r="RR563" s="101"/>
      <c r="RS563" s="101"/>
      <c r="RT563" s="101"/>
      <c r="RU563" s="101"/>
      <c r="RV563" s="101"/>
      <c r="RW563" s="101"/>
      <c r="RX563" s="101"/>
      <c r="RY563" s="101"/>
      <c r="RZ563" s="101"/>
      <c r="SA563" s="101"/>
      <c r="SB563" s="101"/>
      <c r="SC563" s="101"/>
      <c r="SD563" s="101"/>
      <c r="SE563" s="101"/>
      <c r="SF563" s="101"/>
      <c r="SG563" s="101"/>
      <c r="SH563" s="101"/>
      <c r="SI563" s="101"/>
      <c r="SJ563" s="101"/>
      <c r="SK563" s="101"/>
      <c r="SL563" s="101"/>
      <c r="SM563" s="101"/>
      <c r="SN563" s="101"/>
      <c r="SO563" s="101"/>
      <c r="SP563" s="101"/>
      <c r="SQ563" s="101"/>
      <c r="SR563" s="101"/>
      <c r="SS563" s="101"/>
      <c r="ST563" s="101"/>
      <c r="SU563" s="101"/>
      <c r="SV563" s="101"/>
      <c r="SW563" s="101"/>
      <c r="SX563" s="101"/>
      <c r="SY563" s="101"/>
      <c r="SZ563" s="101"/>
      <c r="TA563" s="101"/>
      <c r="TB563" s="101"/>
      <c r="TC563" s="101"/>
      <c r="TD563" s="101"/>
      <c r="TE563" s="101"/>
      <c r="TF563" s="101"/>
      <c r="TG563" s="101"/>
      <c r="TH563" s="101"/>
      <c r="TI563" s="101"/>
      <c r="TJ563" s="101"/>
      <c r="TK563" s="101"/>
      <c r="TL563" s="101"/>
      <c r="TM563" s="101"/>
      <c r="TN563" s="101"/>
      <c r="TO563" s="101"/>
      <c r="TP563" s="101"/>
      <c r="TQ563" s="101"/>
      <c r="TR563" s="101"/>
      <c r="TS563" s="101"/>
      <c r="TT563" s="101"/>
      <c r="TU563" s="101"/>
      <c r="TV563" s="101"/>
      <c r="TW563" s="101"/>
      <c r="TX563" s="101"/>
      <c r="TY563" s="101"/>
      <c r="TZ563" s="101"/>
      <c r="UA563" s="101"/>
      <c r="UB563" s="101"/>
      <c r="UC563" s="101"/>
      <c r="UD563" s="101"/>
      <c r="UE563" s="101"/>
      <c r="UF563" s="101"/>
      <c r="UG563" s="101"/>
      <c r="UH563" s="101"/>
      <c r="UI563" s="101"/>
      <c r="UJ563" s="101"/>
      <c r="UK563" s="101"/>
      <c r="UL563" s="101"/>
      <c r="UM563" s="101"/>
      <c r="UN563" s="101"/>
      <c r="UO563" s="101"/>
      <c r="UP563" s="101"/>
      <c r="UQ563" s="101"/>
      <c r="UR563" s="101"/>
      <c r="US563" s="101"/>
      <c r="UT563" s="101"/>
      <c r="UU563" s="101"/>
      <c r="UV563" s="101"/>
      <c r="UW563" s="101"/>
      <c r="UX563" s="101"/>
      <c r="UY563" s="101"/>
      <c r="UZ563" s="101"/>
      <c r="VA563" s="101"/>
      <c r="VB563" s="101"/>
      <c r="VC563" s="101"/>
      <c r="VD563" s="101"/>
      <c r="VE563" s="101"/>
      <c r="VF563" s="101"/>
      <c r="VG563" s="101"/>
      <c r="VH563" s="101"/>
      <c r="VI563" s="101"/>
      <c r="VJ563" s="101"/>
      <c r="VK563" s="101"/>
      <c r="VL563" s="101"/>
      <c r="VM563" s="101"/>
      <c r="VN563" s="101"/>
      <c r="VO563" s="101"/>
      <c r="VP563" s="101"/>
      <c r="VQ563" s="101"/>
      <c r="VR563" s="101"/>
      <c r="VS563" s="101"/>
      <c r="VT563" s="101"/>
      <c r="VU563" s="101"/>
      <c r="VV563" s="101"/>
      <c r="VW563" s="101"/>
      <c r="VX563" s="101"/>
      <c r="VY563" s="101"/>
      <c r="VZ563" s="101"/>
      <c r="WA563" s="101"/>
      <c r="WB563" s="101"/>
      <c r="WC563" s="101"/>
      <c r="WD563" s="101"/>
      <c r="WE563" s="101"/>
      <c r="WF563" s="101"/>
      <c r="WG563" s="101"/>
      <c r="WH563" s="101"/>
      <c r="WI563" s="101"/>
      <c r="WJ563" s="101"/>
      <c r="WK563" s="101"/>
      <c r="WL563" s="101"/>
      <c r="WM563" s="101"/>
      <c r="WN563" s="101"/>
      <c r="WO563" s="101"/>
      <c r="WP563" s="101"/>
      <c r="WQ563" s="101"/>
      <c r="WR563" s="101"/>
      <c r="WS563" s="101"/>
      <c r="WT563" s="101"/>
      <c r="WU563" s="101"/>
      <c r="WV563" s="101"/>
      <c r="WW563" s="101"/>
      <c r="WX563" s="101"/>
      <c r="WY563" s="101"/>
      <c r="WZ563" s="101"/>
      <c r="XA563" s="101"/>
      <c r="XB563" s="101"/>
      <c r="XC563" s="101"/>
      <c r="XD563" s="101"/>
      <c r="XE563" s="101"/>
      <c r="XF563" s="101"/>
      <c r="XG563" s="101"/>
      <c r="XH563" s="101"/>
      <c r="XI563" s="101"/>
      <c r="XJ563" s="101"/>
      <c r="XK563" s="101"/>
      <c r="XL563" s="101"/>
      <c r="XM563" s="101"/>
      <c r="XN563" s="101"/>
      <c r="XO563" s="101"/>
      <c r="XP563" s="101"/>
      <c r="XQ563" s="101"/>
      <c r="XR563" s="101"/>
      <c r="XS563" s="101"/>
      <c r="XT563" s="101"/>
      <c r="XU563" s="101"/>
      <c r="XV563" s="101"/>
      <c r="XW563" s="101"/>
      <c r="XX563" s="101"/>
      <c r="XY563" s="101"/>
      <c r="XZ563" s="101"/>
      <c r="YA563" s="101"/>
      <c r="YB563" s="101"/>
      <c r="YC563" s="101"/>
      <c r="YD563" s="101"/>
      <c r="YE563" s="101"/>
      <c r="YF563" s="101"/>
      <c r="YG563" s="101"/>
      <c r="YH563" s="101"/>
      <c r="YI563" s="101"/>
      <c r="YJ563" s="101"/>
      <c r="YK563" s="101"/>
      <c r="YL563" s="101"/>
      <c r="YM563" s="101"/>
      <c r="YN563" s="101"/>
      <c r="YO563" s="101"/>
      <c r="YP563" s="101"/>
      <c r="YQ563" s="101"/>
      <c r="YR563" s="101"/>
      <c r="YS563" s="101"/>
      <c r="YT563" s="101"/>
      <c r="YU563" s="101"/>
      <c r="YV563" s="101"/>
      <c r="YW563" s="101"/>
      <c r="YX563" s="101"/>
      <c r="YY563" s="101"/>
      <c r="YZ563" s="101"/>
      <c r="ZA563" s="101"/>
      <c r="ZB563" s="101"/>
      <c r="ZC563" s="101"/>
      <c r="ZD563" s="101"/>
      <c r="ZE563" s="101"/>
      <c r="ZF563" s="101"/>
      <c r="ZG563" s="101"/>
      <c r="ZH563" s="101"/>
      <c r="ZI563" s="101"/>
      <c r="ZJ563" s="101"/>
      <c r="ZK563" s="101"/>
      <c r="ZL563" s="101"/>
      <c r="ZM563" s="101"/>
      <c r="ZN563" s="101"/>
      <c r="ZO563" s="101"/>
      <c r="ZP563" s="101"/>
      <c r="ZQ563" s="101"/>
      <c r="ZR563" s="101"/>
      <c r="ZS563" s="101"/>
      <c r="ZT563" s="101"/>
      <c r="ZU563" s="101"/>
      <c r="ZV563" s="101"/>
      <c r="ZW563" s="101"/>
      <c r="ZX563" s="101"/>
      <c r="ZY563" s="101"/>
      <c r="ZZ563" s="101"/>
      <c r="AAA563" s="101"/>
      <c r="AAB563" s="101"/>
      <c r="AAC563" s="101"/>
      <c r="AAD563" s="101"/>
      <c r="AAE563" s="101"/>
      <c r="AAF563" s="101"/>
      <c r="AAG563" s="101"/>
      <c r="AAH563" s="101"/>
      <c r="AAI563" s="101"/>
      <c r="AAJ563" s="101"/>
      <c r="AAK563" s="101"/>
      <c r="AAL563" s="101"/>
      <c r="AAM563" s="101"/>
      <c r="AAN563" s="101"/>
      <c r="AAO563" s="101"/>
      <c r="AAP563" s="101"/>
      <c r="AAQ563" s="101"/>
      <c r="AAR563" s="101"/>
      <c r="AAS563" s="101"/>
      <c r="AAT563" s="101"/>
      <c r="AAU563" s="101"/>
      <c r="AAV563" s="101"/>
      <c r="AAW563" s="101"/>
      <c r="AAX563" s="101"/>
      <c r="AAY563" s="101"/>
      <c r="AAZ563" s="101"/>
      <c r="ABA563" s="101"/>
      <c r="ABB563" s="101"/>
      <c r="ABC563" s="101"/>
      <c r="ABD563" s="101"/>
      <c r="ABE563" s="101"/>
      <c r="ABF563" s="101"/>
      <c r="ABG563" s="101"/>
      <c r="ABH563" s="101"/>
      <c r="ABI563" s="101"/>
      <c r="ABJ563" s="101"/>
      <c r="ABK563" s="101"/>
      <c r="ABL563" s="101"/>
      <c r="ABM563" s="101"/>
      <c r="ABN563" s="101"/>
      <c r="ABO563" s="101"/>
      <c r="ABP563" s="101"/>
      <c r="ABQ563" s="101"/>
      <c r="ABR563" s="101"/>
      <c r="ABS563" s="101"/>
      <c r="ABT563" s="101"/>
      <c r="ABU563" s="101"/>
      <c r="ABV563" s="101"/>
      <c r="ABW563" s="101"/>
      <c r="ABX563" s="101"/>
      <c r="ABY563" s="101"/>
      <c r="ABZ563" s="101"/>
      <c r="ACA563" s="101"/>
      <c r="ACB563" s="101"/>
      <c r="ACC563" s="101"/>
      <c r="ACD563" s="101"/>
      <c r="ACE563" s="101"/>
      <c r="ACF563" s="101"/>
      <c r="ACG563" s="101"/>
      <c r="ACH563" s="101"/>
      <c r="ACI563" s="101"/>
      <c r="ACJ563" s="101"/>
      <c r="ACK563" s="101"/>
      <c r="ACL563" s="101"/>
      <c r="ACM563" s="101"/>
      <c r="ACN563" s="101"/>
      <c r="ACO563" s="101"/>
      <c r="ACP563" s="101"/>
      <c r="ACQ563" s="101"/>
      <c r="ACR563" s="101"/>
      <c r="ACS563" s="101"/>
      <c r="ACT563" s="101"/>
      <c r="ACU563" s="101"/>
      <c r="ACV563" s="101"/>
      <c r="ACW563" s="101"/>
      <c r="ACX563" s="101"/>
      <c r="ACY563" s="101"/>
      <c r="ACZ563" s="101"/>
      <c r="ADA563" s="101"/>
      <c r="ADB563" s="101"/>
      <c r="ADC563" s="101"/>
      <c r="ADD563" s="101"/>
      <c r="ADE563" s="101"/>
      <c r="ADF563" s="101"/>
      <c r="ADG563" s="101"/>
      <c r="ADH563" s="101"/>
      <c r="ADI563" s="101"/>
      <c r="ADJ563" s="101"/>
      <c r="ADK563" s="101"/>
      <c r="ADL563" s="101"/>
      <c r="ADM563" s="101"/>
      <c r="ADN563" s="101"/>
      <c r="ADO563" s="101"/>
      <c r="ADP563" s="101"/>
      <c r="ADQ563" s="101"/>
      <c r="ADR563" s="101"/>
      <c r="ADS563" s="101"/>
      <c r="ADT563" s="101"/>
      <c r="ADU563" s="101"/>
      <c r="ADV563" s="101"/>
      <c r="ADW563" s="101"/>
      <c r="ADX563" s="101"/>
      <c r="ADY563" s="101"/>
      <c r="ADZ563" s="101"/>
      <c r="AEA563" s="101"/>
      <c r="AEB563" s="101"/>
      <c r="AEC563" s="101"/>
      <c r="AED563" s="101"/>
      <c r="AEE563" s="101"/>
      <c r="AEF563" s="101"/>
      <c r="AEG563" s="101"/>
      <c r="AEH563" s="101"/>
      <c r="AEI563" s="101"/>
      <c r="AEJ563" s="101"/>
      <c r="AEK563" s="101"/>
      <c r="AEL563" s="101"/>
      <c r="AEM563" s="101"/>
      <c r="AEN563" s="101"/>
      <c r="AEO563" s="101"/>
      <c r="AEP563" s="101"/>
      <c r="AEQ563" s="101"/>
      <c r="AER563" s="101"/>
      <c r="AES563" s="101"/>
      <c r="AET563" s="101"/>
      <c r="AEU563" s="101"/>
      <c r="AEV563" s="101"/>
      <c r="AEW563" s="101"/>
      <c r="AEX563" s="101"/>
      <c r="AEY563" s="101"/>
      <c r="AEZ563" s="101"/>
      <c r="AFA563" s="101"/>
      <c r="AFB563" s="101"/>
      <c r="AFC563" s="101"/>
      <c r="AFD563" s="101"/>
      <c r="AFE563" s="101"/>
      <c r="AFF563" s="101"/>
      <c r="AFG563" s="101"/>
      <c r="AFH563" s="101"/>
      <c r="AFI563" s="101"/>
      <c r="AFJ563" s="101"/>
      <c r="AFK563" s="101"/>
      <c r="AFL563" s="101"/>
      <c r="AFM563" s="101"/>
      <c r="AFN563" s="101"/>
      <c r="AFO563" s="101"/>
      <c r="AFP563" s="101"/>
      <c r="AFQ563" s="101"/>
      <c r="AFR563" s="101"/>
      <c r="AFS563" s="101"/>
      <c r="AFT563" s="101"/>
      <c r="AFU563" s="101"/>
      <c r="AFV563" s="101"/>
      <c r="AFW563" s="101"/>
      <c r="AFX563" s="101"/>
      <c r="AFY563" s="101"/>
      <c r="AFZ563" s="101"/>
      <c r="AGA563" s="101"/>
      <c r="AGB563" s="101"/>
      <c r="AGC563" s="101"/>
      <c r="AGD563" s="101"/>
      <c r="AGE563" s="101"/>
      <c r="AGF563" s="101"/>
      <c r="AGG563" s="101"/>
      <c r="AGH563" s="101"/>
      <c r="AGI563" s="101"/>
      <c r="AGJ563" s="101"/>
      <c r="AGK563" s="101"/>
      <c r="AGL563" s="101"/>
      <c r="AGM563" s="101"/>
      <c r="AGN563" s="101"/>
      <c r="AGO563" s="101"/>
      <c r="AGP563" s="101"/>
      <c r="AGQ563" s="101"/>
      <c r="AGR563" s="101"/>
      <c r="AGS563" s="101"/>
      <c r="AGT563" s="101"/>
      <c r="AGU563" s="101"/>
      <c r="AGV563" s="101"/>
      <c r="AGW563" s="101"/>
      <c r="AGX563" s="101"/>
      <c r="AGY563" s="101"/>
      <c r="AGZ563" s="101"/>
      <c r="AHA563" s="101"/>
      <c r="AHB563" s="101"/>
      <c r="AHC563" s="101"/>
      <c r="AHD563" s="101"/>
      <c r="AHE563" s="101"/>
      <c r="AHF563" s="101"/>
      <c r="AHG563" s="101"/>
      <c r="AHH563" s="101"/>
      <c r="AHI563" s="101"/>
      <c r="AHJ563" s="101"/>
      <c r="AHK563" s="101"/>
      <c r="AHL563" s="101"/>
      <c r="AHM563" s="101"/>
      <c r="AHN563" s="101"/>
      <c r="AHO563" s="101"/>
      <c r="AHP563" s="101"/>
      <c r="AHQ563" s="101"/>
      <c r="AHR563" s="101"/>
      <c r="AHS563" s="101"/>
      <c r="AHT563" s="101"/>
      <c r="AHU563" s="101"/>
      <c r="AHV563" s="101"/>
      <c r="AHW563" s="101"/>
      <c r="AHX563" s="101"/>
      <c r="AHY563" s="101"/>
      <c r="AHZ563" s="101"/>
      <c r="AIA563" s="101"/>
      <c r="AIB563" s="101"/>
      <c r="AIC563" s="101"/>
      <c r="AID563" s="101"/>
      <c r="AIE563" s="101"/>
      <c r="AIF563" s="101"/>
      <c r="AIG563" s="101"/>
      <c r="AIH563" s="101"/>
      <c r="AII563" s="101"/>
      <c r="AIJ563" s="101"/>
      <c r="AIK563" s="101"/>
      <c r="AIL563" s="101"/>
      <c r="AIM563" s="101"/>
      <c r="AIN563" s="101"/>
      <c r="AIO563" s="101"/>
      <c r="AIP563" s="101"/>
      <c r="AIQ563" s="101"/>
      <c r="AIR563" s="101"/>
      <c r="AIS563" s="101"/>
      <c r="AIT563" s="101"/>
      <c r="AIU563" s="101"/>
      <c r="AIV563" s="101"/>
      <c r="AIW563" s="101"/>
      <c r="AIX563" s="101"/>
      <c r="AIY563" s="101"/>
      <c r="AIZ563" s="101"/>
      <c r="AJA563" s="101"/>
      <c r="AJB563" s="101"/>
      <c r="AJC563" s="101"/>
      <c r="AJD563" s="101"/>
      <c r="AJE563" s="101"/>
      <c r="AJF563" s="101"/>
      <c r="AJG563" s="101"/>
      <c r="AJH563" s="101"/>
      <c r="AJI563" s="101"/>
      <c r="AJJ563" s="101"/>
      <c r="AJK563" s="101"/>
      <c r="AJL563" s="101"/>
      <c r="AJM563" s="101"/>
      <c r="AJN563" s="101"/>
      <c r="AJO563" s="101"/>
      <c r="AJP563" s="101"/>
      <c r="AJQ563" s="101"/>
      <c r="AJR563" s="101"/>
      <c r="AJS563" s="101"/>
      <c r="AJT563" s="101"/>
      <c r="AJU563" s="101"/>
      <c r="AJV563" s="101"/>
      <c r="AJW563" s="101"/>
      <c r="AJX563" s="101"/>
      <c r="AJY563" s="101"/>
      <c r="AJZ563" s="101"/>
      <c r="AKA563" s="101"/>
      <c r="AKB563" s="101"/>
      <c r="AKC563" s="101"/>
      <c r="AKD563" s="101"/>
      <c r="AKE563" s="101"/>
      <c r="AKF563" s="101"/>
      <c r="AKG563" s="101"/>
      <c r="AKH563" s="101"/>
      <c r="AKI563" s="101"/>
      <c r="AKJ563" s="101"/>
      <c r="AKK563" s="101"/>
      <c r="AKL563" s="101"/>
      <c r="AKM563" s="101"/>
      <c r="AKN563" s="101"/>
      <c r="AKO563" s="101"/>
      <c r="AKP563" s="101"/>
      <c r="AKQ563" s="101"/>
      <c r="AKR563" s="101"/>
      <c r="AKS563" s="101"/>
      <c r="AKT563" s="101"/>
      <c r="AKU563" s="101"/>
      <c r="AKV563" s="101"/>
      <c r="AKW563" s="101"/>
      <c r="AKX563" s="101"/>
      <c r="AKY563" s="101"/>
      <c r="AKZ563" s="101"/>
      <c r="ALA563" s="101"/>
      <c r="ALB563" s="101"/>
      <c r="ALC563" s="101"/>
      <c r="ALD563" s="101"/>
      <c r="ALE563" s="101"/>
      <c r="ALF563" s="101"/>
      <c r="ALG563" s="101"/>
      <c r="ALH563" s="101"/>
      <c r="ALI563" s="101"/>
      <c r="ALJ563" s="101"/>
      <c r="ALK563" s="101"/>
      <c r="ALL563" s="101"/>
      <c r="ALM563" s="101"/>
      <c r="ALN563" s="101"/>
      <c r="ALO563" s="101"/>
      <c r="ALP563" s="101"/>
      <c r="ALQ563" s="48"/>
      <c r="ALR563" s="48"/>
      <c r="ALS563" s="48"/>
      <c r="ALT563" s="48"/>
      <c r="ALU563" s="48"/>
      <c r="ALV563" s="48"/>
      <c r="ALW563" s="48"/>
      <c r="ALX563" s="48"/>
      <c r="ALY563" s="48"/>
      <c r="ALZ563" s="48"/>
      <c r="AMA563" s="48"/>
      <c r="AMB563" s="48"/>
      <c r="AMC563" s="48"/>
      <c r="AMD563" s="48"/>
      <c r="AME563" s="48"/>
      <c r="AMF563" s="48"/>
      <c r="AMG563" s="48"/>
      <c r="AMH563" s="48"/>
      <c r="AMI563" s="48"/>
      <c r="AMJ563" s="48"/>
      <c r="AMK563" s="48"/>
      <c r="AML563" s="48"/>
      <c r="AMM563" s="48"/>
    </row>
    <row r="564" s="111" customFormat="true" ht="130.4" hidden="false" customHeight="true" outlineLevel="0" collapsed="false">
      <c r="A564" s="108"/>
      <c r="B564" s="90"/>
      <c r="C564" s="81" t="s">
        <v>170</v>
      </c>
      <c r="D564" s="81" t="n">
        <v>926</v>
      </c>
      <c r="E564" s="154" t="s">
        <v>56</v>
      </c>
      <c r="F564" s="154" t="s">
        <v>20</v>
      </c>
      <c r="G564" s="82" t="n">
        <v>5820060820</v>
      </c>
      <c r="H564" s="86"/>
      <c r="I564" s="157" t="n">
        <f aca="false">SUM(J564:Q564)</f>
        <v>137500</v>
      </c>
      <c r="J564" s="157" t="n">
        <f aca="false">J565</f>
        <v>137600</v>
      </c>
      <c r="K564" s="76" t="n">
        <f aca="false">K565</f>
        <v>-100</v>
      </c>
      <c r="L564" s="76" t="n">
        <f aca="false">L565</f>
        <v>0</v>
      </c>
      <c r="M564" s="76" t="n">
        <f aca="false">M565</f>
        <v>0</v>
      </c>
      <c r="N564" s="76" t="n">
        <f aca="false">N565</f>
        <v>0</v>
      </c>
      <c r="O564" s="157" t="n">
        <f aca="false">O565</f>
        <v>0</v>
      </c>
      <c r="P564" s="76" t="n">
        <f aca="false">P565</f>
        <v>0</v>
      </c>
      <c r="Q564" s="158" t="n">
        <f aca="false">Q565</f>
        <v>0</v>
      </c>
      <c r="IE564" s="101"/>
      <c r="IF564" s="101"/>
      <c r="IG564" s="101"/>
      <c r="IH564" s="101"/>
      <c r="II564" s="101"/>
      <c r="IJ564" s="101"/>
      <c r="IK564" s="101"/>
      <c r="IL564" s="101"/>
      <c r="IM564" s="101"/>
      <c r="IN564" s="101"/>
      <c r="IO564" s="101"/>
      <c r="IP564" s="101"/>
      <c r="IQ564" s="101"/>
      <c r="IR564" s="101"/>
      <c r="IS564" s="101"/>
      <c r="IT564" s="101"/>
      <c r="IU564" s="101"/>
      <c r="IV564" s="101"/>
      <c r="IW564" s="101"/>
      <c r="IX564" s="101"/>
      <c r="IY564" s="101"/>
      <c r="IZ564" s="101"/>
      <c r="JA564" s="101"/>
      <c r="JB564" s="101"/>
      <c r="JC564" s="101"/>
      <c r="JD564" s="101"/>
      <c r="JE564" s="101"/>
      <c r="JF564" s="101"/>
      <c r="JG564" s="101"/>
      <c r="JH564" s="101"/>
      <c r="JI564" s="101"/>
      <c r="JJ564" s="101"/>
      <c r="JK564" s="101"/>
      <c r="JL564" s="101"/>
      <c r="JM564" s="101"/>
      <c r="JN564" s="101"/>
      <c r="JO564" s="101"/>
      <c r="JP564" s="101"/>
      <c r="JQ564" s="101"/>
      <c r="JR564" s="101"/>
      <c r="JS564" s="101"/>
      <c r="JT564" s="101"/>
      <c r="JU564" s="101"/>
      <c r="JV564" s="101"/>
      <c r="JW564" s="101"/>
      <c r="JX564" s="101"/>
      <c r="JY564" s="101"/>
      <c r="JZ564" s="101"/>
      <c r="KA564" s="101"/>
      <c r="KB564" s="101"/>
      <c r="KC564" s="101"/>
      <c r="KD564" s="101"/>
      <c r="KE564" s="101"/>
      <c r="KF564" s="101"/>
      <c r="KG564" s="101"/>
      <c r="KH564" s="101"/>
      <c r="KI564" s="101"/>
      <c r="KJ564" s="101"/>
      <c r="KK564" s="101"/>
      <c r="KL564" s="101"/>
      <c r="KM564" s="101"/>
      <c r="KN564" s="101"/>
      <c r="KO564" s="101"/>
      <c r="KP564" s="101"/>
      <c r="KQ564" s="101"/>
      <c r="KR564" s="101"/>
      <c r="KS564" s="101"/>
      <c r="KT564" s="101"/>
      <c r="KU564" s="101"/>
      <c r="KV564" s="101"/>
      <c r="KW564" s="101"/>
      <c r="KX564" s="101"/>
      <c r="KY564" s="101"/>
      <c r="KZ564" s="101"/>
      <c r="LA564" s="101"/>
      <c r="LB564" s="101"/>
      <c r="LC564" s="101"/>
      <c r="LD564" s="101"/>
      <c r="LE564" s="101"/>
      <c r="LF564" s="101"/>
      <c r="LG564" s="101"/>
      <c r="LH564" s="101"/>
      <c r="LI564" s="101"/>
      <c r="LJ564" s="101"/>
      <c r="LK564" s="101"/>
      <c r="LL564" s="101"/>
      <c r="LM564" s="101"/>
      <c r="LN564" s="101"/>
      <c r="LO564" s="101"/>
      <c r="LP564" s="101"/>
      <c r="LQ564" s="101"/>
      <c r="LR564" s="101"/>
      <c r="LS564" s="101"/>
      <c r="LT564" s="101"/>
      <c r="LU564" s="101"/>
      <c r="LV564" s="101"/>
      <c r="LW564" s="101"/>
      <c r="LX564" s="101"/>
      <c r="LY564" s="101"/>
      <c r="LZ564" s="101"/>
      <c r="MA564" s="101"/>
      <c r="MB564" s="101"/>
      <c r="MC564" s="101"/>
      <c r="MD564" s="101"/>
      <c r="ME564" s="101"/>
      <c r="MF564" s="101"/>
      <c r="MG564" s="101"/>
      <c r="MH564" s="101"/>
      <c r="MI564" s="101"/>
      <c r="MJ564" s="101"/>
      <c r="MK564" s="101"/>
      <c r="ML564" s="101"/>
      <c r="MM564" s="101"/>
      <c r="MN564" s="101"/>
      <c r="MO564" s="101"/>
      <c r="MP564" s="101"/>
      <c r="MQ564" s="101"/>
      <c r="MR564" s="101"/>
      <c r="MS564" s="101"/>
      <c r="MT564" s="101"/>
      <c r="MU564" s="101"/>
      <c r="MV564" s="101"/>
      <c r="MW564" s="101"/>
      <c r="MX564" s="101"/>
      <c r="MY564" s="101"/>
      <c r="MZ564" s="101"/>
      <c r="NA564" s="101"/>
      <c r="NB564" s="101"/>
      <c r="NC564" s="101"/>
      <c r="ND564" s="101"/>
      <c r="NE564" s="101"/>
      <c r="NF564" s="101"/>
      <c r="NG564" s="101"/>
      <c r="NH564" s="101"/>
      <c r="NI564" s="101"/>
      <c r="NJ564" s="101"/>
      <c r="NK564" s="101"/>
      <c r="NL564" s="101"/>
      <c r="NM564" s="101"/>
      <c r="NN564" s="101"/>
      <c r="NO564" s="101"/>
      <c r="NP564" s="101"/>
      <c r="NQ564" s="101"/>
      <c r="NR564" s="101"/>
      <c r="NS564" s="101"/>
      <c r="NT564" s="101"/>
      <c r="NU564" s="101"/>
      <c r="NV564" s="101"/>
      <c r="NW564" s="101"/>
      <c r="NX564" s="101"/>
      <c r="NY564" s="101"/>
      <c r="NZ564" s="101"/>
      <c r="OA564" s="101"/>
      <c r="OB564" s="101"/>
      <c r="OC564" s="101"/>
      <c r="OD564" s="101"/>
      <c r="OE564" s="101"/>
      <c r="OF564" s="101"/>
      <c r="OG564" s="101"/>
      <c r="OH564" s="101"/>
      <c r="OI564" s="101"/>
      <c r="OJ564" s="101"/>
      <c r="OK564" s="101"/>
      <c r="OL564" s="101"/>
      <c r="OM564" s="101"/>
      <c r="ON564" s="101"/>
      <c r="OO564" s="101"/>
      <c r="OP564" s="101"/>
      <c r="OQ564" s="101"/>
      <c r="OR564" s="101"/>
      <c r="OS564" s="101"/>
      <c r="OT564" s="101"/>
      <c r="OU564" s="101"/>
      <c r="OV564" s="101"/>
      <c r="OW564" s="101"/>
      <c r="OX564" s="101"/>
      <c r="OY564" s="101"/>
      <c r="OZ564" s="101"/>
      <c r="PA564" s="101"/>
      <c r="PB564" s="101"/>
      <c r="PC564" s="101"/>
      <c r="PD564" s="101"/>
      <c r="PE564" s="101"/>
      <c r="PF564" s="101"/>
      <c r="PG564" s="101"/>
      <c r="PH564" s="101"/>
      <c r="PI564" s="101"/>
      <c r="PJ564" s="101"/>
      <c r="PK564" s="101"/>
      <c r="PL564" s="101"/>
      <c r="PM564" s="101"/>
      <c r="PN564" s="101"/>
      <c r="PO564" s="101"/>
      <c r="PP564" s="101"/>
      <c r="PQ564" s="101"/>
      <c r="PR564" s="101"/>
      <c r="PS564" s="101"/>
      <c r="PT564" s="101"/>
      <c r="PU564" s="101"/>
      <c r="PV564" s="101"/>
      <c r="PW564" s="101"/>
      <c r="PX564" s="101"/>
      <c r="PY564" s="101"/>
      <c r="PZ564" s="101"/>
      <c r="QA564" s="101"/>
      <c r="QB564" s="101"/>
      <c r="QC564" s="101"/>
      <c r="QD564" s="101"/>
      <c r="QE564" s="101"/>
      <c r="QF564" s="101"/>
      <c r="QG564" s="101"/>
      <c r="QH564" s="101"/>
      <c r="QI564" s="101"/>
      <c r="QJ564" s="101"/>
      <c r="QK564" s="101"/>
      <c r="QL564" s="101"/>
      <c r="QM564" s="101"/>
      <c r="QN564" s="101"/>
      <c r="QO564" s="101"/>
      <c r="QP564" s="101"/>
      <c r="QQ564" s="101"/>
      <c r="QR564" s="101"/>
      <c r="QS564" s="101"/>
      <c r="QT564" s="101"/>
      <c r="QU564" s="101"/>
      <c r="QV564" s="101"/>
      <c r="QW564" s="101"/>
      <c r="QX564" s="101"/>
      <c r="QY564" s="101"/>
      <c r="QZ564" s="101"/>
      <c r="RA564" s="101"/>
      <c r="RB564" s="101"/>
      <c r="RC564" s="101"/>
      <c r="RD564" s="101"/>
      <c r="RE564" s="101"/>
      <c r="RF564" s="101"/>
      <c r="RG564" s="101"/>
      <c r="RH564" s="101"/>
      <c r="RI564" s="101"/>
      <c r="RJ564" s="101"/>
      <c r="RK564" s="101"/>
      <c r="RL564" s="101"/>
      <c r="RM564" s="101"/>
      <c r="RN564" s="101"/>
      <c r="RO564" s="101"/>
      <c r="RP564" s="101"/>
      <c r="RQ564" s="101"/>
      <c r="RR564" s="101"/>
      <c r="RS564" s="101"/>
      <c r="RT564" s="101"/>
      <c r="RU564" s="101"/>
      <c r="RV564" s="101"/>
      <c r="RW564" s="101"/>
      <c r="RX564" s="101"/>
      <c r="RY564" s="101"/>
      <c r="RZ564" s="101"/>
      <c r="SA564" s="101"/>
      <c r="SB564" s="101"/>
      <c r="SC564" s="101"/>
      <c r="SD564" s="101"/>
      <c r="SE564" s="101"/>
      <c r="SF564" s="101"/>
      <c r="SG564" s="101"/>
      <c r="SH564" s="101"/>
      <c r="SI564" s="101"/>
      <c r="SJ564" s="101"/>
      <c r="SK564" s="101"/>
      <c r="SL564" s="101"/>
      <c r="SM564" s="101"/>
      <c r="SN564" s="101"/>
      <c r="SO564" s="101"/>
      <c r="SP564" s="101"/>
      <c r="SQ564" s="101"/>
      <c r="SR564" s="101"/>
      <c r="SS564" s="101"/>
      <c r="ST564" s="101"/>
      <c r="SU564" s="101"/>
      <c r="SV564" s="101"/>
      <c r="SW564" s="101"/>
      <c r="SX564" s="101"/>
      <c r="SY564" s="101"/>
      <c r="SZ564" s="101"/>
      <c r="TA564" s="101"/>
      <c r="TB564" s="101"/>
      <c r="TC564" s="101"/>
      <c r="TD564" s="101"/>
      <c r="TE564" s="101"/>
      <c r="TF564" s="101"/>
      <c r="TG564" s="101"/>
      <c r="TH564" s="101"/>
      <c r="TI564" s="101"/>
      <c r="TJ564" s="101"/>
      <c r="TK564" s="101"/>
      <c r="TL564" s="101"/>
      <c r="TM564" s="101"/>
      <c r="TN564" s="101"/>
      <c r="TO564" s="101"/>
      <c r="TP564" s="101"/>
      <c r="TQ564" s="101"/>
      <c r="TR564" s="101"/>
      <c r="TS564" s="101"/>
      <c r="TT564" s="101"/>
      <c r="TU564" s="101"/>
      <c r="TV564" s="101"/>
      <c r="TW564" s="101"/>
      <c r="TX564" s="101"/>
      <c r="TY564" s="101"/>
      <c r="TZ564" s="101"/>
      <c r="UA564" s="101"/>
      <c r="UB564" s="101"/>
      <c r="UC564" s="101"/>
      <c r="UD564" s="101"/>
      <c r="UE564" s="101"/>
      <c r="UF564" s="101"/>
      <c r="UG564" s="101"/>
      <c r="UH564" s="101"/>
      <c r="UI564" s="101"/>
      <c r="UJ564" s="101"/>
      <c r="UK564" s="101"/>
      <c r="UL564" s="101"/>
      <c r="UM564" s="101"/>
      <c r="UN564" s="101"/>
      <c r="UO564" s="101"/>
      <c r="UP564" s="101"/>
      <c r="UQ564" s="101"/>
      <c r="UR564" s="101"/>
      <c r="US564" s="101"/>
      <c r="UT564" s="101"/>
      <c r="UU564" s="101"/>
      <c r="UV564" s="101"/>
      <c r="UW564" s="101"/>
      <c r="UX564" s="101"/>
      <c r="UY564" s="101"/>
      <c r="UZ564" s="101"/>
      <c r="VA564" s="101"/>
      <c r="VB564" s="101"/>
      <c r="VC564" s="101"/>
      <c r="VD564" s="101"/>
      <c r="VE564" s="101"/>
      <c r="VF564" s="101"/>
      <c r="VG564" s="101"/>
      <c r="VH564" s="101"/>
      <c r="VI564" s="101"/>
      <c r="VJ564" s="101"/>
      <c r="VK564" s="101"/>
      <c r="VL564" s="101"/>
      <c r="VM564" s="101"/>
      <c r="VN564" s="101"/>
      <c r="VO564" s="101"/>
      <c r="VP564" s="101"/>
      <c r="VQ564" s="101"/>
      <c r="VR564" s="101"/>
      <c r="VS564" s="101"/>
      <c r="VT564" s="101"/>
      <c r="VU564" s="101"/>
      <c r="VV564" s="101"/>
      <c r="VW564" s="101"/>
      <c r="VX564" s="101"/>
      <c r="VY564" s="101"/>
      <c r="VZ564" s="101"/>
      <c r="WA564" s="101"/>
      <c r="WB564" s="101"/>
      <c r="WC564" s="101"/>
      <c r="WD564" s="101"/>
      <c r="WE564" s="101"/>
      <c r="WF564" s="101"/>
      <c r="WG564" s="101"/>
      <c r="WH564" s="101"/>
      <c r="WI564" s="101"/>
      <c r="WJ564" s="101"/>
      <c r="WK564" s="101"/>
      <c r="WL564" s="101"/>
      <c r="WM564" s="101"/>
      <c r="WN564" s="101"/>
      <c r="WO564" s="101"/>
      <c r="WP564" s="101"/>
      <c r="WQ564" s="101"/>
      <c r="WR564" s="101"/>
      <c r="WS564" s="101"/>
      <c r="WT564" s="101"/>
      <c r="WU564" s="101"/>
      <c r="WV564" s="101"/>
      <c r="WW564" s="101"/>
      <c r="WX564" s="101"/>
      <c r="WY564" s="101"/>
      <c r="WZ564" s="101"/>
      <c r="XA564" s="101"/>
      <c r="XB564" s="101"/>
      <c r="XC564" s="101"/>
      <c r="XD564" s="101"/>
      <c r="XE564" s="101"/>
      <c r="XF564" s="101"/>
      <c r="XG564" s="101"/>
      <c r="XH564" s="101"/>
      <c r="XI564" s="101"/>
      <c r="XJ564" s="101"/>
      <c r="XK564" s="101"/>
      <c r="XL564" s="101"/>
      <c r="XM564" s="101"/>
      <c r="XN564" s="101"/>
      <c r="XO564" s="101"/>
      <c r="XP564" s="101"/>
      <c r="XQ564" s="101"/>
      <c r="XR564" s="101"/>
      <c r="XS564" s="101"/>
      <c r="XT564" s="101"/>
      <c r="XU564" s="101"/>
      <c r="XV564" s="101"/>
      <c r="XW564" s="101"/>
      <c r="XX564" s="101"/>
      <c r="XY564" s="101"/>
      <c r="XZ564" s="101"/>
      <c r="YA564" s="101"/>
      <c r="YB564" s="101"/>
      <c r="YC564" s="101"/>
      <c r="YD564" s="101"/>
      <c r="YE564" s="101"/>
      <c r="YF564" s="101"/>
      <c r="YG564" s="101"/>
      <c r="YH564" s="101"/>
      <c r="YI564" s="101"/>
      <c r="YJ564" s="101"/>
      <c r="YK564" s="101"/>
      <c r="YL564" s="101"/>
      <c r="YM564" s="101"/>
      <c r="YN564" s="101"/>
      <c r="YO564" s="101"/>
      <c r="YP564" s="101"/>
      <c r="YQ564" s="101"/>
      <c r="YR564" s="101"/>
      <c r="YS564" s="101"/>
      <c r="YT564" s="101"/>
      <c r="YU564" s="101"/>
      <c r="YV564" s="101"/>
      <c r="YW564" s="101"/>
      <c r="YX564" s="101"/>
      <c r="YY564" s="101"/>
      <c r="YZ564" s="101"/>
      <c r="ZA564" s="101"/>
      <c r="ZB564" s="101"/>
      <c r="ZC564" s="101"/>
      <c r="ZD564" s="101"/>
      <c r="ZE564" s="101"/>
      <c r="ZF564" s="101"/>
      <c r="ZG564" s="101"/>
      <c r="ZH564" s="101"/>
      <c r="ZI564" s="101"/>
      <c r="ZJ564" s="101"/>
      <c r="ZK564" s="101"/>
      <c r="ZL564" s="101"/>
      <c r="ZM564" s="101"/>
      <c r="ZN564" s="101"/>
      <c r="ZO564" s="101"/>
      <c r="ZP564" s="101"/>
      <c r="ZQ564" s="101"/>
      <c r="ZR564" s="101"/>
      <c r="ZS564" s="101"/>
      <c r="ZT564" s="101"/>
      <c r="ZU564" s="101"/>
      <c r="ZV564" s="101"/>
      <c r="ZW564" s="101"/>
      <c r="ZX564" s="101"/>
      <c r="ZY564" s="101"/>
      <c r="ZZ564" s="101"/>
      <c r="AAA564" s="101"/>
      <c r="AAB564" s="101"/>
      <c r="AAC564" s="101"/>
      <c r="AAD564" s="101"/>
      <c r="AAE564" s="101"/>
      <c r="AAF564" s="101"/>
      <c r="AAG564" s="101"/>
      <c r="AAH564" s="101"/>
      <c r="AAI564" s="101"/>
      <c r="AAJ564" s="101"/>
      <c r="AAK564" s="101"/>
      <c r="AAL564" s="101"/>
      <c r="AAM564" s="101"/>
      <c r="AAN564" s="101"/>
      <c r="AAO564" s="101"/>
      <c r="AAP564" s="101"/>
      <c r="AAQ564" s="101"/>
      <c r="AAR564" s="101"/>
      <c r="AAS564" s="101"/>
      <c r="AAT564" s="101"/>
      <c r="AAU564" s="101"/>
      <c r="AAV564" s="101"/>
      <c r="AAW564" s="101"/>
      <c r="AAX564" s="101"/>
      <c r="AAY564" s="101"/>
      <c r="AAZ564" s="101"/>
      <c r="ABA564" s="101"/>
      <c r="ABB564" s="101"/>
      <c r="ABC564" s="101"/>
      <c r="ABD564" s="101"/>
      <c r="ABE564" s="101"/>
      <c r="ABF564" s="101"/>
      <c r="ABG564" s="101"/>
      <c r="ABH564" s="101"/>
      <c r="ABI564" s="101"/>
      <c r="ABJ564" s="101"/>
      <c r="ABK564" s="101"/>
      <c r="ABL564" s="101"/>
      <c r="ABM564" s="101"/>
      <c r="ABN564" s="101"/>
      <c r="ABO564" s="101"/>
      <c r="ABP564" s="101"/>
      <c r="ABQ564" s="101"/>
      <c r="ABR564" s="101"/>
      <c r="ABS564" s="101"/>
      <c r="ABT564" s="101"/>
      <c r="ABU564" s="101"/>
      <c r="ABV564" s="101"/>
      <c r="ABW564" s="101"/>
      <c r="ABX564" s="101"/>
      <c r="ABY564" s="101"/>
      <c r="ABZ564" s="101"/>
      <c r="ACA564" s="101"/>
      <c r="ACB564" s="101"/>
      <c r="ACC564" s="101"/>
      <c r="ACD564" s="101"/>
      <c r="ACE564" s="101"/>
      <c r="ACF564" s="101"/>
      <c r="ACG564" s="101"/>
      <c r="ACH564" s="101"/>
      <c r="ACI564" s="101"/>
      <c r="ACJ564" s="101"/>
      <c r="ACK564" s="101"/>
      <c r="ACL564" s="101"/>
      <c r="ACM564" s="101"/>
      <c r="ACN564" s="101"/>
      <c r="ACO564" s="101"/>
      <c r="ACP564" s="101"/>
      <c r="ACQ564" s="101"/>
      <c r="ACR564" s="101"/>
      <c r="ACS564" s="101"/>
      <c r="ACT564" s="101"/>
      <c r="ACU564" s="101"/>
      <c r="ACV564" s="101"/>
      <c r="ACW564" s="101"/>
      <c r="ACX564" s="101"/>
      <c r="ACY564" s="101"/>
      <c r="ACZ564" s="101"/>
      <c r="ADA564" s="101"/>
      <c r="ADB564" s="101"/>
      <c r="ADC564" s="101"/>
      <c r="ADD564" s="101"/>
      <c r="ADE564" s="101"/>
      <c r="ADF564" s="101"/>
      <c r="ADG564" s="101"/>
      <c r="ADH564" s="101"/>
      <c r="ADI564" s="101"/>
      <c r="ADJ564" s="101"/>
      <c r="ADK564" s="101"/>
      <c r="ADL564" s="101"/>
      <c r="ADM564" s="101"/>
      <c r="ADN564" s="101"/>
      <c r="ADO564" s="101"/>
      <c r="ADP564" s="101"/>
      <c r="ADQ564" s="101"/>
      <c r="ADR564" s="101"/>
      <c r="ADS564" s="101"/>
      <c r="ADT564" s="101"/>
      <c r="ADU564" s="101"/>
      <c r="ADV564" s="101"/>
      <c r="ADW564" s="101"/>
      <c r="ADX564" s="101"/>
      <c r="ADY564" s="101"/>
      <c r="ADZ564" s="101"/>
      <c r="AEA564" s="101"/>
      <c r="AEB564" s="101"/>
      <c r="AEC564" s="101"/>
      <c r="AED564" s="101"/>
      <c r="AEE564" s="101"/>
      <c r="AEF564" s="101"/>
      <c r="AEG564" s="101"/>
      <c r="AEH564" s="101"/>
      <c r="AEI564" s="101"/>
      <c r="AEJ564" s="101"/>
      <c r="AEK564" s="101"/>
      <c r="AEL564" s="101"/>
      <c r="AEM564" s="101"/>
      <c r="AEN564" s="101"/>
      <c r="AEO564" s="101"/>
      <c r="AEP564" s="101"/>
      <c r="AEQ564" s="101"/>
      <c r="AER564" s="101"/>
      <c r="AES564" s="101"/>
      <c r="AET564" s="101"/>
      <c r="AEU564" s="101"/>
      <c r="AEV564" s="101"/>
      <c r="AEW564" s="101"/>
      <c r="AEX564" s="101"/>
      <c r="AEY564" s="101"/>
      <c r="AEZ564" s="101"/>
      <c r="AFA564" s="101"/>
      <c r="AFB564" s="101"/>
      <c r="AFC564" s="101"/>
      <c r="AFD564" s="101"/>
      <c r="AFE564" s="101"/>
      <c r="AFF564" s="101"/>
      <c r="AFG564" s="101"/>
      <c r="AFH564" s="101"/>
      <c r="AFI564" s="101"/>
      <c r="AFJ564" s="101"/>
      <c r="AFK564" s="101"/>
      <c r="AFL564" s="101"/>
      <c r="AFM564" s="101"/>
      <c r="AFN564" s="101"/>
      <c r="AFO564" s="101"/>
      <c r="AFP564" s="101"/>
      <c r="AFQ564" s="101"/>
      <c r="AFR564" s="101"/>
      <c r="AFS564" s="101"/>
      <c r="AFT564" s="101"/>
      <c r="AFU564" s="101"/>
      <c r="AFV564" s="101"/>
      <c r="AFW564" s="101"/>
      <c r="AFX564" s="101"/>
      <c r="AFY564" s="101"/>
      <c r="AFZ564" s="101"/>
      <c r="AGA564" s="101"/>
      <c r="AGB564" s="101"/>
      <c r="AGC564" s="101"/>
      <c r="AGD564" s="101"/>
      <c r="AGE564" s="101"/>
      <c r="AGF564" s="101"/>
      <c r="AGG564" s="101"/>
      <c r="AGH564" s="101"/>
      <c r="AGI564" s="101"/>
      <c r="AGJ564" s="101"/>
      <c r="AGK564" s="101"/>
      <c r="AGL564" s="101"/>
      <c r="AGM564" s="101"/>
      <c r="AGN564" s="101"/>
      <c r="AGO564" s="101"/>
      <c r="AGP564" s="101"/>
      <c r="AGQ564" s="101"/>
      <c r="AGR564" s="101"/>
      <c r="AGS564" s="101"/>
      <c r="AGT564" s="101"/>
      <c r="AGU564" s="101"/>
      <c r="AGV564" s="101"/>
      <c r="AGW564" s="101"/>
      <c r="AGX564" s="101"/>
      <c r="AGY564" s="101"/>
      <c r="AGZ564" s="101"/>
      <c r="AHA564" s="101"/>
      <c r="AHB564" s="101"/>
      <c r="AHC564" s="101"/>
      <c r="AHD564" s="101"/>
      <c r="AHE564" s="101"/>
      <c r="AHF564" s="101"/>
      <c r="AHG564" s="101"/>
      <c r="AHH564" s="101"/>
      <c r="AHI564" s="101"/>
      <c r="AHJ564" s="101"/>
      <c r="AHK564" s="101"/>
      <c r="AHL564" s="101"/>
      <c r="AHM564" s="101"/>
      <c r="AHN564" s="101"/>
      <c r="AHO564" s="101"/>
      <c r="AHP564" s="101"/>
      <c r="AHQ564" s="101"/>
      <c r="AHR564" s="101"/>
      <c r="AHS564" s="101"/>
      <c r="AHT564" s="101"/>
      <c r="AHU564" s="101"/>
      <c r="AHV564" s="101"/>
      <c r="AHW564" s="101"/>
      <c r="AHX564" s="101"/>
      <c r="AHY564" s="101"/>
      <c r="AHZ564" s="101"/>
      <c r="AIA564" s="101"/>
      <c r="AIB564" s="101"/>
      <c r="AIC564" s="101"/>
      <c r="AID564" s="101"/>
      <c r="AIE564" s="101"/>
      <c r="AIF564" s="101"/>
      <c r="AIG564" s="101"/>
      <c r="AIH564" s="101"/>
      <c r="AII564" s="101"/>
      <c r="AIJ564" s="101"/>
      <c r="AIK564" s="101"/>
      <c r="AIL564" s="101"/>
      <c r="AIM564" s="101"/>
      <c r="AIN564" s="101"/>
      <c r="AIO564" s="101"/>
      <c r="AIP564" s="101"/>
      <c r="AIQ564" s="101"/>
      <c r="AIR564" s="101"/>
      <c r="AIS564" s="101"/>
      <c r="AIT564" s="101"/>
      <c r="AIU564" s="101"/>
      <c r="AIV564" s="101"/>
      <c r="AIW564" s="101"/>
      <c r="AIX564" s="101"/>
      <c r="AIY564" s="101"/>
      <c r="AIZ564" s="101"/>
      <c r="AJA564" s="101"/>
      <c r="AJB564" s="101"/>
      <c r="AJC564" s="101"/>
      <c r="AJD564" s="101"/>
      <c r="AJE564" s="101"/>
      <c r="AJF564" s="101"/>
      <c r="AJG564" s="101"/>
      <c r="AJH564" s="101"/>
      <c r="AJI564" s="101"/>
      <c r="AJJ564" s="101"/>
      <c r="AJK564" s="101"/>
      <c r="AJL564" s="101"/>
      <c r="AJM564" s="101"/>
      <c r="AJN564" s="101"/>
      <c r="AJO564" s="101"/>
      <c r="AJP564" s="101"/>
      <c r="AJQ564" s="101"/>
      <c r="AJR564" s="101"/>
      <c r="AJS564" s="101"/>
      <c r="AJT564" s="101"/>
      <c r="AJU564" s="101"/>
      <c r="AJV564" s="101"/>
      <c r="AJW564" s="101"/>
      <c r="AJX564" s="101"/>
      <c r="AJY564" s="101"/>
      <c r="AJZ564" s="101"/>
      <c r="AKA564" s="101"/>
      <c r="AKB564" s="101"/>
      <c r="AKC564" s="101"/>
      <c r="AKD564" s="101"/>
      <c r="AKE564" s="101"/>
      <c r="AKF564" s="101"/>
      <c r="AKG564" s="101"/>
      <c r="AKH564" s="101"/>
      <c r="AKI564" s="101"/>
      <c r="AKJ564" s="101"/>
      <c r="AKK564" s="101"/>
      <c r="AKL564" s="101"/>
      <c r="AKM564" s="101"/>
      <c r="AKN564" s="101"/>
      <c r="AKO564" s="101"/>
      <c r="AKP564" s="101"/>
      <c r="AKQ564" s="101"/>
      <c r="AKR564" s="101"/>
      <c r="AKS564" s="101"/>
      <c r="AKT564" s="101"/>
      <c r="AKU564" s="101"/>
      <c r="AKV564" s="101"/>
      <c r="AKW564" s="101"/>
      <c r="AKX564" s="101"/>
      <c r="AKY564" s="101"/>
      <c r="AKZ564" s="101"/>
      <c r="ALA564" s="101"/>
      <c r="ALB564" s="101"/>
      <c r="ALC564" s="101"/>
      <c r="ALD564" s="101"/>
      <c r="ALE564" s="101"/>
      <c r="ALF564" s="101"/>
      <c r="ALG564" s="101"/>
      <c r="ALH564" s="101"/>
      <c r="ALI564" s="101"/>
      <c r="ALJ564" s="101"/>
      <c r="ALK564" s="101"/>
      <c r="ALL564" s="101"/>
      <c r="ALM564" s="101"/>
      <c r="ALN564" s="101"/>
      <c r="ALO564" s="101"/>
      <c r="ALP564" s="101"/>
      <c r="ALQ564" s="48"/>
      <c r="ALR564" s="48"/>
      <c r="ALS564" s="48"/>
      <c r="ALT564" s="48"/>
      <c r="ALU564" s="48"/>
      <c r="ALV564" s="48"/>
      <c r="ALW564" s="48"/>
      <c r="ALX564" s="48"/>
      <c r="ALY564" s="48"/>
      <c r="ALZ564" s="48"/>
      <c r="AMA564" s="48"/>
      <c r="AMB564" s="48"/>
      <c r="AMC564" s="48"/>
      <c r="AMD564" s="48"/>
      <c r="AME564" s="48"/>
      <c r="AMF564" s="48"/>
      <c r="AMG564" s="48"/>
      <c r="AMH564" s="48"/>
      <c r="AMI564" s="48"/>
      <c r="AMJ564" s="48"/>
      <c r="AMK564" s="48"/>
      <c r="AML564" s="48"/>
      <c r="AMM564" s="48"/>
    </row>
    <row r="565" s="111" customFormat="true" ht="32.8" hidden="false" customHeight="false" outlineLevel="0" collapsed="false">
      <c r="A565" s="108"/>
      <c r="B565" s="90"/>
      <c r="C565" s="81" t="s">
        <v>146</v>
      </c>
      <c r="D565" s="81" t="n">
        <v>926</v>
      </c>
      <c r="E565" s="154" t="s">
        <v>56</v>
      </c>
      <c r="F565" s="154" t="s">
        <v>20</v>
      </c>
      <c r="G565" s="82" t="n">
        <v>5820060820</v>
      </c>
      <c r="H565" s="86" t="n">
        <v>600</v>
      </c>
      <c r="I565" s="157" t="n">
        <f aca="false">SUM(J565:Q565)</f>
        <v>137500</v>
      </c>
      <c r="J565" s="157" t="n">
        <v>137600</v>
      </c>
      <c r="K565" s="76" t="n">
        <v>-100</v>
      </c>
      <c r="L565" s="76" t="n">
        <v>0</v>
      </c>
      <c r="M565" s="76" t="n">
        <v>0</v>
      </c>
      <c r="N565" s="76" t="n">
        <v>0</v>
      </c>
      <c r="O565" s="157" t="n">
        <v>0</v>
      </c>
      <c r="P565" s="76" t="n">
        <v>0</v>
      </c>
      <c r="Q565" s="158" t="n">
        <v>0</v>
      </c>
      <c r="IE565" s="101"/>
      <c r="IF565" s="101"/>
      <c r="IG565" s="101"/>
      <c r="IH565" s="101"/>
      <c r="II565" s="101"/>
      <c r="IJ565" s="101"/>
      <c r="IK565" s="101"/>
      <c r="IL565" s="101"/>
      <c r="IM565" s="101"/>
      <c r="IN565" s="101"/>
      <c r="IO565" s="101"/>
      <c r="IP565" s="101"/>
      <c r="IQ565" s="101"/>
      <c r="IR565" s="101"/>
      <c r="IS565" s="101"/>
      <c r="IT565" s="101"/>
      <c r="IU565" s="101"/>
      <c r="IV565" s="101"/>
      <c r="IW565" s="101"/>
      <c r="IX565" s="101"/>
      <c r="IY565" s="101"/>
      <c r="IZ565" s="101"/>
      <c r="JA565" s="101"/>
      <c r="JB565" s="101"/>
      <c r="JC565" s="101"/>
      <c r="JD565" s="101"/>
      <c r="JE565" s="101"/>
      <c r="JF565" s="101"/>
      <c r="JG565" s="101"/>
      <c r="JH565" s="101"/>
      <c r="JI565" s="101"/>
      <c r="JJ565" s="101"/>
      <c r="JK565" s="101"/>
      <c r="JL565" s="101"/>
      <c r="JM565" s="101"/>
      <c r="JN565" s="101"/>
      <c r="JO565" s="101"/>
      <c r="JP565" s="101"/>
      <c r="JQ565" s="101"/>
      <c r="JR565" s="101"/>
      <c r="JS565" s="101"/>
      <c r="JT565" s="101"/>
      <c r="JU565" s="101"/>
      <c r="JV565" s="101"/>
      <c r="JW565" s="101"/>
      <c r="JX565" s="101"/>
      <c r="JY565" s="101"/>
      <c r="JZ565" s="101"/>
      <c r="KA565" s="101"/>
      <c r="KB565" s="101"/>
      <c r="KC565" s="101"/>
      <c r="KD565" s="101"/>
      <c r="KE565" s="101"/>
      <c r="KF565" s="101"/>
      <c r="KG565" s="101"/>
      <c r="KH565" s="101"/>
      <c r="KI565" s="101"/>
      <c r="KJ565" s="101"/>
      <c r="KK565" s="101"/>
      <c r="KL565" s="101"/>
      <c r="KM565" s="101"/>
      <c r="KN565" s="101"/>
      <c r="KO565" s="101"/>
      <c r="KP565" s="101"/>
      <c r="KQ565" s="101"/>
      <c r="KR565" s="101"/>
      <c r="KS565" s="101"/>
      <c r="KT565" s="101"/>
      <c r="KU565" s="101"/>
      <c r="KV565" s="101"/>
      <c r="KW565" s="101"/>
      <c r="KX565" s="101"/>
      <c r="KY565" s="101"/>
      <c r="KZ565" s="101"/>
      <c r="LA565" s="101"/>
      <c r="LB565" s="101"/>
      <c r="LC565" s="101"/>
      <c r="LD565" s="101"/>
      <c r="LE565" s="101"/>
      <c r="LF565" s="101"/>
      <c r="LG565" s="101"/>
      <c r="LH565" s="101"/>
      <c r="LI565" s="101"/>
      <c r="LJ565" s="101"/>
      <c r="LK565" s="101"/>
      <c r="LL565" s="101"/>
      <c r="LM565" s="101"/>
      <c r="LN565" s="101"/>
      <c r="LO565" s="101"/>
      <c r="LP565" s="101"/>
      <c r="LQ565" s="101"/>
      <c r="LR565" s="101"/>
      <c r="LS565" s="101"/>
      <c r="LT565" s="101"/>
      <c r="LU565" s="101"/>
      <c r="LV565" s="101"/>
      <c r="LW565" s="101"/>
      <c r="LX565" s="101"/>
      <c r="LY565" s="101"/>
      <c r="LZ565" s="101"/>
      <c r="MA565" s="101"/>
      <c r="MB565" s="101"/>
      <c r="MC565" s="101"/>
      <c r="MD565" s="101"/>
      <c r="ME565" s="101"/>
      <c r="MF565" s="101"/>
      <c r="MG565" s="101"/>
      <c r="MH565" s="101"/>
      <c r="MI565" s="101"/>
      <c r="MJ565" s="101"/>
      <c r="MK565" s="101"/>
      <c r="ML565" s="101"/>
      <c r="MM565" s="101"/>
      <c r="MN565" s="101"/>
      <c r="MO565" s="101"/>
      <c r="MP565" s="101"/>
      <c r="MQ565" s="101"/>
      <c r="MR565" s="101"/>
      <c r="MS565" s="101"/>
      <c r="MT565" s="101"/>
      <c r="MU565" s="101"/>
      <c r="MV565" s="101"/>
      <c r="MW565" s="101"/>
      <c r="MX565" s="101"/>
      <c r="MY565" s="101"/>
      <c r="MZ565" s="101"/>
      <c r="NA565" s="101"/>
      <c r="NB565" s="101"/>
      <c r="NC565" s="101"/>
      <c r="ND565" s="101"/>
      <c r="NE565" s="101"/>
      <c r="NF565" s="101"/>
      <c r="NG565" s="101"/>
      <c r="NH565" s="101"/>
      <c r="NI565" s="101"/>
      <c r="NJ565" s="101"/>
      <c r="NK565" s="101"/>
      <c r="NL565" s="101"/>
      <c r="NM565" s="101"/>
      <c r="NN565" s="101"/>
      <c r="NO565" s="101"/>
      <c r="NP565" s="101"/>
      <c r="NQ565" s="101"/>
      <c r="NR565" s="101"/>
      <c r="NS565" s="101"/>
      <c r="NT565" s="101"/>
      <c r="NU565" s="101"/>
      <c r="NV565" s="101"/>
      <c r="NW565" s="101"/>
      <c r="NX565" s="101"/>
      <c r="NY565" s="101"/>
      <c r="NZ565" s="101"/>
      <c r="OA565" s="101"/>
      <c r="OB565" s="101"/>
      <c r="OC565" s="101"/>
      <c r="OD565" s="101"/>
      <c r="OE565" s="101"/>
      <c r="OF565" s="101"/>
      <c r="OG565" s="101"/>
      <c r="OH565" s="101"/>
      <c r="OI565" s="101"/>
      <c r="OJ565" s="101"/>
      <c r="OK565" s="101"/>
      <c r="OL565" s="101"/>
      <c r="OM565" s="101"/>
      <c r="ON565" s="101"/>
      <c r="OO565" s="101"/>
      <c r="OP565" s="101"/>
      <c r="OQ565" s="101"/>
      <c r="OR565" s="101"/>
      <c r="OS565" s="101"/>
      <c r="OT565" s="101"/>
      <c r="OU565" s="101"/>
      <c r="OV565" s="101"/>
      <c r="OW565" s="101"/>
      <c r="OX565" s="101"/>
      <c r="OY565" s="101"/>
      <c r="OZ565" s="101"/>
      <c r="PA565" s="101"/>
      <c r="PB565" s="101"/>
      <c r="PC565" s="101"/>
      <c r="PD565" s="101"/>
      <c r="PE565" s="101"/>
      <c r="PF565" s="101"/>
      <c r="PG565" s="101"/>
      <c r="PH565" s="101"/>
      <c r="PI565" s="101"/>
      <c r="PJ565" s="101"/>
      <c r="PK565" s="101"/>
      <c r="PL565" s="101"/>
      <c r="PM565" s="101"/>
      <c r="PN565" s="101"/>
      <c r="PO565" s="101"/>
      <c r="PP565" s="101"/>
      <c r="PQ565" s="101"/>
      <c r="PR565" s="101"/>
      <c r="PS565" s="101"/>
      <c r="PT565" s="101"/>
      <c r="PU565" s="101"/>
      <c r="PV565" s="101"/>
      <c r="PW565" s="101"/>
      <c r="PX565" s="101"/>
      <c r="PY565" s="101"/>
      <c r="PZ565" s="101"/>
      <c r="QA565" s="101"/>
      <c r="QB565" s="101"/>
      <c r="QC565" s="101"/>
      <c r="QD565" s="101"/>
      <c r="QE565" s="101"/>
      <c r="QF565" s="101"/>
      <c r="QG565" s="101"/>
      <c r="QH565" s="101"/>
      <c r="QI565" s="101"/>
      <c r="QJ565" s="101"/>
      <c r="QK565" s="101"/>
      <c r="QL565" s="101"/>
      <c r="QM565" s="101"/>
      <c r="QN565" s="101"/>
      <c r="QO565" s="101"/>
      <c r="QP565" s="101"/>
      <c r="QQ565" s="101"/>
      <c r="QR565" s="101"/>
      <c r="QS565" s="101"/>
      <c r="QT565" s="101"/>
      <c r="QU565" s="101"/>
      <c r="QV565" s="101"/>
      <c r="QW565" s="101"/>
      <c r="QX565" s="101"/>
      <c r="QY565" s="101"/>
      <c r="QZ565" s="101"/>
      <c r="RA565" s="101"/>
      <c r="RB565" s="101"/>
      <c r="RC565" s="101"/>
      <c r="RD565" s="101"/>
      <c r="RE565" s="101"/>
      <c r="RF565" s="101"/>
      <c r="RG565" s="101"/>
      <c r="RH565" s="101"/>
      <c r="RI565" s="101"/>
      <c r="RJ565" s="101"/>
      <c r="RK565" s="101"/>
      <c r="RL565" s="101"/>
      <c r="RM565" s="101"/>
      <c r="RN565" s="101"/>
      <c r="RO565" s="101"/>
      <c r="RP565" s="101"/>
      <c r="RQ565" s="101"/>
      <c r="RR565" s="101"/>
      <c r="RS565" s="101"/>
      <c r="RT565" s="101"/>
      <c r="RU565" s="101"/>
      <c r="RV565" s="101"/>
      <c r="RW565" s="101"/>
      <c r="RX565" s="101"/>
      <c r="RY565" s="101"/>
      <c r="RZ565" s="101"/>
      <c r="SA565" s="101"/>
      <c r="SB565" s="101"/>
      <c r="SC565" s="101"/>
      <c r="SD565" s="101"/>
      <c r="SE565" s="101"/>
      <c r="SF565" s="101"/>
      <c r="SG565" s="101"/>
      <c r="SH565" s="101"/>
      <c r="SI565" s="101"/>
      <c r="SJ565" s="101"/>
      <c r="SK565" s="101"/>
      <c r="SL565" s="101"/>
      <c r="SM565" s="101"/>
      <c r="SN565" s="101"/>
      <c r="SO565" s="101"/>
      <c r="SP565" s="101"/>
      <c r="SQ565" s="101"/>
      <c r="SR565" s="101"/>
      <c r="SS565" s="101"/>
      <c r="ST565" s="101"/>
      <c r="SU565" s="101"/>
      <c r="SV565" s="101"/>
      <c r="SW565" s="101"/>
      <c r="SX565" s="101"/>
      <c r="SY565" s="101"/>
      <c r="SZ565" s="101"/>
      <c r="TA565" s="101"/>
      <c r="TB565" s="101"/>
      <c r="TC565" s="101"/>
      <c r="TD565" s="101"/>
      <c r="TE565" s="101"/>
      <c r="TF565" s="101"/>
      <c r="TG565" s="101"/>
      <c r="TH565" s="101"/>
      <c r="TI565" s="101"/>
      <c r="TJ565" s="101"/>
      <c r="TK565" s="101"/>
      <c r="TL565" s="101"/>
      <c r="TM565" s="101"/>
      <c r="TN565" s="101"/>
      <c r="TO565" s="101"/>
      <c r="TP565" s="101"/>
      <c r="TQ565" s="101"/>
      <c r="TR565" s="101"/>
      <c r="TS565" s="101"/>
      <c r="TT565" s="101"/>
      <c r="TU565" s="101"/>
      <c r="TV565" s="101"/>
      <c r="TW565" s="101"/>
      <c r="TX565" s="101"/>
      <c r="TY565" s="101"/>
      <c r="TZ565" s="101"/>
      <c r="UA565" s="101"/>
      <c r="UB565" s="101"/>
      <c r="UC565" s="101"/>
      <c r="UD565" s="101"/>
      <c r="UE565" s="101"/>
      <c r="UF565" s="101"/>
      <c r="UG565" s="101"/>
      <c r="UH565" s="101"/>
      <c r="UI565" s="101"/>
      <c r="UJ565" s="101"/>
      <c r="UK565" s="101"/>
      <c r="UL565" s="101"/>
      <c r="UM565" s="101"/>
      <c r="UN565" s="101"/>
      <c r="UO565" s="101"/>
      <c r="UP565" s="101"/>
      <c r="UQ565" s="101"/>
      <c r="UR565" s="101"/>
      <c r="US565" s="101"/>
      <c r="UT565" s="101"/>
      <c r="UU565" s="101"/>
      <c r="UV565" s="101"/>
      <c r="UW565" s="101"/>
      <c r="UX565" s="101"/>
      <c r="UY565" s="101"/>
      <c r="UZ565" s="101"/>
      <c r="VA565" s="101"/>
      <c r="VB565" s="101"/>
      <c r="VC565" s="101"/>
      <c r="VD565" s="101"/>
      <c r="VE565" s="101"/>
      <c r="VF565" s="101"/>
      <c r="VG565" s="101"/>
      <c r="VH565" s="101"/>
      <c r="VI565" s="101"/>
      <c r="VJ565" s="101"/>
      <c r="VK565" s="101"/>
      <c r="VL565" s="101"/>
      <c r="VM565" s="101"/>
      <c r="VN565" s="101"/>
      <c r="VO565" s="101"/>
      <c r="VP565" s="101"/>
      <c r="VQ565" s="101"/>
      <c r="VR565" s="101"/>
      <c r="VS565" s="101"/>
      <c r="VT565" s="101"/>
      <c r="VU565" s="101"/>
      <c r="VV565" s="101"/>
      <c r="VW565" s="101"/>
      <c r="VX565" s="101"/>
      <c r="VY565" s="101"/>
      <c r="VZ565" s="101"/>
      <c r="WA565" s="101"/>
      <c r="WB565" s="101"/>
      <c r="WC565" s="101"/>
      <c r="WD565" s="101"/>
      <c r="WE565" s="101"/>
      <c r="WF565" s="101"/>
      <c r="WG565" s="101"/>
      <c r="WH565" s="101"/>
      <c r="WI565" s="101"/>
      <c r="WJ565" s="101"/>
      <c r="WK565" s="101"/>
      <c r="WL565" s="101"/>
      <c r="WM565" s="101"/>
      <c r="WN565" s="101"/>
      <c r="WO565" s="101"/>
      <c r="WP565" s="101"/>
      <c r="WQ565" s="101"/>
      <c r="WR565" s="101"/>
      <c r="WS565" s="101"/>
      <c r="WT565" s="101"/>
      <c r="WU565" s="101"/>
      <c r="WV565" s="101"/>
      <c r="WW565" s="101"/>
      <c r="WX565" s="101"/>
      <c r="WY565" s="101"/>
      <c r="WZ565" s="101"/>
      <c r="XA565" s="101"/>
      <c r="XB565" s="101"/>
      <c r="XC565" s="101"/>
      <c r="XD565" s="101"/>
      <c r="XE565" s="101"/>
      <c r="XF565" s="101"/>
      <c r="XG565" s="101"/>
      <c r="XH565" s="101"/>
      <c r="XI565" s="101"/>
      <c r="XJ565" s="101"/>
      <c r="XK565" s="101"/>
      <c r="XL565" s="101"/>
      <c r="XM565" s="101"/>
      <c r="XN565" s="101"/>
      <c r="XO565" s="101"/>
      <c r="XP565" s="101"/>
      <c r="XQ565" s="101"/>
      <c r="XR565" s="101"/>
      <c r="XS565" s="101"/>
      <c r="XT565" s="101"/>
      <c r="XU565" s="101"/>
      <c r="XV565" s="101"/>
      <c r="XW565" s="101"/>
      <c r="XX565" s="101"/>
      <c r="XY565" s="101"/>
      <c r="XZ565" s="101"/>
      <c r="YA565" s="101"/>
      <c r="YB565" s="101"/>
      <c r="YC565" s="101"/>
      <c r="YD565" s="101"/>
      <c r="YE565" s="101"/>
      <c r="YF565" s="101"/>
      <c r="YG565" s="101"/>
      <c r="YH565" s="101"/>
      <c r="YI565" s="101"/>
      <c r="YJ565" s="101"/>
      <c r="YK565" s="101"/>
      <c r="YL565" s="101"/>
      <c r="YM565" s="101"/>
      <c r="YN565" s="101"/>
      <c r="YO565" s="101"/>
      <c r="YP565" s="101"/>
      <c r="YQ565" s="101"/>
      <c r="YR565" s="101"/>
      <c r="YS565" s="101"/>
      <c r="YT565" s="101"/>
      <c r="YU565" s="101"/>
      <c r="YV565" s="101"/>
      <c r="YW565" s="101"/>
      <c r="YX565" s="101"/>
      <c r="YY565" s="101"/>
      <c r="YZ565" s="101"/>
      <c r="ZA565" s="101"/>
      <c r="ZB565" s="101"/>
      <c r="ZC565" s="101"/>
      <c r="ZD565" s="101"/>
      <c r="ZE565" s="101"/>
      <c r="ZF565" s="101"/>
      <c r="ZG565" s="101"/>
      <c r="ZH565" s="101"/>
      <c r="ZI565" s="101"/>
      <c r="ZJ565" s="101"/>
      <c r="ZK565" s="101"/>
      <c r="ZL565" s="101"/>
      <c r="ZM565" s="101"/>
      <c r="ZN565" s="101"/>
      <c r="ZO565" s="101"/>
      <c r="ZP565" s="101"/>
      <c r="ZQ565" s="101"/>
      <c r="ZR565" s="101"/>
      <c r="ZS565" s="101"/>
      <c r="ZT565" s="101"/>
      <c r="ZU565" s="101"/>
      <c r="ZV565" s="101"/>
      <c r="ZW565" s="101"/>
      <c r="ZX565" s="101"/>
      <c r="ZY565" s="101"/>
      <c r="ZZ565" s="101"/>
      <c r="AAA565" s="101"/>
      <c r="AAB565" s="101"/>
      <c r="AAC565" s="101"/>
      <c r="AAD565" s="101"/>
      <c r="AAE565" s="101"/>
      <c r="AAF565" s="101"/>
      <c r="AAG565" s="101"/>
      <c r="AAH565" s="101"/>
      <c r="AAI565" s="101"/>
      <c r="AAJ565" s="101"/>
      <c r="AAK565" s="101"/>
      <c r="AAL565" s="101"/>
      <c r="AAM565" s="101"/>
      <c r="AAN565" s="101"/>
      <c r="AAO565" s="101"/>
      <c r="AAP565" s="101"/>
      <c r="AAQ565" s="101"/>
      <c r="AAR565" s="101"/>
      <c r="AAS565" s="101"/>
      <c r="AAT565" s="101"/>
      <c r="AAU565" s="101"/>
      <c r="AAV565" s="101"/>
      <c r="AAW565" s="101"/>
      <c r="AAX565" s="101"/>
      <c r="AAY565" s="101"/>
      <c r="AAZ565" s="101"/>
      <c r="ABA565" s="101"/>
      <c r="ABB565" s="101"/>
      <c r="ABC565" s="101"/>
      <c r="ABD565" s="101"/>
      <c r="ABE565" s="101"/>
      <c r="ABF565" s="101"/>
      <c r="ABG565" s="101"/>
      <c r="ABH565" s="101"/>
      <c r="ABI565" s="101"/>
      <c r="ABJ565" s="101"/>
      <c r="ABK565" s="101"/>
      <c r="ABL565" s="101"/>
      <c r="ABM565" s="101"/>
      <c r="ABN565" s="101"/>
      <c r="ABO565" s="101"/>
      <c r="ABP565" s="101"/>
      <c r="ABQ565" s="101"/>
      <c r="ABR565" s="101"/>
      <c r="ABS565" s="101"/>
      <c r="ABT565" s="101"/>
      <c r="ABU565" s="101"/>
      <c r="ABV565" s="101"/>
      <c r="ABW565" s="101"/>
      <c r="ABX565" s="101"/>
      <c r="ABY565" s="101"/>
      <c r="ABZ565" s="101"/>
      <c r="ACA565" s="101"/>
      <c r="ACB565" s="101"/>
      <c r="ACC565" s="101"/>
      <c r="ACD565" s="101"/>
      <c r="ACE565" s="101"/>
      <c r="ACF565" s="101"/>
      <c r="ACG565" s="101"/>
      <c r="ACH565" s="101"/>
      <c r="ACI565" s="101"/>
      <c r="ACJ565" s="101"/>
      <c r="ACK565" s="101"/>
      <c r="ACL565" s="101"/>
      <c r="ACM565" s="101"/>
      <c r="ACN565" s="101"/>
      <c r="ACO565" s="101"/>
      <c r="ACP565" s="101"/>
      <c r="ACQ565" s="101"/>
      <c r="ACR565" s="101"/>
      <c r="ACS565" s="101"/>
      <c r="ACT565" s="101"/>
      <c r="ACU565" s="101"/>
      <c r="ACV565" s="101"/>
      <c r="ACW565" s="101"/>
      <c r="ACX565" s="101"/>
      <c r="ACY565" s="101"/>
      <c r="ACZ565" s="101"/>
      <c r="ADA565" s="101"/>
      <c r="ADB565" s="101"/>
      <c r="ADC565" s="101"/>
      <c r="ADD565" s="101"/>
      <c r="ADE565" s="101"/>
      <c r="ADF565" s="101"/>
      <c r="ADG565" s="101"/>
      <c r="ADH565" s="101"/>
      <c r="ADI565" s="101"/>
      <c r="ADJ565" s="101"/>
      <c r="ADK565" s="101"/>
      <c r="ADL565" s="101"/>
      <c r="ADM565" s="101"/>
      <c r="ADN565" s="101"/>
      <c r="ADO565" s="101"/>
      <c r="ADP565" s="101"/>
      <c r="ADQ565" s="101"/>
      <c r="ADR565" s="101"/>
      <c r="ADS565" s="101"/>
      <c r="ADT565" s="101"/>
      <c r="ADU565" s="101"/>
      <c r="ADV565" s="101"/>
      <c r="ADW565" s="101"/>
      <c r="ADX565" s="101"/>
      <c r="ADY565" s="101"/>
      <c r="ADZ565" s="101"/>
      <c r="AEA565" s="101"/>
      <c r="AEB565" s="101"/>
      <c r="AEC565" s="101"/>
      <c r="AED565" s="101"/>
      <c r="AEE565" s="101"/>
      <c r="AEF565" s="101"/>
      <c r="AEG565" s="101"/>
      <c r="AEH565" s="101"/>
      <c r="AEI565" s="101"/>
      <c r="AEJ565" s="101"/>
      <c r="AEK565" s="101"/>
      <c r="AEL565" s="101"/>
      <c r="AEM565" s="101"/>
      <c r="AEN565" s="101"/>
      <c r="AEO565" s="101"/>
      <c r="AEP565" s="101"/>
      <c r="AEQ565" s="101"/>
      <c r="AER565" s="101"/>
      <c r="AES565" s="101"/>
      <c r="AET565" s="101"/>
      <c r="AEU565" s="101"/>
      <c r="AEV565" s="101"/>
      <c r="AEW565" s="101"/>
      <c r="AEX565" s="101"/>
      <c r="AEY565" s="101"/>
      <c r="AEZ565" s="101"/>
      <c r="AFA565" s="101"/>
      <c r="AFB565" s="101"/>
      <c r="AFC565" s="101"/>
      <c r="AFD565" s="101"/>
      <c r="AFE565" s="101"/>
      <c r="AFF565" s="101"/>
      <c r="AFG565" s="101"/>
      <c r="AFH565" s="101"/>
      <c r="AFI565" s="101"/>
      <c r="AFJ565" s="101"/>
      <c r="AFK565" s="101"/>
      <c r="AFL565" s="101"/>
      <c r="AFM565" s="101"/>
      <c r="AFN565" s="101"/>
      <c r="AFO565" s="101"/>
      <c r="AFP565" s="101"/>
      <c r="AFQ565" s="101"/>
      <c r="AFR565" s="101"/>
      <c r="AFS565" s="101"/>
      <c r="AFT565" s="101"/>
      <c r="AFU565" s="101"/>
      <c r="AFV565" s="101"/>
      <c r="AFW565" s="101"/>
      <c r="AFX565" s="101"/>
      <c r="AFY565" s="101"/>
      <c r="AFZ565" s="101"/>
      <c r="AGA565" s="101"/>
      <c r="AGB565" s="101"/>
      <c r="AGC565" s="101"/>
      <c r="AGD565" s="101"/>
      <c r="AGE565" s="101"/>
      <c r="AGF565" s="101"/>
      <c r="AGG565" s="101"/>
      <c r="AGH565" s="101"/>
      <c r="AGI565" s="101"/>
      <c r="AGJ565" s="101"/>
      <c r="AGK565" s="101"/>
      <c r="AGL565" s="101"/>
      <c r="AGM565" s="101"/>
      <c r="AGN565" s="101"/>
      <c r="AGO565" s="101"/>
      <c r="AGP565" s="101"/>
      <c r="AGQ565" s="101"/>
      <c r="AGR565" s="101"/>
      <c r="AGS565" s="101"/>
      <c r="AGT565" s="101"/>
      <c r="AGU565" s="101"/>
      <c r="AGV565" s="101"/>
      <c r="AGW565" s="101"/>
      <c r="AGX565" s="101"/>
      <c r="AGY565" s="101"/>
      <c r="AGZ565" s="101"/>
      <c r="AHA565" s="101"/>
      <c r="AHB565" s="101"/>
      <c r="AHC565" s="101"/>
      <c r="AHD565" s="101"/>
      <c r="AHE565" s="101"/>
      <c r="AHF565" s="101"/>
      <c r="AHG565" s="101"/>
      <c r="AHH565" s="101"/>
      <c r="AHI565" s="101"/>
      <c r="AHJ565" s="101"/>
      <c r="AHK565" s="101"/>
      <c r="AHL565" s="101"/>
      <c r="AHM565" s="101"/>
      <c r="AHN565" s="101"/>
      <c r="AHO565" s="101"/>
      <c r="AHP565" s="101"/>
      <c r="AHQ565" s="101"/>
      <c r="AHR565" s="101"/>
      <c r="AHS565" s="101"/>
      <c r="AHT565" s="101"/>
      <c r="AHU565" s="101"/>
      <c r="AHV565" s="101"/>
      <c r="AHW565" s="101"/>
      <c r="AHX565" s="101"/>
      <c r="AHY565" s="101"/>
      <c r="AHZ565" s="101"/>
      <c r="AIA565" s="101"/>
      <c r="AIB565" s="101"/>
      <c r="AIC565" s="101"/>
      <c r="AID565" s="101"/>
      <c r="AIE565" s="101"/>
      <c r="AIF565" s="101"/>
      <c r="AIG565" s="101"/>
      <c r="AIH565" s="101"/>
      <c r="AII565" s="101"/>
      <c r="AIJ565" s="101"/>
      <c r="AIK565" s="101"/>
      <c r="AIL565" s="101"/>
      <c r="AIM565" s="101"/>
      <c r="AIN565" s="101"/>
      <c r="AIO565" s="101"/>
      <c r="AIP565" s="101"/>
      <c r="AIQ565" s="101"/>
      <c r="AIR565" s="101"/>
      <c r="AIS565" s="101"/>
      <c r="AIT565" s="101"/>
      <c r="AIU565" s="101"/>
      <c r="AIV565" s="101"/>
      <c r="AIW565" s="101"/>
      <c r="AIX565" s="101"/>
      <c r="AIY565" s="101"/>
      <c r="AIZ565" s="101"/>
      <c r="AJA565" s="101"/>
      <c r="AJB565" s="101"/>
      <c r="AJC565" s="101"/>
      <c r="AJD565" s="101"/>
      <c r="AJE565" s="101"/>
      <c r="AJF565" s="101"/>
      <c r="AJG565" s="101"/>
      <c r="AJH565" s="101"/>
      <c r="AJI565" s="101"/>
      <c r="AJJ565" s="101"/>
      <c r="AJK565" s="101"/>
      <c r="AJL565" s="101"/>
      <c r="AJM565" s="101"/>
      <c r="AJN565" s="101"/>
      <c r="AJO565" s="101"/>
      <c r="AJP565" s="101"/>
      <c r="AJQ565" s="101"/>
      <c r="AJR565" s="101"/>
      <c r="AJS565" s="101"/>
      <c r="AJT565" s="101"/>
      <c r="AJU565" s="101"/>
      <c r="AJV565" s="101"/>
      <c r="AJW565" s="101"/>
      <c r="AJX565" s="101"/>
      <c r="AJY565" s="101"/>
      <c r="AJZ565" s="101"/>
      <c r="AKA565" s="101"/>
      <c r="AKB565" s="101"/>
      <c r="AKC565" s="101"/>
      <c r="AKD565" s="101"/>
      <c r="AKE565" s="101"/>
      <c r="AKF565" s="101"/>
      <c r="AKG565" s="101"/>
      <c r="AKH565" s="101"/>
      <c r="AKI565" s="101"/>
      <c r="AKJ565" s="101"/>
      <c r="AKK565" s="101"/>
      <c r="AKL565" s="101"/>
      <c r="AKM565" s="101"/>
      <c r="AKN565" s="101"/>
      <c r="AKO565" s="101"/>
      <c r="AKP565" s="101"/>
      <c r="AKQ565" s="101"/>
      <c r="AKR565" s="101"/>
      <c r="AKS565" s="101"/>
      <c r="AKT565" s="101"/>
      <c r="AKU565" s="101"/>
      <c r="AKV565" s="101"/>
      <c r="AKW565" s="101"/>
      <c r="AKX565" s="101"/>
      <c r="AKY565" s="101"/>
      <c r="AKZ565" s="101"/>
      <c r="ALA565" s="101"/>
      <c r="ALB565" s="101"/>
      <c r="ALC565" s="101"/>
      <c r="ALD565" s="101"/>
      <c r="ALE565" s="101"/>
      <c r="ALF565" s="101"/>
      <c r="ALG565" s="101"/>
      <c r="ALH565" s="101"/>
      <c r="ALI565" s="101"/>
      <c r="ALJ565" s="101"/>
      <c r="ALK565" s="101"/>
      <c r="ALL565" s="101"/>
      <c r="ALM565" s="101"/>
      <c r="ALN565" s="101"/>
      <c r="ALO565" s="101"/>
      <c r="ALP565" s="101"/>
      <c r="ALQ565" s="48"/>
      <c r="ALR565" s="48"/>
      <c r="ALS565" s="48"/>
      <c r="ALT565" s="48"/>
      <c r="ALU565" s="48"/>
      <c r="ALV565" s="48"/>
      <c r="ALW565" s="48"/>
      <c r="ALX565" s="48"/>
      <c r="ALY565" s="48"/>
      <c r="ALZ565" s="48"/>
      <c r="AMA565" s="48"/>
      <c r="AMB565" s="48"/>
      <c r="AMC565" s="48"/>
      <c r="AMD565" s="48"/>
      <c r="AME565" s="48"/>
      <c r="AMF565" s="48"/>
      <c r="AMG565" s="48"/>
      <c r="AMH565" s="48"/>
      <c r="AMI565" s="48"/>
      <c r="AMJ565" s="48"/>
      <c r="AMK565" s="48"/>
      <c r="AML565" s="48"/>
      <c r="AMM565" s="48"/>
    </row>
    <row r="566" s="111" customFormat="true" ht="17.6" hidden="false" customHeight="false" outlineLevel="0" collapsed="false">
      <c r="A566" s="108"/>
      <c r="B566" s="90"/>
      <c r="C566" s="81" t="s">
        <v>61</v>
      </c>
      <c r="D566" s="81" t="n">
        <v>926</v>
      </c>
      <c r="E566" s="154" t="s">
        <v>56</v>
      </c>
      <c r="F566" s="154" t="s">
        <v>37</v>
      </c>
      <c r="G566" s="82"/>
      <c r="H566" s="86"/>
      <c r="I566" s="157" t="n">
        <f aca="false">SUM(J566:Q566)</f>
        <v>422500</v>
      </c>
      <c r="J566" s="157" t="n">
        <f aca="false">J567</f>
        <v>885900</v>
      </c>
      <c r="K566" s="76" t="n">
        <f aca="false">K567+K571</f>
        <v>-523400</v>
      </c>
      <c r="L566" s="76" t="n">
        <f aca="false">L567</f>
        <v>0</v>
      </c>
      <c r="M566" s="76" t="n">
        <f aca="false">M567</f>
        <v>0</v>
      </c>
      <c r="N566" s="76" t="n">
        <f aca="false">N567</f>
        <v>-40000</v>
      </c>
      <c r="O566" s="157" t="n">
        <f aca="false">O567+O575</f>
        <v>100000</v>
      </c>
      <c r="P566" s="76" t="n">
        <f aca="false">P567</f>
        <v>0</v>
      </c>
      <c r="Q566" s="158" t="n">
        <f aca="false">Q567</f>
        <v>0</v>
      </c>
      <c r="IE566" s="101"/>
      <c r="IF566" s="101"/>
      <c r="IG566" s="101"/>
      <c r="IH566" s="101"/>
      <c r="II566" s="101"/>
      <c r="IJ566" s="101"/>
      <c r="IK566" s="101"/>
      <c r="IL566" s="101"/>
      <c r="IM566" s="101"/>
      <c r="IN566" s="101"/>
      <c r="IO566" s="101"/>
      <c r="IP566" s="101"/>
      <c r="IQ566" s="101"/>
      <c r="IR566" s="101"/>
      <c r="IS566" s="101"/>
      <c r="IT566" s="101"/>
      <c r="IU566" s="101"/>
      <c r="IV566" s="101"/>
      <c r="IW566" s="101"/>
      <c r="IX566" s="101"/>
      <c r="IY566" s="101"/>
      <c r="IZ566" s="101"/>
      <c r="JA566" s="101"/>
      <c r="JB566" s="101"/>
      <c r="JC566" s="101"/>
      <c r="JD566" s="101"/>
      <c r="JE566" s="101"/>
      <c r="JF566" s="101"/>
      <c r="JG566" s="101"/>
      <c r="JH566" s="101"/>
      <c r="JI566" s="101"/>
      <c r="JJ566" s="101"/>
      <c r="JK566" s="101"/>
      <c r="JL566" s="101"/>
      <c r="JM566" s="101"/>
      <c r="JN566" s="101"/>
      <c r="JO566" s="101"/>
      <c r="JP566" s="101"/>
      <c r="JQ566" s="101"/>
      <c r="JR566" s="101"/>
      <c r="JS566" s="101"/>
      <c r="JT566" s="101"/>
      <c r="JU566" s="101"/>
      <c r="JV566" s="101"/>
      <c r="JW566" s="101"/>
      <c r="JX566" s="101"/>
      <c r="JY566" s="101"/>
      <c r="JZ566" s="101"/>
      <c r="KA566" s="101"/>
      <c r="KB566" s="101"/>
      <c r="KC566" s="101"/>
      <c r="KD566" s="101"/>
      <c r="KE566" s="101"/>
      <c r="KF566" s="101"/>
      <c r="KG566" s="101"/>
      <c r="KH566" s="101"/>
      <c r="KI566" s="101"/>
      <c r="KJ566" s="101"/>
      <c r="KK566" s="101"/>
      <c r="KL566" s="101"/>
      <c r="KM566" s="101"/>
      <c r="KN566" s="101"/>
      <c r="KO566" s="101"/>
      <c r="KP566" s="101"/>
      <c r="KQ566" s="101"/>
      <c r="KR566" s="101"/>
      <c r="KS566" s="101"/>
      <c r="KT566" s="101"/>
      <c r="KU566" s="101"/>
      <c r="KV566" s="101"/>
      <c r="KW566" s="101"/>
      <c r="KX566" s="101"/>
      <c r="KY566" s="101"/>
      <c r="KZ566" s="101"/>
      <c r="LA566" s="101"/>
      <c r="LB566" s="101"/>
      <c r="LC566" s="101"/>
      <c r="LD566" s="101"/>
      <c r="LE566" s="101"/>
      <c r="LF566" s="101"/>
      <c r="LG566" s="101"/>
      <c r="LH566" s="101"/>
      <c r="LI566" s="101"/>
      <c r="LJ566" s="101"/>
      <c r="LK566" s="101"/>
      <c r="LL566" s="101"/>
      <c r="LM566" s="101"/>
      <c r="LN566" s="101"/>
      <c r="LO566" s="101"/>
      <c r="LP566" s="101"/>
      <c r="LQ566" s="101"/>
      <c r="LR566" s="101"/>
      <c r="LS566" s="101"/>
      <c r="LT566" s="101"/>
      <c r="LU566" s="101"/>
      <c r="LV566" s="101"/>
      <c r="LW566" s="101"/>
      <c r="LX566" s="101"/>
      <c r="LY566" s="101"/>
      <c r="LZ566" s="101"/>
      <c r="MA566" s="101"/>
      <c r="MB566" s="101"/>
      <c r="MC566" s="101"/>
      <c r="MD566" s="101"/>
      <c r="ME566" s="101"/>
      <c r="MF566" s="101"/>
      <c r="MG566" s="101"/>
      <c r="MH566" s="101"/>
      <c r="MI566" s="101"/>
      <c r="MJ566" s="101"/>
      <c r="MK566" s="101"/>
      <c r="ML566" s="101"/>
      <c r="MM566" s="101"/>
      <c r="MN566" s="101"/>
      <c r="MO566" s="101"/>
      <c r="MP566" s="101"/>
      <c r="MQ566" s="101"/>
      <c r="MR566" s="101"/>
      <c r="MS566" s="101"/>
      <c r="MT566" s="101"/>
      <c r="MU566" s="101"/>
      <c r="MV566" s="101"/>
      <c r="MW566" s="101"/>
      <c r="MX566" s="101"/>
      <c r="MY566" s="101"/>
      <c r="MZ566" s="101"/>
      <c r="NA566" s="101"/>
      <c r="NB566" s="101"/>
      <c r="NC566" s="101"/>
      <c r="ND566" s="101"/>
      <c r="NE566" s="101"/>
      <c r="NF566" s="101"/>
      <c r="NG566" s="101"/>
      <c r="NH566" s="101"/>
      <c r="NI566" s="101"/>
      <c r="NJ566" s="101"/>
      <c r="NK566" s="101"/>
      <c r="NL566" s="101"/>
      <c r="NM566" s="101"/>
      <c r="NN566" s="101"/>
      <c r="NO566" s="101"/>
      <c r="NP566" s="101"/>
      <c r="NQ566" s="101"/>
      <c r="NR566" s="101"/>
      <c r="NS566" s="101"/>
      <c r="NT566" s="101"/>
      <c r="NU566" s="101"/>
      <c r="NV566" s="101"/>
      <c r="NW566" s="101"/>
      <c r="NX566" s="101"/>
      <c r="NY566" s="101"/>
      <c r="NZ566" s="101"/>
      <c r="OA566" s="101"/>
      <c r="OB566" s="101"/>
      <c r="OC566" s="101"/>
      <c r="OD566" s="101"/>
      <c r="OE566" s="101"/>
      <c r="OF566" s="101"/>
      <c r="OG566" s="101"/>
      <c r="OH566" s="101"/>
      <c r="OI566" s="101"/>
      <c r="OJ566" s="101"/>
      <c r="OK566" s="101"/>
      <c r="OL566" s="101"/>
      <c r="OM566" s="101"/>
      <c r="ON566" s="101"/>
      <c r="OO566" s="101"/>
      <c r="OP566" s="101"/>
      <c r="OQ566" s="101"/>
      <c r="OR566" s="101"/>
      <c r="OS566" s="101"/>
      <c r="OT566" s="101"/>
      <c r="OU566" s="101"/>
      <c r="OV566" s="101"/>
      <c r="OW566" s="101"/>
      <c r="OX566" s="101"/>
      <c r="OY566" s="101"/>
      <c r="OZ566" s="101"/>
      <c r="PA566" s="101"/>
      <c r="PB566" s="101"/>
      <c r="PC566" s="101"/>
      <c r="PD566" s="101"/>
      <c r="PE566" s="101"/>
      <c r="PF566" s="101"/>
      <c r="PG566" s="101"/>
      <c r="PH566" s="101"/>
      <c r="PI566" s="101"/>
      <c r="PJ566" s="101"/>
      <c r="PK566" s="101"/>
      <c r="PL566" s="101"/>
      <c r="PM566" s="101"/>
      <c r="PN566" s="101"/>
      <c r="PO566" s="101"/>
      <c r="PP566" s="101"/>
      <c r="PQ566" s="101"/>
      <c r="PR566" s="101"/>
      <c r="PS566" s="101"/>
      <c r="PT566" s="101"/>
      <c r="PU566" s="101"/>
      <c r="PV566" s="101"/>
      <c r="PW566" s="101"/>
      <c r="PX566" s="101"/>
      <c r="PY566" s="101"/>
      <c r="PZ566" s="101"/>
      <c r="QA566" s="101"/>
      <c r="QB566" s="101"/>
      <c r="QC566" s="101"/>
      <c r="QD566" s="101"/>
      <c r="QE566" s="101"/>
      <c r="QF566" s="101"/>
      <c r="QG566" s="101"/>
      <c r="QH566" s="101"/>
      <c r="QI566" s="101"/>
      <c r="QJ566" s="101"/>
      <c r="QK566" s="101"/>
      <c r="QL566" s="101"/>
      <c r="QM566" s="101"/>
      <c r="QN566" s="101"/>
      <c r="QO566" s="101"/>
      <c r="QP566" s="101"/>
      <c r="QQ566" s="101"/>
      <c r="QR566" s="101"/>
      <c r="QS566" s="101"/>
      <c r="QT566" s="101"/>
      <c r="QU566" s="101"/>
      <c r="QV566" s="101"/>
      <c r="QW566" s="101"/>
      <c r="QX566" s="101"/>
      <c r="QY566" s="101"/>
      <c r="QZ566" s="101"/>
      <c r="RA566" s="101"/>
      <c r="RB566" s="101"/>
      <c r="RC566" s="101"/>
      <c r="RD566" s="101"/>
      <c r="RE566" s="101"/>
      <c r="RF566" s="101"/>
      <c r="RG566" s="101"/>
      <c r="RH566" s="101"/>
      <c r="RI566" s="101"/>
      <c r="RJ566" s="101"/>
      <c r="RK566" s="101"/>
      <c r="RL566" s="101"/>
      <c r="RM566" s="101"/>
      <c r="RN566" s="101"/>
      <c r="RO566" s="101"/>
      <c r="RP566" s="101"/>
      <c r="RQ566" s="101"/>
      <c r="RR566" s="101"/>
      <c r="RS566" s="101"/>
      <c r="RT566" s="101"/>
      <c r="RU566" s="101"/>
      <c r="RV566" s="101"/>
      <c r="RW566" s="101"/>
      <c r="RX566" s="101"/>
      <c r="RY566" s="101"/>
      <c r="RZ566" s="101"/>
      <c r="SA566" s="101"/>
      <c r="SB566" s="101"/>
      <c r="SC566" s="101"/>
      <c r="SD566" s="101"/>
      <c r="SE566" s="101"/>
      <c r="SF566" s="101"/>
      <c r="SG566" s="101"/>
      <c r="SH566" s="101"/>
      <c r="SI566" s="101"/>
      <c r="SJ566" s="101"/>
      <c r="SK566" s="101"/>
      <c r="SL566" s="101"/>
      <c r="SM566" s="101"/>
      <c r="SN566" s="101"/>
      <c r="SO566" s="101"/>
      <c r="SP566" s="101"/>
      <c r="SQ566" s="101"/>
      <c r="SR566" s="101"/>
      <c r="SS566" s="101"/>
      <c r="ST566" s="101"/>
      <c r="SU566" s="101"/>
      <c r="SV566" s="101"/>
      <c r="SW566" s="101"/>
      <c r="SX566" s="101"/>
      <c r="SY566" s="101"/>
      <c r="SZ566" s="101"/>
      <c r="TA566" s="101"/>
      <c r="TB566" s="101"/>
      <c r="TC566" s="101"/>
      <c r="TD566" s="101"/>
      <c r="TE566" s="101"/>
      <c r="TF566" s="101"/>
      <c r="TG566" s="101"/>
      <c r="TH566" s="101"/>
      <c r="TI566" s="101"/>
      <c r="TJ566" s="101"/>
      <c r="TK566" s="101"/>
      <c r="TL566" s="101"/>
      <c r="TM566" s="101"/>
      <c r="TN566" s="101"/>
      <c r="TO566" s="101"/>
      <c r="TP566" s="101"/>
      <c r="TQ566" s="101"/>
      <c r="TR566" s="101"/>
      <c r="TS566" s="101"/>
      <c r="TT566" s="101"/>
      <c r="TU566" s="101"/>
      <c r="TV566" s="101"/>
      <c r="TW566" s="101"/>
      <c r="TX566" s="101"/>
      <c r="TY566" s="101"/>
      <c r="TZ566" s="101"/>
      <c r="UA566" s="101"/>
      <c r="UB566" s="101"/>
      <c r="UC566" s="101"/>
      <c r="UD566" s="101"/>
      <c r="UE566" s="101"/>
      <c r="UF566" s="101"/>
      <c r="UG566" s="101"/>
      <c r="UH566" s="101"/>
      <c r="UI566" s="101"/>
      <c r="UJ566" s="101"/>
      <c r="UK566" s="101"/>
      <c r="UL566" s="101"/>
      <c r="UM566" s="101"/>
      <c r="UN566" s="101"/>
      <c r="UO566" s="101"/>
      <c r="UP566" s="101"/>
      <c r="UQ566" s="101"/>
      <c r="UR566" s="101"/>
      <c r="US566" s="101"/>
      <c r="UT566" s="101"/>
      <c r="UU566" s="101"/>
      <c r="UV566" s="101"/>
      <c r="UW566" s="101"/>
      <c r="UX566" s="101"/>
      <c r="UY566" s="101"/>
      <c r="UZ566" s="101"/>
      <c r="VA566" s="101"/>
      <c r="VB566" s="101"/>
      <c r="VC566" s="101"/>
      <c r="VD566" s="101"/>
      <c r="VE566" s="101"/>
      <c r="VF566" s="101"/>
      <c r="VG566" s="101"/>
      <c r="VH566" s="101"/>
      <c r="VI566" s="101"/>
      <c r="VJ566" s="101"/>
      <c r="VK566" s="101"/>
      <c r="VL566" s="101"/>
      <c r="VM566" s="101"/>
      <c r="VN566" s="101"/>
      <c r="VO566" s="101"/>
      <c r="VP566" s="101"/>
      <c r="VQ566" s="101"/>
      <c r="VR566" s="101"/>
      <c r="VS566" s="101"/>
      <c r="VT566" s="101"/>
      <c r="VU566" s="101"/>
      <c r="VV566" s="101"/>
      <c r="VW566" s="101"/>
      <c r="VX566" s="101"/>
      <c r="VY566" s="101"/>
      <c r="VZ566" s="101"/>
      <c r="WA566" s="101"/>
      <c r="WB566" s="101"/>
      <c r="WC566" s="101"/>
      <c r="WD566" s="101"/>
      <c r="WE566" s="101"/>
      <c r="WF566" s="101"/>
      <c r="WG566" s="101"/>
      <c r="WH566" s="101"/>
      <c r="WI566" s="101"/>
      <c r="WJ566" s="101"/>
      <c r="WK566" s="101"/>
      <c r="WL566" s="101"/>
      <c r="WM566" s="101"/>
      <c r="WN566" s="101"/>
      <c r="WO566" s="101"/>
      <c r="WP566" s="101"/>
      <c r="WQ566" s="101"/>
      <c r="WR566" s="101"/>
      <c r="WS566" s="101"/>
      <c r="WT566" s="101"/>
      <c r="WU566" s="101"/>
      <c r="WV566" s="101"/>
      <c r="WW566" s="101"/>
      <c r="WX566" s="101"/>
      <c r="WY566" s="101"/>
      <c r="WZ566" s="101"/>
      <c r="XA566" s="101"/>
      <c r="XB566" s="101"/>
      <c r="XC566" s="101"/>
      <c r="XD566" s="101"/>
      <c r="XE566" s="101"/>
      <c r="XF566" s="101"/>
      <c r="XG566" s="101"/>
      <c r="XH566" s="101"/>
      <c r="XI566" s="101"/>
      <c r="XJ566" s="101"/>
      <c r="XK566" s="101"/>
      <c r="XL566" s="101"/>
      <c r="XM566" s="101"/>
      <c r="XN566" s="101"/>
      <c r="XO566" s="101"/>
      <c r="XP566" s="101"/>
      <c r="XQ566" s="101"/>
      <c r="XR566" s="101"/>
      <c r="XS566" s="101"/>
      <c r="XT566" s="101"/>
      <c r="XU566" s="101"/>
      <c r="XV566" s="101"/>
      <c r="XW566" s="101"/>
      <c r="XX566" s="101"/>
      <c r="XY566" s="101"/>
      <c r="XZ566" s="101"/>
      <c r="YA566" s="101"/>
      <c r="YB566" s="101"/>
      <c r="YC566" s="101"/>
      <c r="YD566" s="101"/>
      <c r="YE566" s="101"/>
      <c r="YF566" s="101"/>
      <c r="YG566" s="101"/>
      <c r="YH566" s="101"/>
      <c r="YI566" s="101"/>
      <c r="YJ566" s="101"/>
      <c r="YK566" s="101"/>
      <c r="YL566" s="101"/>
      <c r="YM566" s="101"/>
      <c r="YN566" s="101"/>
      <c r="YO566" s="101"/>
      <c r="YP566" s="101"/>
      <c r="YQ566" s="101"/>
      <c r="YR566" s="101"/>
      <c r="YS566" s="101"/>
      <c r="YT566" s="101"/>
      <c r="YU566" s="101"/>
      <c r="YV566" s="101"/>
      <c r="YW566" s="101"/>
      <c r="YX566" s="101"/>
      <c r="YY566" s="101"/>
      <c r="YZ566" s="101"/>
      <c r="ZA566" s="101"/>
      <c r="ZB566" s="101"/>
      <c r="ZC566" s="101"/>
      <c r="ZD566" s="101"/>
      <c r="ZE566" s="101"/>
      <c r="ZF566" s="101"/>
      <c r="ZG566" s="101"/>
      <c r="ZH566" s="101"/>
      <c r="ZI566" s="101"/>
      <c r="ZJ566" s="101"/>
      <c r="ZK566" s="101"/>
      <c r="ZL566" s="101"/>
      <c r="ZM566" s="101"/>
      <c r="ZN566" s="101"/>
      <c r="ZO566" s="101"/>
      <c r="ZP566" s="101"/>
      <c r="ZQ566" s="101"/>
      <c r="ZR566" s="101"/>
      <c r="ZS566" s="101"/>
      <c r="ZT566" s="101"/>
      <c r="ZU566" s="101"/>
      <c r="ZV566" s="101"/>
      <c r="ZW566" s="101"/>
      <c r="ZX566" s="101"/>
      <c r="ZY566" s="101"/>
      <c r="ZZ566" s="101"/>
      <c r="AAA566" s="101"/>
      <c r="AAB566" s="101"/>
      <c r="AAC566" s="101"/>
      <c r="AAD566" s="101"/>
      <c r="AAE566" s="101"/>
      <c r="AAF566" s="101"/>
      <c r="AAG566" s="101"/>
      <c r="AAH566" s="101"/>
      <c r="AAI566" s="101"/>
      <c r="AAJ566" s="101"/>
      <c r="AAK566" s="101"/>
      <c r="AAL566" s="101"/>
      <c r="AAM566" s="101"/>
      <c r="AAN566" s="101"/>
      <c r="AAO566" s="101"/>
      <c r="AAP566" s="101"/>
      <c r="AAQ566" s="101"/>
      <c r="AAR566" s="101"/>
      <c r="AAS566" s="101"/>
      <c r="AAT566" s="101"/>
      <c r="AAU566" s="101"/>
      <c r="AAV566" s="101"/>
      <c r="AAW566" s="101"/>
      <c r="AAX566" s="101"/>
      <c r="AAY566" s="101"/>
      <c r="AAZ566" s="101"/>
      <c r="ABA566" s="101"/>
      <c r="ABB566" s="101"/>
      <c r="ABC566" s="101"/>
      <c r="ABD566" s="101"/>
      <c r="ABE566" s="101"/>
      <c r="ABF566" s="101"/>
      <c r="ABG566" s="101"/>
      <c r="ABH566" s="101"/>
      <c r="ABI566" s="101"/>
      <c r="ABJ566" s="101"/>
      <c r="ABK566" s="101"/>
      <c r="ABL566" s="101"/>
      <c r="ABM566" s="101"/>
      <c r="ABN566" s="101"/>
      <c r="ABO566" s="101"/>
      <c r="ABP566" s="101"/>
      <c r="ABQ566" s="101"/>
      <c r="ABR566" s="101"/>
      <c r="ABS566" s="101"/>
      <c r="ABT566" s="101"/>
      <c r="ABU566" s="101"/>
      <c r="ABV566" s="101"/>
      <c r="ABW566" s="101"/>
      <c r="ABX566" s="101"/>
      <c r="ABY566" s="101"/>
      <c r="ABZ566" s="101"/>
      <c r="ACA566" s="101"/>
      <c r="ACB566" s="101"/>
      <c r="ACC566" s="101"/>
      <c r="ACD566" s="101"/>
      <c r="ACE566" s="101"/>
      <c r="ACF566" s="101"/>
      <c r="ACG566" s="101"/>
      <c r="ACH566" s="101"/>
      <c r="ACI566" s="101"/>
      <c r="ACJ566" s="101"/>
      <c r="ACK566" s="101"/>
      <c r="ACL566" s="101"/>
      <c r="ACM566" s="101"/>
      <c r="ACN566" s="101"/>
      <c r="ACO566" s="101"/>
      <c r="ACP566" s="101"/>
      <c r="ACQ566" s="101"/>
      <c r="ACR566" s="101"/>
      <c r="ACS566" s="101"/>
      <c r="ACT566" s="101"/>
      <c r="ACU566" s="101"/>
      <c r="ACV566" s="101"/>
      <c r="ACW566" s="101"/>
      <c r="ACX566" s="101"/>
      <c r="ACY566" s="101"/>
      <c r="ACZ566" s="101"/>
      <c r="ADA566" s="101"/>
      <c r="ADB566" s="101"/>
      <c r="ADC566" s="101"/>
      <c r="ADD566" s="101"/>
      <c r="ADE566" s="101"/>
      <c r="ADF566" s="101"/>
      <c r="ADG566" s="101"/>
      <c r="ADH566" s="101"/>
      <c r="ADI566" s="101"/>
      <c r="ADJ566" s="101"/>
      <c r="ADK566" s="101"/>
      <c r="ADL566" s="101"/>
      <c r="ADM566" s="101"/>
      <c r="ADN566" s="101"/>
      <c r="ADO566" s="101"/>
      <c r="ADP566" s="101"/>
      <c r="ADQ566" s="101"/>
      <c r="ADR566" s="101"/>
      <c r="ADS566" s="101"/>
      <c r="ADT566" s="101"/>
      <c r="ADU566" s="101"/>
      <c r="ADV566" s="101"/>
      <c r="ADW566" s="101"/>
      <c r="ADX566" s="101"/>
      <c r="ADY566" s="101"/>
      <c r="ADZ566" s="101"/>
      <c r="AEA566" s="101"/>
      <c r="AEB566" s="101"/>
      <c r="AEC566" s="101"/>
      <c r="AED566" s="101"/>
      <c r="AEE566" s="101"/>
      <c r="AEF566" s="101"/>
      <c r="AEG566" s="101"/>
      <c r="AEH566" s="101"/>
      <c r="AEI566" s="101"/>
      <c r="AEJ566" s="101"/>
      <c r="AEK566" s="101"/>
      <c r="AEL566" s="101"/>
      <c r="AEM566" s="101"/>
      <c r="AEN566" s="101"/>
      <c r="AEO566" s="101"/>
      <c r="AEP566" s="101"/>
      <c r="AEQ566" s="101"/>
      <c r="AER566" s="101"/>
      <c r="AES566" s="101"/>
      <c r="AET566" s="101"/>
      <c r="AEU566" s="101"/>
      <c r="AEV566" s="101"/>
      <c r="AEW566" s="101"/>
      <c r="AEX566" s="101"/>
      <c r="AEY566" s="101"/>
      <c r="AEZ566" s="101"/>
      <c r="AFA566" s="101"/>
      <c r="AFB566" s="101"/>
      <c r="AFC566" s="101"/>
      <c r="AFD566" s="101"/>
      <c r="AFE566" s="101"/>
      <c r="AFF566" s="101"/>
      <c r="AFG566" s="101"/>
      <c r="AFH566" s="101"/>
      <c r="AFI566" s="101"/>
      <c r="AFJ566" s="101"/>
      <c r="AFK566" s="101"/>
      <c r="AFL566" s="101"/>
      <c r="AFM566" s="101"/>
      <c r="AFN566" s="101"/>
      <c r="AFO566" s="101"/>
      <c r="AFP566" s="101"/>
      <c r="AFQ566" s="101"/>
      <c r="AFR566" s="101"/>
      <c r="AFS566" s="101"/>
      <c r="AFT566" s="101"/>
      <c r="AFU566" s="101"/>
      <c r="AFV566" s="101"/>
      <c r="AFW566" s="101"/>
      <c r="AFX566" s="101"/>
      <c r="AFY566" s="101"/>
      <c r="AFZ566" s="101"/>
      <c r="AGA566" s="101"/>
      <c r="AGB566" s="101"/>
      <c r="AGC566" s="101"/>
      <c r="AGD566" s="101"/>
      <c r="AGE566" s="101"/>
      <c r="AGF566" s="101"/>
      <c r="AGG566" s="101"/>
      <c r="AGH566" s="101"/>
      <c r="AGI566" s="101"/>
      <c r="AGJ566" s="101"/>
      <c r="AGK566" s="101"/>
      <c r="AGL566" s="101"/>
      <c r="AGM566" s="101"/>
      <c r="AGN566" s="101"/>
      <c r="AGO566" s="101"/>
      <c r="AGP566" s="101"/>
      <c r="AGQ566" s="101"/>
      <c r="AGR566" s="101"/>
      <c r="AGS566" s="101"/>
      <c r="AGT566" s="101"/>
      <c r="AGU566" s="101"/>
      <c r="AGV566" s="101"/>
      <c r="AGW566" s="101"/>
      <c r="AGX566" s="101"/>
      <c r="AGY566" s="101"/>
      <c r="AGZ566" s="101"/>
      <c r="AHA566" s="101"/>
      <c r="AHB566" s="101"/>
      <c r="AHC566" s="101"/>
      <c r="AHD566" s="101"/>
      <c r="AHE566" s="101"/>
      <c r="AHF566" s="101"/>
      <c r="AHG566" s="101"/>
      <c r="AHH566" s="101"/>
      <c r="AHI566" s="101"/>
      <c r="AHJ566" s="101"/>
      <c r="AHK566" s="101"/>
      <c r="AHL566" s="101"/>
      <c r="AHM566" s="101"/>
      <c r="AHN566" s="101"/>
      <c r="AHO566" s="101"/>
      <c r="AHP566" s="101"/>
      <c r="AHQ566" s="101"/>
      <c r="AHR566" s="101"/>
      <c r="AHS566" s="101"/>
      <c r="AHT566" s="101"/>
      <c r="AHU566" s="101"/>
      <c r="AHV566" s="101"/>
      <c r="AHW566" s="101"/>
      <c r="AHX566" s="101"/>
      <c r="AHY566" s="101"/>
      <c r="AHZ566" s="101"/>
      <c r="AIA566" s="101"/>
      <c r="AIB566" s="101"/>
      <c r="AIC566" s="101"/>
      <c r="AID566" s="101"/>
      <c r="AIE566" s="101"/>
      <c r="AIF566" s="101"/>
      <c r="AIG566" s="101"/>
      <c r="AIH566" s="101"/>
      <c r="AII566" s="101"/>
      <c r="AIJ566" s="101"/>
      <c r="AIK566" s="101"/>
      <c r="AIL566" s="101"/>
      <c r="AIM566" s="101"/>
      <c r="AIN566" s="101"/>
      <c r="AIO566" s="101"/>
      <c r="AIP566" s="101"/>
      <c r="AIQ566" s="101"/>
      <c r="AIR566" s="101"/>
      <c r="AIS566" s="101"/>
      <c r="AIT566" s="101"/>
      <c r="AIU566" s="101"/>
      <c r="AIV566" s="101"/>
      <c r="AIW566" s="101"/>
      <c r="AIX566" s="101"/>
      <c r="AIY566" s="101"/>
      <c r="AIZ566" s="101"/>
      <c r="AJA566" s="101"/>
      <c r="AJB566" s="101"/>
      <c r="AJC566" s="101"/>
      <c r="AJD566" s="101"/>
      <c r="AJE566" s="101"/>
      <c r="AJF566" s="101"/>
      <c r="AJG566" s="101"/>
      <c r="AJH566" s="101"/>
      <c r="AJI566" s="101"/>
      <c r="AJJ566" s="101"/>
      <c r="AJK566" s="101"/>
      <c r="AJL566" s="101"/>
      <c r="AJM566" s="101"/>
      <c r="AJN566" s="101"/>
      <c r="AJO566" s="101"/>
      <c r="AJP566" s="101"/>
      <c r="AJQ566" s="101"/>
      <c r="AJR566" s="101"/>
      <c r="AJS566" s="101"/>
      <c r="AJT566" s="101"/>
      <c r="AJU566" s="101"/>
      <c r="AJV566" s="101"/>
      <c r="AJW566" s="101"/>
      <c r="AJX566" s="101"/>
      <c r="AJY566" s="101"/>
      <c r="AJZ566" s="101"/>
      <c r="AKA566" s="101"/>
      <c r="AKB566" s="101"/>
      <c r="AKC566" s="101"/>
      <c r="AKD566" s="101"/>
      <c r="AKE566" s="101"/>
      <c r="AKF566" s="101"/>
      <c r="AKG566" s="101"/>
      <c r="AKH566" s="101"/>
      <c r="AKI566" s="101"/>
      <c r="AKJ566" s="101"/>
      <c r="AKK566" s="101"/>
      <c r="AKL566" s="101"/>
      <c r="AKM566" s="101"/>
      <c r="AKN566" s="101"/>
      <c r="AKO566" s="101"/>
      <c r="AKP566" s="101"/>
      <c r="AKQ566" s="101"/>
      <c r="AKR566" s="101"/>
      <c r="AKS566" s="101"/>
      <c r="AKT566" s="101"/>
      <c r="AKU566" s="101"/>
      <c r="AKV566" s="101"/>
      <c r="AKW566" s="101"/>
      <c r="AKX566" s="101"/>
      <c r="AKY566" s="101"/>
      <c r="AKZ566" s="101"/>
      <c r="ALA566" s="101"/>
      <c r="ALB566" s="101"/>
      <c r="ALC566" s="101"/>
      <c r="ALD566" s="101"/>
      <c r="ALE566" s="101"/>
      <c r="ALF566" s="101"/>
      <c r="ALG566" s="101"/>
      <c r="ALH566" s="101"/>
      <c r="ALI566" s="101"/>
      <c r="ALJ566" s="101"/>
      <c r="ALK566" s="101"/>
      <c r="ALL566" s="101"/>
      <c r="ALM566" s="101"/>
      <c r="ALN566" s="101"/>
      <c r="ALO566" s="101"/>
      <c r="ALP566" s="101"/>
      <c r="ALQ566" s="48"/>
      <c r="ALR566" s="48"/>
      <c r="ALS566" s="48"/>
      <c r="ALT566" s="48"/>
      <c r="ALU566" s="48"/>
      <c r="ALV566" s="48"/>
      <c r="ALW566" s="48"/>
      <c r="ALX566" s="48"/>
      <c r="ALY566" s="48"/>
      <c r="ALZ566" s="48"/>
      <c r="AMA566" s="48"/>
      <c r="AMB566" s="48"/>
      <c r="AMC566" s="48"/>
      <c r="AMD566" s="48"/>
      <c r="AME566" s="48"/>
      <c r="AMF566" s="48"/>
      <c r="AMG566" s="48"/>
      <c r="AMH566" s="48"/>
      <c r="AMI566" s="48"/>
      <c r="AMJ566" s="48"/>
      <c r="AMK566" s="48"/>
      <c r="AML566" s="48"/>
      <c r="AMM566" s="48"/>
    </row>
    <row r="567" s="111" customFormat="true" ht="48.5" hidden="false" customHeight="false" outlineLevel="0" collapsed="false">
      <c r="B567" s="90"/>
      <c r="C567" s="81" t="s">
        <v>289</v>
      </c>
      <c r="D567" s="81" t="n">
        <v>926</v>
      </c>
      <c r="E567" s="154" t="s">
        <v>56</v>
      </c>
      <c r="F567" s="154" t="s">
        <v>37</v>
      </c>
      <c r="G567" s="82" t="n">
        <v>6700000000</v>
      </c>
      <c r="H567" s="86"/>
      <c r="I567" s="157" t="n">
        <f aca="false">SUM(J567:Q567)</f>
        <v>231700</v>
      </c>
      <c r="J567" s="157" t="n">
        <f aca="false">J568</f>
        <v>885900</v>
      </c>
      <c r="K567" s="76" t="n">
        <f aca="false">K568</f>
        <v>-614200</v>
      </c>
      <c r="L567" s="76" t="n">
        <f aca="false">L568</f>
        <v>0</v>
      </c>
      <c r="M567" s="76" t="n">
        <f aca="false">M568</f>
        <v>0</v>
      </c>
      <c r="N567" s="76" t="n">
        <f aca="false">N568</f>
        <v>-40000</v>
      </c>
      <c r="O567" s="157" t="n">
        <f aca="false">O568</f>
        <v>0</v>
      </c>
      <c r="P567" s="76" t="n">
        <f aca="false">P568</f>
        <v>0</v>
      </c>
      <c r="Q567" s="158" t="n">
        <f aca="false">Q568</f>
        <v>0</v>
      </c>
      <c r="ALP567" s="101"/>
      <c r="ALQ567" s="48"/>
      <c r="ALR567" s="48"/>
      <c r="ALS567" s="48"/>
      <c r="ALT567" s="48"/>
      <c r="ALU567" s="48"/>
      <c r="ALV567" s="48"/>
      <c r="ALW567" s="48"/>
      <c r="ALX567" s="48"/>
      <c r="ALY567" s="48"/>
      <c r="ALZ567" s="48"/>
      <c r="AMA567" s="48"/>
      <c r="AMB567" s="48"/>
      <c r="AMC567" s="48"/>
      <c r="AMD567" s="48"/>
      <c r="AME567" s="48"/>
      <c r="AMF567" s="48"/>
      <c r="AMG567" s="48"/>
      <c r="AMH567" s="48"/>
      <c r="AMI567" s="48"/>
      <c r="AMJ567" s="48"/>
      <c r="AMK567" s="48"/>
      <c r="AML567" s="48"/>
    </row>
    <row r="568" s="111" customFormat="true" ht="32.8" hidden="false" customHeight="false" outlineLevel="0" collapsed="false">
      <c r="B568" s="90"/>
      <c r="C568" s="81" t="s">
        <v>290</v>
      </c>
      <c r="D568" s="81" t="n">
        <v>926</v>
      </c>
      <c r="E568" s="154" t="s">
        <v>56</v>
      </c>
      <c r="F568" s="154" t="s">
        <v>37</v>
      </c>
      <c r="G568" s="82" t="n">
        <v>6710000000</v>
      </c>
      <c r="H568" s="86"/>
      <c r="I568" s="157" t="n">
        <f aca="false">SUM(J568:Q568)</f>
        <v>231700</v>
      </c>
      <c r="J568" s="157" t="n">
        <f aca="false">J569</f>
        <v>885900</v>
      </c>
      <c r="K568" s="76" t="n">
        <f aca="false">K569</f>
        <v>-614200</v>
      </c>
      <c r="L568" s="76" t="n">
        <f aca="false">L569</f>
        <v>0</v>
      </c>
      <c r="M568" s="76" t="n">
        <f aca="false">M569</f>
        <v>0</v>
      </c>
      <c r="N568" s="76" t="n">
        <f aca="false">N569</f>
        <v>-40000</v>
      </c>
      <c r="O568" s="157" t="n">
        <f aca="false">O569</f>
        <v>0</v>
      </c>
      <c r="P568" s="76" t="n">
        <f aca="false">P569</f>
        <v>0</v>
      </c>
      <c r="Q568" s="158" t="n">
        <f aca="false">Q569</f>
        <v>0</v>
      </c>
      <c r="ALP568" s="101"/>
      <c r="ALQ568" s="48"/>
      <c r="ALR568" s="48"/>
      <c r="ALS568" s="48"/>
      <c r="ALT568" s="48"/>
      <c r="ALU568" s="48"/>
      <c r="ALV568" s="48"/>
      <c r="ALW568" s="48"/>
      <c r="ALX568" s="48"/>
      <c r="ALY568" s="48"/>
      <c r="ALZ568" s="48"/>
      <c r="AMA568" s="48"/>
      <c r="AMB568" s="48"/>
      <c r="AMC568" s="48"/>
      <c r="AMD568" s="48"/>
      <c r="AME568" s="48"/>
      <c r="AMF568" s="48"/>
      <c r="AMG568" s="48"/>
      <c r="AMH568" s="48"/>
      <c r="AMI568" s="48"/>
      <c r="AMJ568" s="48"/>
      <c r="AMK568" s="48"/>
      <c r="AML568" s="48"/>
    </row>
    <row r="569" s="111" customFormat="true" ht="17.6" hidden="false" customHeight="false" outlineLevel="0" collapsed="false">
      <c r="B569" s="90"/>
      <c r="C569" s="81" t="s">
        <v>291</v>
      </c>
      <c r="D569" s="81" t="n">
        <v>926</v>
      </c>
      <c r="E569" s="154" t="s">
        <v>56</v>
      </c>
      <c r="F569" s="154" t="s">
        <v>37</v>
      </c>
      <c r="G569" s="82" t="n">
        <v>6710010220</v>
      </c>
      <c r="H569" s="86"/>
      <c r="I569" s="157" t="n">
        <f aca="false">SUM(J569:Q569)</f>
        <v>231700</v>
      </c>
      <c r="J569" s="157" t="n">
        <f aca="false">J570</f>
        <v>885900</v>
      </c>
      <c r="K569" s="76" t="n">
        <f aca="false">K570</f>
        <v>-614200</v>
      </c>
      <c r="L569" s="76" t="n">
        <f aca="false">L570</f>
        <v>0</v>
      </c>
      <c r="M569" s="76" t="n">
        <f aca="false">M570</f>
        <v>0</v>
      </c>
      <c r="N569" s="76" t="n">
        <f aca="false">N570</f>
        <v>-40000</v>
      </c>
      <c r="O569" s="157" t="n">
        <f aca="false">O570</f>
        <v>0</v>
      </c>
      <c r="P569" s="76" t="n">
        <f aca="false">P570</f>
        <v>0</v>
      </c>
      <c r="Q569" s="158" t="n">
        <f aca="false">Q570</f>
        <v>0</v>
      </c>
      <c r="ALP569" s="101"/>
      <c r="ALQ569" s="48"/>
      <c r="ALR569" s="48"/>
      <c r="ALS569" s="48"/>
      <c r="ALT569" s="48"/>
      <c r="ALU569" s="48"/>
      <c r="ALV569" s="48"/>
      <c r="ALW569" s="48"/>
      <c r="ALX569" s="48"/>
      <c r="ALY569" s="48"/>
      <c r="ALZ569" s="48"/>
      <c r="AMA569" s="48"/>
      <c r="AMB569" s="48"/>
      <c r="AMC569" s="48"/>
      <c r="AMD569" s="48"/>
      <c r="AME569" s="48"/>
      <c r="AMF569" s="48"/>
      <c r="AMG569" s="48"/>
      <c r="AMH569" s="48"/>
      <c r="AMI569" s="48"/>
      <c r="AMJ569" s="48"/>
      <c r="AMK569" s="48"/>
      <c r="AML569" s="48"/>
    </row>
    <row r="570" s="111" customFormat="true" ht="32.8" hidden="false" customHeight="false" outlineLevel="0" collapsed="false">
      <c r="B570" s="90"/>
      <c r="C570" s="81" t="s">
        <v>146</v>
      </c>
      <c r="D570" s="81" t="n">
        <v>926</v>
      </c>
      <c r="E570" s="154" t="s">
        <v>56</v>
      </c>
      <c r="F570" s="154" t="s">
        <v>37</v>
      </c>
      <c r="G570" s="82" t="n">
        <v>6710010220</v>
      </c>
      <c r="H570" s="86" t="n">
        <v>600</v>
      </c>
      <c r="I570" s="157" t="n">
        <f aca="false">SUM(J570:Q570)</f>
        <v>231700</v>
      </c>
      <c r="J570" s="157" t="n">
        <v>885900</v>
      </c>
      <c r="K570" s="76" t="n">
        <v>-614200</v>
      </c>
      <c r="L570" s="76"/>
      <c r="M570" s="76"/>
      <c r="N570" s="76" t="n">
        <v>-40000</v>
      </c>
      <c r="O570" s="157"/>
      <c r="P570" s="76"/>
      <c r="Q570" s="158"/>
      <c r="ALP570" s="101"/>
      <c r="ALQ570" s="48"/>
      <c r="ALR570" s="48"/>
      <c r="ALS570" s="48"/>
      <c r="ALT570" s="48"/>
      <c r="ALU570" s="48"/>
      <c r="ALV570" s="48"/>
      <c r="ALW570" s="48"/>
      <c r="ALX570" s="48"/>
      <c r="ALY570" s="48"/>
      <c r="ALZ570" s="48"/>
      <c r="AMA570" s="48"/>
      <c r="AMB570" s="48"/>
      <c r="AMC570" s="48"/>
      <c r="AMD570" s="48"/>
      <c r="AME570" s="48"/>
      <c r="AMF570" s="48"/>
      <c r="AMG570" s="48"/>
      <c r="AMH570" s="48"/>
      <c r="AMI570" s="48"/>
      <c r="AMJ570" s="48"/>
      <c r="AMK570" s="48"/>
      <c r="AML570" s="48"/>
    </row>
    <row r="571" customFormat="false" ht="17.6" hidden="false" customHeight="false" outlineLevel="0" collapsed="false">
      <c r="A571" s="111"/>
      <c r="B571" s="90"/>
      <c r="C571" s="81" t="s">
        <v>303</v>
      </c>
      <c r="D571" s="81" t="n">
        <v>926</v>
      </c>
      <c r="E571" s="154" t="s">
        <v>56</v>
      </c>
      <c r="F571" s="154" t="s">
        <v>37</v>
      </c>
      <c r="G571" s="82" t="n">
        <v>7000000000</v>
      </c>
      <c r="H571" s="86"/>
      <c r="I571" s="157" t="n">
        <f aca="false">SUM(J571:Q571)</f>
        <v>90800</v>
      </c>
      <c r="J571" s="157" t="n">
        <v>0</v>
      </c>
      <c r="K571" s="76" t="n">
        <f aca="false">K572</f>
        <v>90800</v>
      </c>
      <c r="L571" s="76" t="n">
        <f aca="false">L572</f>
        <v>0</v>
      </c>
      <c r="M571" s="76" t="n">
        <f aca="false">M572</f>
        <v>0</v>
      </c>
      <c r="N571" s="76" t="n">
        <f aca="false">N572</f>
        <v>0</v>
      </c>
      <c r="O571" s="157" t="n">
        <f aca="false">O572</f>
        <v>0</v>
      </c>
      <c r="P571" s="76" t="n">
        <f aca="false">P572</f>
        <v>0</v>
      </c>
      <c r="Q571" s="158" t="n">
        <f aca="false">Q572</f>
        <v>0</v>
      </c>
      <c r="IE571" s="111"/>
      <c r="IF571" s="111"/>
      <c r="IG571" s="111"/>
      <c r="IH571" s="111"/>
      <c r="II571" s="111"/>
      <c r="IJ571" s="111"/>
      <c r="IK571" s="111"/>
      <c r="IL571" s="111"/>
      <c r="IM571" s="111"/>
      <c r="IN571" s="111"/>
      <c r="IO571" s="111"/>
      <c r="IP571" s="111"/>
      <c r="IQ571" s="111"/>
      <c r="IR571" s="111"/>
      <c r="IS571" s="111"/>
      <c r="IT571" s="111"/>
      <c r="IU571" s="111"/>
      <c r="IV571" s="111"/>
      <c r="IW571" s="111"/>
      <c r="IX571" s="111"/>
      <c r="IY571" s="111"/>
      <c r="IZ571" s="111"/>
      <c r="JA571" s="111"/>
      <c r="JB571" s="111"/>
      <c r="JC571" s="111"/>
      <c r="JD571" s="111"/>
      <c r="JE571" s="111"/>
      <c r="JF571" s="111"/>
      <c r="JG571" s="111"/>
      <c r="JH571" s="111"/>
      <c r="JI571" s="111"/>
      <c r="JJ571" s="111"/>
      <c r="JK571" s="111"/>
      <c r="JL571" s="111"/>
      <c r="JM571" s="111"/>
      <c r="JN571" s="111"/>
      <c r="JO571" s="111"/>
      <c r="JP571" s="111"/>
      <c r="JQ571" s="111"/>
      <c r="JR571" s="111"/>
      <c r="JS571" s="111"/>
      <c r="JT571" s="111"/>
      <c r="JU571" s="111"/>
      <c r="JV571" s="111"/>
      <c r="JW571" s="111"/>
      <c r="JX571" s="111"/>
      <c r="JY571" s="111"/>
      <c r="JZ571" s="111"/>
      <c r="KA571" s="111"/>
      <c r="KB571" s="111"/>
      <c r="KC571" s="111"/>
      <c r="KD571" s="111"/>
      <c r="KE571" s="111"/>
      <c r="KF571" s="111"/>
      <c r="KG571" s="111"/>
      <c r="KH571" s="111"/>
      <c r="KI571" s="111"/>
      <c r="KJ571" s="111"/>
      <c r="KK571" s="111"/>
      <c r="KL571" s="111"/>
      <c r="KM571" s="111"/>
      <c r="KN571" s="111"/>
      <c r="KO571" s="111"/>
      <c r="KP571" s="111"/>
      <c r="KQ571" s="111"/>
      <c r="KR571" s="111"/>
      <c r="KS571" s="111"/>
      <c r="KT571" s="111"/>
      <c r="KU571" s="111"/>
      <c r="KV571" s="111"/>
      <c r="KW571" s="111"/>
      <c r="KX571" s="111"/>
      <c r="KY571" s="111"/>
      <c r="KZ571" s="111"/>
      <c r="LA571" s="111"/>
      <c r="LB571" s="111"/>
      <c r="LC571" s="111"/>
      <c r="LD571" s="111"/>
      <c r="LE571" s="111"/>
      <c r="LF571" s="111"/>
      <c r="LG571" s="111"/>
      <c r="LH571" s="111"/>
      <c r="LI571" s="111"/>
      <c r="LJ571" s="111"/>
      <c r="LK571" s="111"/>
      <c r="LL571" s="111"/>
      <c r="LM571" s="111"/>
      <c r="LN571" s="111"/>
      <c r="LO571" s="111"/>
      <c r="LP571" s="111"/>
      <c r="LQ571" s="111"/>
      <c r="LR571" s="111"/>
      <c r="LS571" s="111"/>
      <c r="LT571" s="111"/>
      <c r="LU571" s="111"/>
      <c r="LV571" s="111"/>
      <c r="LW571" s="111"/>
      <c r="LX571" s="111"/>
      <c r="LY571" s="111"/>
      <c r="LZ571" s="111"/>
      <c r="MA571" s="111"/>
      <c r="MB571" s="111"/>
      <c r="MC571" s="111"/>
      <c r="MD571" s="111"/>
      <c r="ME571" s="111"/>
      <c r="MF571" s="111"/>
      <c r="MG571" s="111"/>
      <c r="MH571" s="111"/>
      <c r="MI571" s="111"/>
      <c r="MJ571" s="111"/>
      <c r="MK571" s="111"/>
      <c r="ML571" s="111"/>
      <c r="MM571" s="111"/>
      <c r="MN571" s="111"/>
      <c r="MO571" s="111"/>
      <c r="MP571" s="111"/>
      <c r="MQ571" s="111"/>
      <c r="MR571" s="111"/>
      <c r="MS571" s="111"/>
      <c r="MT571" s="111"/>
      <c r="MU571" s="111"/>
      <c r="MV571" s="111"/>
      <c r="MW571" s="111"/>
      <c r="MX571" s="111"/>
      <c r="MY571" s="111"/>
      <c r="MZ571" s="111"/>
      <c r="NA571" s="111"/>
      <c r="NB571" s="111"/>
      <c r="NC571" s="111"/>
      <c r="ND571" s="111"/>
      <c r="NE571" s="111"/>
      <c r="NF571" s="111"/>
      <c r="NG571" s="111"/>
      <c r="NH571" s="111"/>
      <c r="NI571" s="111"/>
      <c r="NJ571" s="111"/>
      <c r="NK571" s="111"/>
      <c r="NL571" s="111"/>
      <c r="NM571" s="111"/>
      <c r="NN571" s="111"/>
      <c r="NO571" s="111"/>
      <c r="NP571" s="111"/>
      <c r="NQ571" s="111"/>
      <c r="NR571" s="111"/>
      <c r="NS571" s="111"/>
      <c r="NT571" s="111"/>
      <c r="NU571" s="111"/>
      <c r="NV571" s="111"/>
      <c r="NW571" s="111"/>
      <c r="NX571" s="111"/>
      <c r="NY571" s="111"/>
      <c r="NZ571" s="111"/>
      <c r="OA571" s="111"/>
      <c r="OB571" s="111"/>
      <c r="OC571" s="111"/>
      <c r="OD571" s="111"/>
      <c r="OE571" s="111"/>
      <c r="OF571" s="111"/>
      <c r="OG571" s="111"/>
      <c r="OH571" s="111"/>
      <c r="OI571" s="111"/>
      <c r="OJ571" s="111"/>
      <c r="OK571" s="111"/>
      <c r="OL571" s="111"/>
      <c r="OM571" s="111"/>
      <c r="ON571" s="111"/>
      <c r="OO571" s="111"/>
      <c r="OP571" s="111"/>
      <c r="OQ571" s="111"/>
      <c r="OR571" s="111"/>
      <c r="OS571" s="111"/>
      <c r="OT571" s="111"/>
      <c r="OU571" s="111"/>
      <c r="OV571" s="111"/>
      <c r="OW571" s="111"/>
      <c r="OX571" s="111"/>
      <c r="OY571" s="111"/>
      <c r="OZ571" s="111"/>
      <c r="PA571" s="111"/>
      <c r="PB571" s="111"/>
      <c r="PC571" s="111"/>
      <c r="PD571" s="111"/>
      <c r="PE571" s="111"/>
      <c r="PF571" s="111"/>
      <c r="PG571" s="111"/>
      <c r="PH571" s="111"/>
      <c r="PI571" s="111"/>
      <c r="PJ571" s="111"/>
      <c r="PK571" s="111"/>
      <c r="PL571" s="111"/>
      <c r="PM571" s="111"/>
      <c r="PN571" s="111"/>
      <c r="PO571" s="111"/>
      <c r="PP571" s="111"/>
      <c r="PQ571" s="111"/>
      <c r="PR571" s="111"/>
      <c r="PS571" s="111"/>
      <c r="PT571" s="111"/>
      <c r="PU571" s="111"/>
      <c r="PV571" s="111"/>
      <c r="PW571" s="111"/>
      <c r="PX571" s="111"/>
      <c r="PY571" s="111"/>
      <c r="PZ571" s="111"/>
      <c r="QA571" s="111"/>
      <c r="QB571" s="111"/>
      <c r="QC571" s="111"/>
      <c r="QD571" s="111"/>
      <c r="QE571" s="111"/>
      <c r="QF571" s="111"/>
      <c r="QG571" s="111"/>
      <c r="QH571" s="111"/>
      <c r="QI571" s="111"/>
      <c r="QJ571" s="111"/>
      <c r="QK571" s="111"/>
      <c r="QL571" s="111"/>
      <c r="QM571" s="111"/>
      <c r="QN571" s="111"/>
      <c r="QO571" s="111"/>
      <c r="QP571" s="111"/>
      <c r="QQ571" s="111"/>
      <c r="QR571" s="111"/>
      <c r="QS571" s="111"/>
      <c r="QT571" s="111"/>
      <c r="QU571" s="111"/>
      <c r="QV571" s="111"/>
      <c r="QW571" s="111"/>
      <c r="QX571" s="111"/>
      <c r="QY571" s="111"/>
      <c r="QZ571" s="111"/>
      <c r="RA571" s="111"/>
      <c r="RB571" s="111"/>
      <c r="RC571" s="111"/>
      <c r="RD571" s="111"/>
      <c r="RE571" s="111"/>
      <c r="RF571" s="111"/>
      <c r="RG571" s="111"/>
      <c r="RH571" s="111"/>
      <c r="RI571" s="111"/>
      <c r="RJ571" s="111"/>
      <c r="RK571" s="111"/>
      <c r="RL571" s="111"/>
      <c r="RM571" s="111"/>
      <c r="RN571" s="111"/>
      <c r="RO571" s="111"/>
      <c r="RP571" s="111"/>
      <c r="RQ571" s="111"/>
      <c r="RR571" s="111"/>
      <c r="RS571" s="111"/>
      <c r="RT571" s="111"/>
      <c r="RU571" s="111"/>
      <c r="RV571" s="111"/>
      <c r="RW571" s="111"/>
      <c r="RX571" s="111"/>
      <c r="RY571" s="111"/>
      <c r="RZ571" s="111"/>
      <c r="SA571" s="111"/>
      <c r="SB571" s="111"/>
      <c r="SC571" s="111"/>
      <c r="SD571" s="111"/>
      <c r="SE571" s="111"/>
      <c r="SF571" s="111"/>
      <c r="SG571" s="111"/>
      <c r="SH571" s="111"/>
      <c r="SI571" s="111"/>
      <c r="SJ571" s="111"/>
      <c r="SK571" s="111"/>
      <c r="SL571" s="111"/>
      <c r="SM571" s="111"/>
      <c r="SN571" s="111"/>
      <c r="SO571" s="111"/>
      <c r="SP571" s="111"/>
      <c r="SQ571" s="111"/>
      <c r="SR571" s="111"/>
      <c r="SS571" s="111"/>
      <c r="ST571" s="111"/>
      <c r="SU571" s="111"/>
      <c r="SV571" s="111"/>
      <c r="SW571" s="111"/>
      <c r="SX571" s="111"/>
      <c r="SY571" s="111"/>
      <c r="SZ571" s="111"/>
      <c r="TA571" s="111"/>
      <c r="TB571" s="111"/>
      <c r="TC571" s="111"/>
      <c r="TD571" s="111"/>
      <c r="TE571" s="111"/>
      <c r="TF571" s="111"/>
      <c r="TG571" s="111"/>
      <c r="TH571" s="111"/>
      <c r="TI571" s="111"/>
      <c r="TJ571" s="111"/>
      <c r="TK571" s="111"/>
      <c r="TL571" s="111"/>
      <c r="TM571" s="111"/>
      <c r="TN571" s="111"/>
      <c r="TO571" s="111"/>
      <c r="TP571" s="111"/>
      <c r="TQ571" s="111"/>
      <c r="TR571" s="111"/>
      <c r="TS571" s="111"/>
      <c r="TT571" s="111"/>
      <c r="TU571" s="111"/>
      <c r="TV571" s="111"/>
      <c r="TW571" s="111"/>
      <c r="TX571" s="111"/>
      <c r="TY571" s="111"/>
      <c r="TZ571" s="111"/>
      <c r="UA571" s="111"/>
      <c r="UB571" s="111"/>
      <c r="UC571" s="111"/>
      <c r="UD571" s="111"/>
      <c r="UE571" s="111"/>
      <c r="UF571" s="111"/>
      <c r="UG571" s="111"/>
      <c r="UH571" s="111"/>
      <c r="UI571" s="111"/>
      <c r="UJ571" s="111"/>
      <c r="UK571" s="111"/>
      <c r="UL571" s="111"/>
      <c r="UM571" s="111"/>
      <c r="UN571" s="111"/>
      <c r="UO571" s="111"/>
      <c r="UP571" s="111"/>
      <c r="UQ571" s="111"/>
      <c r="UR571" s="111"/>
      <c r="US571" s="111"/>
      <c r="UT571" s="111"/>
      <c r="UU571" s="111"/>
      <c r="UV571" s="111"/>
      <c r="UW571" s="111"/>
      <c r="UX571" s="111"/>
      <c r="UY571" s="111"/>
      <c r="UZ571" s="111"/>
      <c r="VA571" s="111"/>
      <c r="VB571" s="111"/>
      <c r="VC571" s="111"/>
      <c r="VD571" s="111"/>
      <c r="VE571" s="111"/>
      <c r="VF571" s="111"/>
      <c r="VG571" s="111"/>
      <c r="VH571" s="111"/>
      <c r="VI571" s="111"/>
      <c r="VJ571" s="111"/>
      <c r="VK571" s="111"/>
      <c r="VL571" s="111"/>
      <c r="VM571" s="111"/>
      <c r="VN571" s="111"/>
      <c r="VO571" s="111"/>
      <c r="VP571" s="111"/>
      <c r="VQ571" s="111"/>
      <c r="VR571" s="111"/>
      <c r="VS571" s="111"/>
      <c r="VT571" s="111"/>
      <c r="VU571" s="111"/>
      <c r="VV571" s="111"/>
      <c r="VW571" s="111"/>
      <c r="VX571" s="111"/>
      <c r="VY571" s="111"/>
      <c r="VZ571" s="111"/>
      <c r="WA571" s="111"/>
      <c r="WB571" s="111"/>
      <c r="WC571" s="111"/>
      <c r="WD571" s="111"/>
      <c r="WE571" s="111"/>
      <c r="WF571" s="111"/>
      <c r="WG571" s="111"/>
      <c r="WH571" s="111"/>
      <c r="WI571" s="111"/>
      <c r="WJ571" s="111"/>
      <c r="WK571" s="111"/>
      <c r="WL571" s="111"/>
      <c r="WM571" s="111"/>
      <c r="WN571" s="111"/>
      <c r="WO571" s="111"/>
      <c r="WP571" s="111"/>
      <c r="WQ571" s="111"/>
      <c r="WR571" s="111"/>
      <c r="WS571" s="111"/>
      <c r="WT571" s="111"/>
      <c r="WU571" s="111"/>
      <c r="WV571" s="111"/>
      <c r="WW571" s="111"/>
      <c r="WX571" s="111"/>
      <c r="WY571" s="111"/>
      <c r="WZ571" s="111"/>
      <c r="XA571" s="111"/>
      <c r="XB571" s="111"/>
      <c r="XC571" s="111"/>
      <c r="XD571" s="111"/>
      <c r="XE571" s="111"/>
      <c r="XF571" s="111"/>
      <c r="XG571" s="111"/>
      <c r="XH571" s="111"/>
      <c r="XI571" s="111"/>
      <c r="XJ571" s="111"/>
      <c r="XK571" s="111"/>
      <c r="XL571" s="111"/>
      <c r="XM571" s="111"/>
      <c r="XN571" s="111"/>
      <c r="XO571" s="111"/>
      <c r="XP571" s="111"/>
      <c r="XQ571" s="111"/>
      <c r="XR571" s="111"/>
      <c r="XS571" s="111"/>
      <c r="XT571" s="111"/>
      <c r="XU571" s="111"/>
      <c r="XV571" s="111"/>
      <c r="XW571" s="111"/>
      <c r="XX571" s="111"/>
      <c r="XY571" s="111"/>
      <c r="XZ571" s="111"/>
      <c r="YA571" s="111"/>
      <c r="YB571" s="111"/>
      <c r="YC571" s="111"/>
      <c r="YD571" s="111"/>
      <c r="YE571" s="111"/>
      <c r="YF571" s="111"/>
      <c r="YG571" s="111"/>
      <c r="YH571" s="111"/>
      <c r="YI571" s="111"/>
      <c r="YJ571" s="111"/>
      <c r="YK571" s="111"/>
      <c r="YL571" s="111"/>
      <c r="YM571" s="111"/>
      <c r="YN571" s="111"/>
      <c r="YO571" s="111"/>
      <c r="YP571" s="111"/>
      <c r="YQ571" s="111"/>
      <c r="YR571" s="111"/>
      <c r="YS571" s="111"/>
      <c r="YT571" s="111"/>
      <c r="YU571" s="111"/>
      <c r="YV571" s="111"/>
      <c r="YW571" s="111"/>
      <c r="YX571" s="111"/>
      <c r="YY571" s="111"/>
      <c r="YZ571" s="111"/>
      <c r="ZA571" s="111"/>
      <c r="ZB571" s="111"/>
      <c r="ZC571" s="111"/>
      <c r="ZD571" s="111"/>
      <c r="ZE571" s="111"/>
      <c r="ZF571" s="111"/>
      <c r="ZG571" s="111"/>
      <c r="ZH571" s="111"/>
      <c r="ZI571" s="111"/>
      <c r="ZJ571" s="111"/>
      <c r="ZK571" s="111"/>
      <c r="ZL571" s="111"/>
      <c r="ZM571" s="111"/>
      <c r="ZN571" s="111"/>
      <c r="ZO571" s="111"/>
      <c r="ZP571" s="111"/>
      <c r="ZQ571" s="111"/>
      <c r="ZR571" s="111"/>
      <c r="ZS571" s="111"/>
      <c r="ZT571" s="111"/>
      <c r="ZU571" s="111"/>
      <c r="ZV571" s="111"/>
      <c r="ZW571" s="111"/>
      <c r="ZX571" s="111"/>
      <c r="ZY571" s="111"/>
      <c r="ZZ571" s="111"/>
      <c r="AAA571" s="111"/>
      <c r="AAB571" s="111"/>
      <c r="AAC571" s="111"/>
      <c r="AAD571" s="111"/>
      <c r="AAE571" s="111"/>
      <c r="AAF571" s="111"/>
      <c r="AAG571" s="111"/>
      <c r="AAH571" s="111"/>
      <c r="AAI571" s="111"/>
      <c r="AAJ571" s="111"/>
      <c r="AAK571" s="111"/>
      <c r="AAL571" s="111"/>
      <c r="AAM571" s="111"/>
      <c r="AAN571" s="111"/>
      <c r="AAO571" s="111"/>
      <c r="AAP571" s="111"/>
      <c r="AAQ571" s="111"/>
      <c r="AAR571" s="111"/>
      <c r="AAS571" s="111"/>
      <c r="AAT571" s="111"/>
      <c r="AAU571" s="111"/>
      <c r="AAV571" s="111"/>
      <c r="AAW571" s="111"/>
      <c r="AAX571" s="111"/>
      <c r="AAY571" s="111"/>
      <c r="AAZ571" s="111"/>
      <c r="ABA571" s="111"/>
      <c r="ABB571" s="111"/>
      <c r="ABC571" s="111"/>
      <c r="ABD571" s="111"/>
      <c r="ABE571" s="111"/>
      <c r="ABF571" s="111"/>
      <c r="ABG571" s="111"/>
      <c r="ABH571" s="111"/>
      <c r="ABI571" s="111"/>
      <c r="ABJ571" s="111"/>
      <c r="ABK571" s="111"/>
      <c r="ABL571" s="111"/>
      <c r="ABM571" s="111"/>
      <c r="ABN571" s="111"/>
      <c r="ABO571" s="111"/>
      <c r="ABP571" s="111"/>
      <c r="ABQ571" s="111"/>
      <c r="ABR571" s="111"/>
      <c r="ABS571" s="111"/>
      <c r="ABT571" s="111"/>
      <c r="ABU571" s="111"/>
      <c r="ABV571" s="111"/>
      <c r="ABW571" s="111"/>
      <c r="ABX571" s="111"/>
      <c r="ABY571" s="111"/>
      <c r="ABZ571" s="111"/>
      <c r="ACA571" s="111"/>
      <c r="ACB571" s="111"/>
      <c r="ACC571" s="111"/>
      <c r="ACD571" s="111"/>
      <c r="ACE571" s="111"/>
      <c r="ACF571" s="111"/>
      <c r="ACG571" s="111"/>
      <c r="ACH571" s="111"/>
      <c r="ACI571" s="111"/>
      <c r="ACJ571" s="111"/>
      <c r="ACK571" s="111"/>
      <c r="ACL571" s="111"/>
      <c r="ACM571" s="111"/>
      <c r="ACN571" s="111"/>
      <c r="ACO571" s="111"/>
      <c r="ACP571" s="111"/>
      <c r="ACQ571" s="111"/>
      <c r="ACR571" s="111"/>
      <c r="ACS571" s="111"/>
      <c r="ACT571" s="111"/>
      <c r="ACU571" s="111"/>
      <c r="ACV571" s="111"/>
      <c r="ACW571" s="111"/>
      <c r="ACX571" s="111"/>
      <c r="ACY571" s="111"/>
      <c r="ACZ571" s="111"/>
      <c r="ADA571" s="111"/>
      <c r="ADB571" s="111"/>
      <c r="ADC571" s="111"/>
      <c r="ADD571" s="111"/>
      <c r="ADE571" s="111"/>
      <c r="ADF571" s="111"/>
      <c r="ADG571" s="111"/>
      <c r="ADH571" s="111"/>
      <c r="ADI571" s="111"/>
      <c r="ADJ571" s="111"/>
      <c r="ADK571" s="111"/>
      <c r="ADL571" s="111"/>
      <c r="ADM571" s="111"/>
      <c r="ADN571" s="111"/>
      <c r="ADO571" s="111"/>
      <c r="ADP571" s="111"/>
      <c r="ADQ571" s="111"/>
      <c r="ADR571" s="111"/>
      <c r="ADS571" s="111"/>
      <c r="ADT571" s="111"/>
      <c r="ADU571" s="111"/>
      <c r="ADV571" s="111"/>
      <c r="ADW571" s="111"/>
      <c r="ADX571" s="111"/>
      <c r="ADY571" s="111"/>
      <c r="ADZ571" s="111"/>
      <c r="AEA571" s="111"/>
      <c r="AEB571" s="111"/>
      <c r="AEC571" s="111"/>
      <c r="AED571" s="111"/>
      <c r="AEE571" s="111"/>
      <c r="AEF571" s="111"/>
      <c r="AEG571" s="111"/>
      <c r="AEH571" s="111"/>
      <c r="AEI571" s="111"/>
      <c r="AEJ571" s="111"/>
      <c r="AEK571" s="111"/>
      <c r="AEL571" s="111"/>
      <c r="AEM571" s="111"/>
      <c r="AEN571" s="111"/>
      <c r="AEO571" s="111"/>
      <c r="AEP571" s="111"/>
      <c r="AEQ571" s="111"/>
      <c r="AER571" s="111"/>
      <c r="AES571" s="111"/>
      <c r="AET571" s="111"/>
      <c r="AEU571" s="111"/>
      <c r="AEV571" s="111"/>
      <c r="AEW571" s="111"/>
      <c r="AEX571" s="111"/>
      <c r="AEY571" s="111"/>
      <c r="AEZ571" s="111"/>
      <c r="AFA571" s="111"/>
      <c r="AFB571" s="111"/>
      <c r="AFC571" s="111"/>
      <c r="AFD571" s="111"/>
      <c r="AFE571" s="111"/>
      <c r="AFF571" s="111"/>
      <c r="AFG571" s="111"/>
      <c r="AFH571" s="111"/>
      <c r="AFI571" s="111"/>
      <c r="AFJ571" s="111"/>
      <c r="AFK571" s="111"/>
      <c r="AFL571" s="111"/>
      <c r="AFM571" s="111"/>
      <c r="AFN571" s="111"/>
      <c r="AFO571" s="111"/>
      <c r="AFP571" s="111"/>
      <c r="AFQ571" s="111"/>
      <c r="AFR571" s="111"/>
      <c r="AFS571" s="111"/>
      <c r="AFT571" s="111"/>
      <c r="AFU571" s="111"/>
      <c r="AFV571" s="111"/>
      <c r="AFW571" s="111"/>
      <c r="AFX571" s="111"/>
      <c r="AFY571" s="111"/>
      <c r="AFZ571" s="111"/>
      <c r="AGA571" s="111"/>
      <c r="AGB571" s="111"/>
      <c r="AGC571" s="111"/>
      <c r="AGD571" s="111"/>
      <c r="AGE571" s="111"/>
      <c r="AGF571" s="111"/>
      <c r="AGG571" s="111"/>
      <c r="AGH571" s="111"/>
      <c r="AGI571" s="111"/>
      <c r="AGJ571" s="111"/>
      <c r="AGK571" s="111"/>
      <c r="AGL571" s="111"/>
      <c r="AGM571" s="111"/>
      <c r="AGN571" s="111"/>
      <c r="AGO571" s="111"/>
      <c r="AGP571" s="111"/>
      <c r="AGQ571" s="111"/>
      <c r="AGR571" s="111"/>
      <c r="AGS571" s="111"/>
      <c r="AGT571" s="111"/>
      <c r="AGU571" s="111"/>
      <c r="AGV571" s="111"/>
      <c r="AGW571" s="111"/>
      <c r="AGX571" s="111"/>
      <c r="AGY571" s="111"/>
      <c r="AGZ571" s="111"/>
      <c r="AHA571" s="111"/>
      <c r="AHB571" s="111"/>
      <c r="AHC571" s="111"/>
      <c r="AHD571" s="111"/>
      <c r="AHE571" s="111"/>
      <c r="AHF571" s="111"/>
      <c r="AHG571" s="111"/>
      <c r="AHH571" s="111"/>
      <c r="AHI571" s="111"/>
      <c r="AHJ571" s="111"/>
      <c r="AHK571" s="111"/>
      <c r="AHL571" s="111"/>
      <c r="AHM571" s="111"/>
      <c r="AHN571" s="111"/>
      <c r="AHO571" s="111"/>
      <c r="AHP571" s="111"/>
      <c r="AHQ571" s="111"/>
      <c r="AHR571" s="111"/>
      <c r="AHS571" s="111"/>
      <c r="AHT571" s="111"/>
      <c r="AHU571" s="111"/>
      <c r="AHV571" s="111"/>
      <c r="AHW571" s="111"/>
      <c r="AHX571" s="111"/>
      <c r="AHY571" s="111"/>
      <c r="AHZ571" s="111"/>
      <c r="AIA571" s="111"/>
      <c r="AIB571" s="111"/>
      <c r="AIC571" s="111"/>
      <c r="AID571" s="111"/>
      <c r="AIE571" s="111"/>
      <c r="AIF571" s="111"/>
      <c r="AIG571" s="111"/>
      <c r="AIH571" s="111"/>
      <c r="AII571" s="111"/>
      <c r="AIJ571" s="111"/>
      <c r="AIK571" s="111"/>
      <c r="AIL571" s="111"/>
      <c r="AIM571" s="111"/>
      <c r="AIN571" s="111"/>
      <c r="AIO571" s="111"/>
      <c r="AIP571" s="111"/>
      <c r="AIQ571" s="111"/>
      <c r="AIR571" s="111"/>
      <c r="AIS571" s="111"/>
      <c r="AIT571" s="111"/>
      <c r="AIU571" s="111"/>
      <c r="AIV571" s="111"/>
      <c r="AIW571" s="111"/>
      <c r="AIX571" s="111"/>
      <c r="AIY571" s="111"/>
      <c r="AIZ571" s="111"/>
      <c r="AJA571" s="111"/>
      <c r="AJB571" s="111"/>
      <c r="AJC571" s="111"/>
      <c r="AJD571" s="111"/>
      <c r="AJE571" s="111"/>
      <c r="AJF571" s="111"/>
      <c r="AJG571" s="111"/>
      <c r="AJH571" s="111"/>
      <c r="AJI571" s="111"/>
      <c r="AJJ571" s="111"/>
      <c r="AJK571" s="111"/>
      <c r="AJL571" s="111"/>
      <c r="AJM571" s="111"/>
      <c r="AJN571" s="111"/>
      <c r="AJO571" s="111"/>
      <c r="AJP571" s="111"/>
      <c r="AJQ571" s="111"/>
      <c r="AJR571" s="111"/>
      <c r="AJS571" s="111"/>
      <c r="AJT571" s="111"/>
      <c r="AJU571" s="111"/>
      <c r="AJV571" s="111"/>
      <c r="AJW571" s="111"/>
      <c r="AJX571" s="111"/>
      <c r="AJY571" s="111"/>
      <c r="AJZ571" s="111"/>
      <c r="AKA571" s="111"/>
      <c r="AKB571" s="111"/>
      <c r="AKC571" s="111"/>
      <c r="AKD571" s="111"/>
      <c r="AKE571" s="111"/>
      <c r="AKF571" s="111"/>
      <c r="AKG571" s="111"/>
      <c r="AKH571" s="111"/>
      <c r="AKI571" s="111"/>
      <c r="AKJ571" s="111"/>
      <c r="AKK571" s="111"/>
      <c r="AKL571" s="111"/>
      <c r="AKM571" s="111"/>
      <c r="AKN571" s="111"/>
      <c r="AKO571" s="111"/>
      <c r="AKP571" s="111"/>
      <c r="AKQ571" s="111"/>
      <c r="AKR571" s="111"/>
      <c r="AKS571" s="111"/>
      <c r="AKT571" s="111"/>
      <c r="AKU571" s="111"/>
      <c r="AKV571" s="111"/>
      <c r="AKW571" s="111"/>
      <c r="AKX571" s="111"/>
      <c r="AKY571" s="111"/>
      <c r="AKZ571" s="111"/>
      <c r="ALA571" s="111"/>
      <c r="ALB571" s="111"/>
      <c r="ALC571" s="111"/>
      <c r="ALD571" s="111"/>
      <c r="ALE571" s="111"/>
      <c r="ALF571" s="111"/>
      <c r="ALG571" s="111"/>
      <c r="ALH571" s="111"/>
      <c r="ALI571" s="111"/>
      <c r="ALJ571" s="111"/>
      <c r="ALK571" s="111"/>
      <c r="ALL571" s="111"/>
      <c r="ALM571" s="111"/>
      <c r="ALN571" s="111"/>
      <c r="ALO571" s="111"/>
      <c r="AMM571" s="111"/>
    </row>
    <row r="572" customFormat="false" ht="17.6" hidden="false" customHeight="false" outlineLevel="0" collapsed="false">
      <c r="A572" s="111"/>
      <c r="B572" s="90"/>
      <c r="C572" s="81" t="s">
        <v>310</v>
      </c>
      <c r="D572" s="81" t="n">
        <v>926</v>
      </c>
      <c r="E572" s="154" t="s">
        <v>56</v>
      </c>
      <c r="F572" s="154" t="s">
        <v>37</v>
      </c>
      <c r="G572" s="82" t="n">
        <v>7020000000</v>
      </c>
      <c r="H572" s="86"/>
      <c r="I572" s="157" t="n">
        <f aca="false">SUM(J572:Q572)</f>
        <v>90800</v>
      </c>
      <c r="J572" s="157" t="n">
        <v>0</v>
      </c>
      <c r="K572" s="76" t="n">
        <f aca="false">K573</f>
        <v>90800</v>
      </c>
      <c r="L572" s="76" t="n">
        <f aca="false">L573</f>
        <v>0</v>
      </c>
      <c r="M572" s="76" t="n">
        <f aca="false">M573</f>
        <v>0</v>
      </c>
      <c r="N572" s="76" t="n">
        <f aca="false">N573</f>
        <v>0</v>
      </c>
      <c r="O572" s="157" t="n">
        <f aca="false">O573</f>
        <v>0</v>
      </c>
      <c r="P572" s="76" t="n">
        <f aca="false">P573</f>
        <v>0</v>
      </c>
      <c r="Q572" s="158" t="n">
        <f aca="false">Q573</f>
        <v>0</v>
      </c>
      <c r="IE572" s="111"/>
      <c r="IF572" s="111"/>
      <c r="IG572" s="111"/>
      <c r="IH572" s="111"/>
      <c r="II572" s="111"/>
      <c r="IJ572" s="111"/>
      <c r="IK572" s="111"/>
      <c r="IL572" s="111"/>
      <c r="IM572" s="111"/>
      <c r="IN572" s="111"/>
      <c r="IO572" s="111"/>
      <c r="IP572" s="111"/>
      <c r="IQ572" s="111"/>
      <c r="IR572" s="111"/>
      <c r="IS572" s="111"/>
      <c r="IT572" s="111"/>
      <c r="IU572" s="111"/>
      <c r="IV572" s="111"/>
      <c r="IW572" s="111"/>
      <c r="IX572" s="111"/>
      <c r="IY572" s="111"/>
      <c r="IZ572" s="111"/>
      <c r="JA572" s="111"/>
      <c r="JB572" s="111"/>
      <c r="JC572" s="111"/>
      <c r="JD572" s="111"/>
      <c r="JE572" s="111"/>
      <c r="JF572" s="111"/>
      <c r="JG572" s="111"/>
      <c r="JH572" s="111"/>
      <c r="JI572" s="111"/>
      <c r="JJ572" s="111"/>
      <c r="JK572" s="111"/>
      <c r="JL572" s="111"/>
      <c r="JM572" s="111"/>
      <c r="JN572" s="111"/>
      <c r="JO572" s="111"/>
      <c r="JP572" s="111"/>
      <c r="JQ572" s="111"/>
      <c r="JR572" s="111"/>
      <c r="JS572" s="111"/>
      <c r="JT572" s="111"/>
      <c r="JU572" s="111"/>
      <c r="JV572" s="111"/>
      <c r="JW572" s="111"/>
      <c r="JX572" s="111"/>
      <c r="JY572" s="111"/>
      <c r="JZ572" s="111"/>
      <c r="KA572" s="111"/>
      <c r="KB572" s="111"/>
      <c r="KC572" s="111"/>
      <c r="KD572" s="111"/>
      <c r="KE572" s="111"/>
      <c r="KF572" s="111"/>
      <c r="KG572" s="111"/>
      <c r="KH572" s="111"/>
      <c r="KI572" s="111"/>
      <c r="KJ572" s="111"/>
      <c r="KK572" s="111"/>
      <c r="KL572" s="111"/>
      <c r="KM572" s="111"/>
      <c r="KN572" s="111"/>
      <c r="KO572" s="111"/>
      <c r="KP572" s="111"/>
      <c r="KQ572" s="111"/>
      <c r="KR572" s="111"/>
      <c r="KS572" s="111"/>
      <c r="KT572" s="111"/>
      <c r="KU572" s="111"/>
      <c r="KV572" s="111"/>
      <c r="KW572" s="111"/>
      <c r="KX572" s="111"/>
      <c r="KY572" s="111"/>
      <c r="KZ572" s="111"/>
      <c r="LA572" s="111"/>
      <c r="LB572" s="111"/>
      <c r="LC572" s="111"/>
      <c r="LD572" s="111"/>
      <c r="LE572" s="111"/>
      <c r="LF572" s="111"/>
      <c r="LG572" s="111"/>
      <c r="LH572" s="111"/>
      <c r="LI572" s="111"/>
      <c r="LJ572" s="111"/>
      <c r="LK572" s="111"/>
      <c r="LL572" s="111"/>
      <c r="LM572" s="111"/>
      <c r="LN572" s="111"/>
      <c r="LO572" s="111"/>
      <c r="LP572" s="111"/>
      <c r="LQ572" s="111"/>
      <c r="LR572" s="111"/>
      <c r="LS572" s="111"/>
      <c r="LT572" s="111"/>
      <c r="LU572" s="111"/>
      <c r="LV572" s="111"/>
      <c r="LW572" s="111"/>
      <c r="LX572" s="111"/>
      <c r="LY572" s="111"/>
      <c r="LZ572" s="111"/>
      <c r="MA572" s="111"/>
      <c r="MB572" s="111"/>
      <c r="MC572" s="111"/>
      <c r="MD572" s="111"/>
      <c r="ME572" s="111"/>
      <c r="MF572" s="111"/>
      <c r="MG572" s="111"/>
      <c r="MH572" s="111"/>
      <c r="MI572" s="111"/>
      <c r="MJ572" s="111"/>
      <c r="MK572" s="111"/>
      <c r="ML572" s="111"/>
      <c r="MM572" s="111"/>
      <c r="MN572" s="111"/>
      <c r="MO572" s="111"/>
      <c r="MP572" s="111"/>
      <c r="MQ572" s="111"/>
      <c r="MR572" s="111"/>
      <c r="MS572" s="111"/>
      <c r="MT572" s="111"/>
      <c r="MU572" s="111"/>
      <c r="MV572" s="111"/>
      <c r="MW572" s="111"/>
      <c r="MX572" s="111"/>
      <c r="MY572" s="111"/>
      <c r="MZ572" s="111"/>
      <c r="NA572" s="111"/>
      <c r="NB572" s="111"/>
      <c r="NC572" s="111"/>
      <c r="ND572" s="111"/>
      <c r="NE572" s="111"/>
      <c r="NF572" s="111"/>
      <c r="NG572" s="111"/>
      <c r="NH572" s="111"/>
      <c r="NI572" s="111"/>
      <c r="NJ572" s="111"/>
      <c r="NK572" s="111"/>
      <c r="NL572" s="111"/>
      <c r="NM572" s="111"/>
      <c r="NN572" s="111"/>
      <c r="NO572" s="111"/>
      <c r="NP572" s="111"/>
      <c r="NQ572" s="111"/>
      <c r="NR572" s="111"/>
      <c r="NS572" s="111"/>
      <c r="NT572" s="111"/>
      <c r="NU572" s="111"/>
      <c r="NV572" s="111"/>
      <c r="NW572" s="111"/>
      <c r="NX572" s="111"/>
      <c r="NY572" s="111"/>
      <c r="NZ572" s="111"/>
      <c r="OA572" s="111"/>
      <c r="OB572" s="111"/>
      <c r="OC572" s="111"/>
      <c r="OD572" s="111"/>
      <c r="OE572" s="111"/>
      <c r="OF572" s="111"/>
      <c r="OG572" s="111"/>
      <c r="OH572" s="111"/>
      <c r="OI572" s="111"/>
      <c r="OJ572" s="111"/>
      <c r="OK572" s="111"/>
      <c r="OL572" s="111"/>
      <c r="OM572" s="111"/>
      <c r="ON572" s="111"/>
      <c r="OO572" s="111"/>
      <c r="OP572" s="111"/>
      <c r="OQ572" s="111"/>
      <c r="OR572" s="111"/>
      <c r="OS572" s="111"/>
      <c r="OT572" s="111"/>
      <c r="OU572" s="111"/>
      <c r="OV572" s="111"/>
      <c r="OW572" s="111"/>
      <c r="OX572" s="111"/>
      <c r="OY572" s="111"/>
      <c r="OZ572" s="111"/>
      <c r="PA572" s="111"/>
      <c r="PB572" s="111"/>
      <c r="PC572" s="111"/>
      <c r="PD572" s="111"/>
      <c r="PE572" s="111"/>
      <c r="PF572" s="111"/>
      <c r="PG572" s="111"/>
      <c r="PH572" s="111"/>
      <c r="PI572" s="111"/>
      <c r="PJ572" s="111"/>
      <c r="PK572" s="111"/>
      <c r="PL572" s="111"/>
      <c r="PM572" s="111"/>
      <c r="PN572" s="111"/>
      <c r="PO572" s="111"/>
      <c r="PP572" s="111"/>
      <c r="PQ572" s="111"/>
      <c r="PR572" s="111"/>
      <c r="PS572" s="111"/>
      <c r="PT572" s="111"/>
      <c r="PU572" s="111"/>
      <c r="PV572" s="111"/>
      <c r="PW572" s="111"/>
      <c r="PX572" s="111"/>
      <c r="PY572" s="111"/>
      <c r="PZ572" s="111"/>
      <c r="QA572" s="111"/>
      <c r="QB572" s="111"/>
      <c r="QC572" s="111"/>
      <c r="QD572" s="111"/>
      <c r="QE572" s="111"/>
      <c r="QF572" s="111"/>
      <c r="QG572" s="111"/>
      <c r="QH572" s="111"/>
      <c r="QI572" s="111"/>
      <c r="QJ572" s="111"/>
      <c r="QK572" s="111"/>
      <c r="QL572" s="111"/>
      <c r="QM572" s="111"/>
      <c r="QN572" s="111"/>
      <c r="QO572" s="111"/>
      <c r="QP572" s="111"/>
      <c r="QQ572" s="111"/>
      <c r="QR572" s="111"/>
      <c r="QS572" s="111"/>
      <c r="QT572" s="111"/>
      <c r="QU572" s="111"/>
      <c r="QV572" s="111"/>
      <c r="QW572" s="111"/>
      <c r="QX572" s="111"/>
      <c r="QY572" s="111"/>
      <c r="QZ572" s="111"/>
      <c r="RA572" s="111"/>
      <c r="RB572" s="111"/>
      <c r="RC572" s="111"/>
      <c r="RD572" s="111"/>
      <c r="RE572" s="111"/>
      <c r="RF572" s="111"/>
      <c r="RG572" s="111"/>
      <c r="RH572" s="111"/>
      <c r="RI572" s="111"/>
      <c r="RJ572" s="111"/>
      <c r="RK572" s="111"/>
      <c r="RL572" s="111"/>
      <c r="RM572" s="111"/>
      <c r="RN572" s="111"/>
      <c r="RO572" s="111"/>
      <c r="RP572" s="111"/>
      <c r="RQ572" s="111"/>
      <c r="RR572" s="111"/>
      <c r="RS572" s="111"/>
      <c r="RT572" s="111"/>
      <c r="RU572" s="111"/>
      <c r="RV572" s="111"/>
      <c r="RW572" s="111"/>
      <c r="RX572" s="111"/>
      <c r="RY572" s="111"/>
      <c r="RZ572" s="111"/>
      <c r="SA572" s="111"/>
      <c r="SB572" s="111"/>
      <c r="SC572" s="111"/>
      <c r="SD572" s="111"/>
      <c r="SE572" s="111"/>
      <c r="SF572" s="111"/>
      <c r="SG572" s="111"/>
      <c r="SH572" s="111"/>
      <c r="SI572" s="111"/>
      <c r="SJ572" s="111"/>
      <c r="SK572" s="111"/>
      <c r="SL572" s="111"/>
      <c r="SM572" s="111"/>
      <c r="SN572" s="111"/>
      <c r="SO572" s="111"/>
      <c r="SP572" s="111"/>
      <c r="SQ572" s="111"/>
      <c r="SR572" s="111"/>
      <c r="SS572" s="111"/>
      <c r="ST572" s="111"/>
      <c r="SU572" s="111"/>
      <c r="SV572" s="111"/>
      <c r="SW572" s="111"/>
      <c r="SX572" s="111"/>
      <c r="SY572" s="111"/>
      <c r="SZ572" s="111"/>
      <c r="TA572" s="111"/>
      <c r="TB572" s="111"/>
      <c r="TC572" s="111"/>
      <c r="TD572" s="111"/>
      <c r="TE572" s="111"/>
      <c r="TF572" s="111"/>
      <c r="TG572" s="111"/>
      <c r="TH572" s="111"/>
      <c r="TI572" s="111"/>
      <c r="TJ572" s="111"/>
      <c r="TK572" s="111"/>
      <c r="TL572" s="111"/>
      <c r="TM572" s="111"/>
      <c r="TN572" s="111"/>
      <c r="TO572" s="111"/>
      <c r="TP572" s="111"/>
      <c r="TQ572" s="111"/>
      <c r="TR572" s="111"/>
      <c r="TS572" s="111"/>
      <c r="TT572" s="111"/>
      <c r="TU572" s="111"/>
      <c r="TV572" s="111"/>
      <c r="TW572" s="111"/>
      <c r="TX572" s="111"/>
      <c r="TY572" s="111"/>
      <c r="TZ572" s="111"/>
      <c r="UA572" s="111"/>
      <c r="UB572" s="111"/>
      <c r="UC572" s="111"/>
      <c r="UD572" s="111"/>
      <c r="UE572" s="111"/>
      <c r="UF572" s="111"/>
      <c r="UG572" s="111"/>
      <c r="UH572" s="111"/>
      <c r="UI572" s="111"/>
      <c r="UJ572" s="111"/>
      <c r="UK572" s="111"/>
      <c r="UL572" s="111"/>
      <c r="UM572" s="111"/>
      <c r="UN572" s="111"/>
      <c r="UO572" s="111"/>
      <c r="UP572" s="111"/>
      <c r="UQ572" s="111"/>
      <c r="UR572" s="111"/>
      <c r="US572" s="111"/>
      <c r="UT572" s="111"/>
      <c r="UU572" s="111"/>
      <c r="UV572" s="111"/>
      <c r="UW572" s="111"/>
      <c r="UX572" s="111"/>
      <c r="UY572" s="111"/>
      <c r="UZ572" s="111"/>
      <c r="VA572" s="111"/>
      <c r="VB572" s="111"/>
      <c r="VC572" s="111"/>
      <c r="VD572" s="111"/>
      <c r="VE572" s="111"/>
      <c r="VF572" s="111"/>
      <c r="VG572" s="111"/>
      <c r="VH572" s="111"/>
      <c r="VI572" s="111"/>
      <c r="VJ572" s="111"/>
      <c r="VK572" s="111"/>
      <c r="VL572" s="111"/>
      <c r="VM572" s="111"/>
      <c r="VN572" s="111"/>
      <c r="VO572" s="111"/>
      <c r="VP572" s="111"/>
      <c r="VQ572" s="111"/>
      <c r="VR572" s="111"/>
      <c r="VS572" s="111"/>
      <c r="VT572" s="111"/>
      <c r="VU572" s="111"/>
      <c r="VV572" s="111"/>
      <c r="VW572" s="111"/>
      <c r="VX572" s="111"/>
      <c r="VY572" s="111"/>
      <c r="VZ572" s="111"/>
      <c r="WA572" s="111"/>
      <c r="WB572" s="111"/>
      <c r="WC572" s="111"/>
      <c r="WD572" s="111"/>
      <c r="WE572" s="111"/>
      <c r="WF572" s="111"/>
      <c r="WG572" s="111"/>
      <c r="WH572" s="111"/>
      <c r="WI572" s="111"/>
      <c r="WJ572" s="111"/>
      <c r="WK572" s="111"/>
      <c r="WL572" s="111"/>
      <c r="WM572" s="111"/>
      <c r="WN572" s="111"/>
      <c r="WO572" s="111"/>
      <c r="WP572" s="111"/>
      <c r="WQ572" s="111"/>
      <c r="WR572" s="111"/>
      <c r="WS572" s="111"/>
      <c r="WT572" s="111"/>
      <c r="WU572" s="111"/>
      <c r="WV572" s="111"/>
      <c r="WW572" s="111"/>
      <c r="WX572" s="111"/>
      <c r="WY572" s="111"/>
      <c r="WZ572" s="111"/>
      <c r="XA572" s="111"/>
      <c r="XB572" s="111"/>
      <c r="XC572" s="111"/>
      <c r="XD572" s="111"/>
      <c r="XE572" s="111"/>
      <c r="XF572" s="111"/>
      <c r="XG572" s="111"/>
      <c r="XH572" s="111"/>
      <c r="XI572" s="111"/>
      <c r="XJ572" s="111"/>
      <c r="XK572" s="111"/>
      <c r="XL572" s="111"/>
      <c r="XM572" s="111"/>
      <c r="XN572" s="111"/>
      <c r="XO572" s="111"/>
      <c r="XP572" s="111"/>
      <c r="XQ572" s="111"/>
      <c r="XR572" s="111"/>
      <c r="XS572" s="111"/>
      <c r="XT572" s="111"/>
      <c r="XU572" s="111"/>
      <c r="XV572" s="111"/>
      <c r="XW572" s="111"/>
      <c r="XX572" s="111"/>
      <c r="XY572" s="111"/>
      <c r="XZ572" s="111"/>
      <c r="YA572" s="111"/>
      <c r="YB572" s="111"/>
      <c r="YC572" s="111"/>
      <c r="YD572" s="111"/>
      <c r="YE572" s="111"/>
      <c r="YF572" s="111"/>
      <c r="YG572" s="111"/>
      <c r="YH572" s="111"/>
      <c r="YI572" s="111"/>
      <c r="YJ572" s="111"/>
      <c r="YK572" s="111"/>
      <c r="YL572" s="111"/>
      <c r="YM572" s="111"/>
      <c r="YN572" s="111"/>
      <c r="YO572" s="111"/>
      <c r="YP572" s="111"/>
      <c r="YQ572" s="111"/>
      <c r="YR572" s="111"/>
      <c r="YS572" s="111"/>
      <c r="YT572" s="111"/>
      <c r="YU572" s="111"/>
      <c r="YV572" s="111"/>
      <c r="YW572" s="111"/>
      <c r="YX572" s="111"/>
      <c r="YY572" s="111"/>
      <c r="YZ572" s="111"/>
      <c r="ZA572" s="111"/>
      <c r="ZB572" s="111"/>
      <c r="ZC572" s="111"/>
      <c r="ZD572" s="111"/>
      <c r="ZE572" s="111"/>
      <c r="ZF572" s="111"/>
      <c r="ZG572" s="111"/>
      <c r="ZH572" s="111"/>
      <c r="ZI572" s="111"/>
      <c r="ZJ572" s="111"/>
      <c r="ZK572" s="111"/>
      <c r="ZL572" s="111"/>
      <c r="ZM572" s="111"/>
      <c r="ZN572" s="111"/>
      <c r="ZO572" s="111"/>
      <c r="ZP572" s="111"/>
      <c r="ZQ572" s="111"/>
      <c r="ZR572" s="111"/>
      <c r="ZS572" s="111"/>
      <c r="ZT572" s="111"/>
      <c r="ZU572" s="111"/>
      <c r="ZV572" s="111"/>
      <c r="ZW572" s="111"/>
      <c r="ZX572" s="111"/>
      <c r="ZY572" s="111"/>
      <c r="ZZ572" s="111"/>
      <c r="AAA572" s="111"/>
      <c r="AAB572" s="111"/>
      <c r="AAC572" s="111"/>
      <c r="AAD572" s="111"/>
      <c r="AAE572" s="111"/>
      <c r="AAF572" s="111"/>
      <c r="AAG572" s="111"/>
      <c r="AAH572" s="111"/>
      <c r="AAI572" s="111"/>
      <c r="AAJ572" s="111"/>
      <c r="AAK572" s="111"/>
      <c r="AAL572" s="111"/>
      <c r="AAM572" s="111"/>
      <c r="AAN572" s="111"/>
      <c r="AAO572" s="111"/>
      <c r="AAP572" s="111"/>
      <c r="AAQ572" s="111"/>
      <c r="AAR572" s="111"/>
      <c r="AAS572" s="111"/>
      <c r="AAT572" s="111"/>
      <c r="AAU572" s="111"/>
      <c r="AAV572" s="111"/>
      <c r="AAW572" s="111"/>
      <c r="AAX572" s="111"/>
      <c r="AAY572" s="111"/>
      <c r="AAZ572" s="111"/>
      <c r="ABA572" s="111"/>
      <c r="ABB572" s="111"/>
      <c r="ABC572" s="111"/>
      <c r="ABD572" s="111"/>
      <c r="ABE572" s="111"/>
      <c r="ABF572" s="111"/>
      <c r="ABG572" s="111"/>
      <c r="ABH572" s="111"/>
      <c r="ABI572" s="111"/>
      <c r="ABJ572" s="111"/>
      <c r="ABK572" s="111"/>
      <c r="ABL572" s="111"/>
      <c r="ABM572" s="111"/>
      <c r="ABN572" s="111"/>
      <c r="ABO572" s="111"/>
      <c r="ABP572" s="111"/>
      <c r="ABQ572" s="111"/>
      <c r="ABR572" s="111"/>
      <c r="ABS572" s="111"/>
      <c r="ABT572" s="111"/>
      <c r="ABU572" s="111"/>
      <c r="ABV572" s="111"/>
      <c r="ABW572" s="111"/>
      <c r="ABX572" s="111"/>
      <c r="ABY572" s="111"/>
      <c r="ABZ572" s="111"/>
      <c r="ACA572" s="111"/>
      <c r="ACB572" s="111"/>
      <c r="ACC572" s="111"/>
      <c r="ACD572" s="111"/>
      <c r="ACE572" s="111"/>
      <c r="ACF572" s="111"/>
      <c r="ACG572" s="111"/>
      <c r="ACH572" s="111"/>
      <c r="ACI572" s="111"/>
      <c r="ACJ572" s="111"/>
      <c r="ACK572" s="111"/>
      <c r="ACL572" s="111"/>
      <c r="ACM572" s="111"/>
      <c r="ACN572" s="111"/>
      <c r="ACO572" s="111"/>
      <c r="ACP572" s="111"/>
      <c r="ACQ572" s="111"/>
      <c r="ACR572" s="111"/>
      <c r="ACS572" s="111"/>
      <c r="ACT572" s="111"/>
      <c r="ACU572" s="111"/>
      <c r="ACV572" s="111"/>
      <c r="ACW572" s="111"/>
      <c r="ACX572" s="111"/>
      <c r="ACY572" s="111"/>
      <c r="ACZ572" s="111"/>
      <c r="ADA572" s="111"/>
      <c r="ADB572" s="111"/>
      <c r="ADC572" s="111"/>
      <c r="ADD572" s="111"/>
      <c r="ADE572" s="111"/>
      <c r="ADF572" s="111"/>
      <c r="ADG572" s="111"/>
      <c r="ADH572" s="111"/>
      <c r="ADI572" s="111"/>
      <c r="ADJ572" s="111"/>
      <c r="ADK572" s="111"/>
      <c r="ADL572" s="111"/>
      <c r="ADM572" s="111"/>
      <c r="ADN572" s="111"/>
      <c r="ADO572" s="111"/>
      <c r="ADP572" s="111"/>
      <c r="ADQ572" s="111"/>
      <c r="ADR572" s="111"/>
      <c r="ADS572" s="111"/>
      <c r="ADT572" s="111"/>
      <c r="ADU572" s="111"/>
      <c r="ADV572" s="111"/>
      <c r="ADW572" s="111"/>
      <c r="ADX572" s="111"/>
      <c r="ADY572" s="111"/>
      <c r="ADZ572" s="111"/>
      <c r="AEA572" s="111"/>
      <c r="AEB572" s="111"/>
      <c r="AEC572" s="111"/>
      <c r="AED572" s="111"/>
      <c r="AEE572" s="111"/>
      <c r="AEF572" s="111"/>
      <c r="AEG572" s="111"/>
      <c r="AEH572" s="111"/>
      <c r="AEI572" s="111"/>
      <c r="AEJ572" s="111"/>
      <c r="AEK572" s="111"/>
      <c r="AEL572" s="111"/>
      <c r="AEM572" s="111"/>
      <c r="AEN572" s="111"/>
      <c r="AEO572" s="111"/>
      <c r="AEP572" s="111"/>
      <c r="AEQ572" s="111"/>
      <c r="AER572" s="111"/>
      <c r="AES572" s="111"/>
      <c r="AET572" s="111"/>
      <c r="AEU572" s="111"/>
      <c r="AEV572" s="111"/>
      <c r="AEW572" s="111"/>
      <c r="AEX572" s="111"/>
      <c r="AEY572" s="111"/>
      <c r="AEZ572" s="111"/>
      <c r="AFA572" s="111"/>
      <c r="AFB572" s="111"/>
      <c r="AFC572" s="111"/>
      <c r="AFD572" s="111"/>
      <c r="AFE572" s="111"/>
      <c r="AFF572" s="111"/>
      <c r="AFG572" s="111"/>
      <c r="AFH572" s="111"/>
      <c r="AFI572" s="111"/>
      <c r="AFJ572" s="111"/>
      <c r="AFK572" s="111"/>
      <c r="AFL572" s="111"/>
      <c r="AFM572" s="111"/>
      <c r="AFN572" s="111"/>
      <c r="AFO572" s="111"/>
      <c r="AFP572" s="111"/>
      <c r="AFQ572" s="111"/>
      <c r="AFR572" s="111"/>
      <c r="AFS572" s="111"/>
      <c r="AFT572" s="111"/>
      <c r="AFU572" s="111"/>
      <c r="AFV572" s="111"/>
      <c r="AFW572" s="111"/>
      <c r="AFX572" s="111"/>
      <c r="AFY572" s="111"/>
      <c r="AFZ572" s="111"/>
      <c r="AGA572" s="111"/>
      <c r="AGB572" s="111"/>
      <c r="AGC572" s="111"/>
      <c r="AGD572" s="111"/>
      <c r="AGE572" s="111"/>
      <c r="AGF572" s="111"/>
      <c r="AGG572" s="111"/>
      <c r="AGH572" s="111"/>
      <c r="AGI572" s="111"/>
      <c r="AGJ572" s="111"/>
      <c r="AGK572" s="111"/>
      <c r="AGL572" s="111"/>
      <c r="AGM572" s="111"/>
      <c r="AGN572" s="111"/>
      <c r="AGO572" s="111"/>
      <c r="AGP572" s="111"/>
      <c r="AGQ572" s="111"/>
      <c r="AGR572" s="111"/>
      <c r="AGS572" s="111"/>
      <c r="AGT572" s="111"/>
      <c r="AGU572" s="111"/>
      <c r="AGV572" s="111"/>
      <c r="AGW572" s="111"/>
      <c r="AGX572" s="111"/>
      <c r="AGY572" s="111"/>
      <c r="AGZ572" s="111"/>
      <c r="AHA572" s="111"/>
      <c r="AHB572" s="111"/>
      <c r="AHC572" s="111"/>
      <c r="AHD572" s="111"/>
      <c r="AHE572" s="111"/>
      <c r="AHF572" s="111"/>
      <c r="AHG572" s="111"/>
      <c r="AHH572" s="111"/>
      <c r="AHI572" s="111"/>
      <c r="AHJ572" s="111"/>
      <c r="AHK572" s="111"/>
      <c r="AHL572" s="111"/>
      <c r="AHM572" s="111"/>
      <c r="AHN572" s="111"/>
      <c r="AHO572" s="111"/>
      <c r="AHP572" s="111"/>
      <c r="AHQ572" s="111"/>
      <c r="AHR572" s="111"/>
      <c r="AHS572" s="111"/>
      <c r="AHT572" s="111"/>
      <c r="AHU572" s="111"/>
      <c r="AHV572" s="111"/>
      <c r="AHW572" s="111"/>
      <c r="AHX572" s="111"/>
      <c r="AHY572" s="111"/>
      <c r="AHZ572" s="111"/>
      <c r="AIA572" s="111"/>
      <c r="AIB572" s="111"/>
      <c r="AIC572" s="111"/>
      <c r="AID572" s="111"/>
      <c r="AIE572" s="111"/>
      <c r="AIF572" s="111"/>
      <c r="AIG572" s="111"/>
      <c r="AIH572" s="111"/>
      <c r="AII572" s="111"/>
      <c r="AIJ572" s="111"/>
      <c r="AIK572" s="111"/>
      <c r="AIL572" s="111"/>
      <c r="AIM572" s="111"/>
      <c r="AIN572" s="111"/>
      <c r="AIO572" s="111"/>
      <c r="AIP572" s="111"/>
      <c r="AIQ572" s="111"/>
      <c r="AIR572" s="111"/>
      <c r="AIS572" s="111"/>
      <c r="AIT572" s="111"/>
      <c r="AIU572" s="111"/>
      <c r="AIV572" s="111"/>
      <c r="AIW572" s="111"/>
      <c r="AIX572" s="111"/>
      <c r="AIY572" s="111"/>
      <c r="AIZ572" s="111"/>
      <c r="AJA572" s="111"/>
      <c r="AJB572" s="111"/>
      <c r="AJC572" s="111"/>
      <c r="AJD572" s="111"/>
      <c r="AJE572" s="111"/>
      <c r="AJF572" s="111"/>
      <c r="AJG572" s="111"/>
      <c r="AJH572" s="111"/>
      <c r="AJI572" s="111"/>
      <c r="AJJ572" s="111"/>
      <c r="AJK572" s="111"/>
      <c r="AJL572" s="111"/>
      <c r="AJM572" s="111"/>
      <c r="AJN572" s="111"/>
      <c r="AJO572" s="111"/>
      <c r="AJP572" s="111"/>
      <c r="AJQ572" s="111"/>
      <c r="AJR572" s="111"/>
      <c r="AJS572" s="111"/>
      <c r="AJT572" s="111"/>
      <c r="AJU572" s="111"/>
      <c r="AJV572" s="111"/>
      <c r="AJW572" s="111"/>
      <c r="AJX572" s="111"/>
      <c r="AJY572" s="111"/>
      <c r="AJZ572" s="111"/>
      <c r="AKA572" s="111"/>
      <c r="AKB572" s="111"/>
      <c r="AKC572" s="111"/>
      <c r="AKD572" s="111"/>
      <c r="AKE572" s="111"/>
      <c r="AKF572" s="111"/>
      <c r="AKG572" s="111"/>
      <c r="AKH572" s="111"/>
      <c r="AKI572" s="111"/>
      <c r="AKJ572" s="111"/>
      <c r="AKK572" s="111"/>
      <c r="AKL572" s="111"/>
      <c r="AKM572" s="111"/>
      <c r="AKN572" s="111"/>
      <c r="AKO572" s="111"/>
      <c r="AKP572" s="111"/>
      <c r="AKQ572" s="111"/>
      <c r="AKR572" s="111"/>
      <c r="AKS572" s="111"/>
      <c r="AKT572" s="111"/>
      <c r="AKU572" s="111"/>
      <c r="AKV572" s="111"/>
      <c r="AKW572" s="111"/>
      <c r="AKX572" s="111"/>
      <c r="AKY572" s="111"/>
      <c r="AKZ572" s="111"/>
      <c r="ALA572" s="111"/>
      <c r="ALB572" s="111"/>
      <c r="ALC572" s="111"/>
      <c r="ALD572" s="111"/>
      <c r="ALE572" s="111"/>
      <c r="ALF572" s="111"/>
      <c r="ALG572" s="111"/>
      <c r="ALH572" s="111"/>
      <c r="ALI572" s="111"/>
      <c r="ALJ572" s="111"/>
      <c r="ALK572" s="111"/>
      <c r="ALL572" s="111"/>
      <c r="ALM572" s="111"/>
      <c r="ALN572" s="111"/>
      <c r="ALO572" s="111"/>
      <c r="AMM572" s="111"/>
    </row>
    <row r="573" customFormat="false" ht="48.5" hidden="false" customHeight="false" outlineLevel="0" collapsed="false">
      <c r="A573" s="111"/>
      <c r="B573" s="90"/>
      <c r="C573" s="81" t="s">
        <v>311</v>
      </c>
      <c r="D573" s="81" t="n">
        <v>926</v>
      </c>
      <c r="E573" s="154" t="s">
        <v>56</v>
      </c>
      <c r="F573" s="154" t="s">
        <v>37</v>
      </c>
      <c r="G573" s="82" t="n">
        <v>7020010060</v>
      </c>
      <c r="H573" s="86"/>
      <c r="I573" s="157" t="n">
        <f aca="false">SUM(J573:Q573)</f>
        <v>90800</v>
      </c>
      <c r="J573" s="157" t="n">
        <v>0</v>
      </c>
      <c r="K573" s="76" t="n">
        <f aca="false">K574</f>
        <v>90800</v>
      </c>
      <c r="L573" s="76" t="n">
        <f aca="false">L574</f>
        <v>0</v>
      </c>
      <c r="M573" s="76" t="n">
        <f aca="false">M574</f>
        <v>0</v>
      </c>
      <c r="N573" s="76" t="n">
        <f aca="false">N574</f>
        <v>0</v>
      </c>
      <c r="O573" s="157" t="n">
        <f aca="false">O574</f>
        <v>0</v>
      </c>
      <c r="P573" s="76" t="n">
        <f aca="false">P574</f>
        <v>0</v>
      </c>
      <c r="Q573" s="158" t="n">
        <f aca="false">Q574</f>
        <v>0</v>
      </c>
      <c r="IE573" s="111"/>
      <c r="IF573" s="111"/>
      <c r="IG573" s="111"/>
      <c r="IH573" s="111"/>
      <c r="II573" s="111"/>
      <c r="IJ573" s="111"/>
      <c r="IK573" s="111"/>
      <c r="IL573" s="111"/>
      <c r="IM573" s="111"/>
      <c r="IN573" s="111"/>
      <c r="IO573" s="111"/>
      <c r="IP573" s="111"/>
      <c r="IQ573" s="111"/>
      <c r="IR573" s="111"/>
      <c r="IS573" s="111"/>
      <c r="IT573" s="111"/>
      <c r="IU573" s="111"/>
      <c r="IV573" s="111"/>
      <c r="IW573" s="111"/>
      <c r="IX573" s="111"/>
      <c r="IY573" s="111"/>
      <c r="IZ573" s="111"/>
      <c r="JA573" s="111"/>
      <c r="JB573" s="111"/>
      <c r="JC573" s="111"/>
      <c r="JD573" s="111"/>
      <c r="JE573" s="111"/>
      <c r="JF573" s="111"/>
      <c r="JG573" s="111"/>
      <c r="JH573" s="111"/>
      <c r="JI573" s="111"/>
      <c r="JJ573" s="111"/>
      <c r="JK573" s="111"/>
      <c r="JL573" s="111"/>
      <c r="JM573" s="111"/>
      <c r="JN573" s="111"/>
      <c r="JO573" s="111"/>
      <c r="JP573" s="111"/>
      <c r="JQ573" s="111"/>
      <c r="JR573" s="111"/>
      <c r="JS573" s="111"/>
      <c r="JT573" s="111"/>
      <c r="JU573" s="111"/>
      <c r="JV573" s="111"/>
      <c r="JW573" s="111"/>
      <c r="JX573" s="111"/>
      <c r="JY573" s="111"/>
      <c r="JZ573" s="111"/>
      <c r="KA573" s="111"/>
      <c r="KB573" s="111"/>
      <c r="KC573" s="111"/>
      <c r="KD573" s="111"/>
      <c r="KE573" s="111"/>
      <c r="KF573" s="111"/>
      <c r="KG573" s="111"/>
      <c r="KH573" s="111"/>
      <c r="KI573" s="111"/>
      <c r="KJ573" s="111"/>
      <c r="KK573" s="111"/>
      <c r="KL573" s="111"/>
      <c r="KM573" s="111"/>
      <c r="KN573" s="111"/>
      <c r="KO573" s="111"/>
      <c r="KP573" s="111"/>
      <c r="KQ573" s="111"/>
      <c r="KR573" s="111"/>
      <c r="KS573" s="111"/>
      <c r="KT573" s="111"/>
      <c r="KU573" s="111"/>
      <c r="KV573" s="111"/>
      <c r="KW573" s="111"/>
      <c r="KX573" s="111"/>
      <c r="KY573" s="111"/>
      <c r="KZ573" s="111"/>
      <c r="LA573" s="111"/>
      <c r="LB573" s="111"/>
      <c r="LC573" s="111"/>
      <c r="LD573" s="111"/>
      <c r="LE573" s="111"/>
      <c r="LF573" s="111"/>
      <c r="LG573" s="111"/>
      <c r="LH573" s="111"/>
      <c r="LI573" s="111"/>
      <c r="LJ573" s="111"/>
      <c r="LK573" s="111"/>
      <c r="LL573" s="111"/>
      <c r="LM573" s="111"/>
      <c r="LN573" s="111"/>
      <c r="LO573" s="111"/>
      <c r="LP573" s="111"/>
      <c r="LQ573" s="111"/>
      <c r="LR573" s="111"/>
      <c r="LS573" s="111"/>
      <c r="LT573" s="111"/>
      <c r="LU573" s="111"/>
      <c r="LV573" s="111"/>
      <c r="LW573" s="111"/>
      <c r="LX573" s="111"/>
      <c r="LY573" s="111"/>
      <c r="LZ573" s="111"/>
      <c r="MA573" s="111"/>
      <c r="MB573" s="111"/>
      <c r="MC573" s="111"/>
      <c r="MD573" s="111"/>
      <c r="ME573" s="111"/>
      <c r="MF573" s="111"/>
      <c r="MG573" s="111"/>
      <c r="MH573" s="111"/>
      <c r="MI573" s="111"/>
      <c r="MJ573" s="111"/>
      <c r="MK573" s="111"/>
      <c r="ML573" s="111"/>
      <c r="MM573" s="111"/>
      <c r="MN573" s="111"/>
      <c r="MO573" s="111"/>
      <c r="MP573" s="111"/>
      <c r="MQ573" s="111"/>
      <c r="MR573" s="111"/>
      <c r="MS573" s="111"/>
      <c r="MT573" s="111"/>
      <c r="MU573" s="111"/>
      <c r="MV573" s="111"/>
      <c r="MW573" s="111"/>
      <c r="MX573" s="111"/>
      <c r="MY573" s="111"/>
      <c r="MZ573" s="111"/>
      <c r="NA573" s="111"/>
      <c r="NB573" s="111"/>
      <c r="NC573" s="111"/>
      <c r="ND573" s="111"/>
      <c r="NE573" s="111"/>
      <c r="NF573" s="111"/>
      <c r="NG573" s="111"/>
      <c r="NH573" s="111"/>
      <c r="NI573" s="111"/>
      <c r="NJ573" s="111"/>
      <c r="NK573" s="111"/>
      <c r="NL573" s="111"/>
      <c r="NM573" s="111"/>
      <c r="NN573" s="111"/>
      <c r="NO573" s="111"/>
      <c r="NP573" s="111"/>
      <c r="NQ573" s="111"/>
      <c r="NR573" s="111"/>
      <c r="NS573" s="111"/>
      <c r="NT573" s="111"/>
      <c r="NU573" s="111"/>
      <c r="NV573" s="111"/>
      <c r="NW573" s="111"/>
      <c r="NX573" s="111"/>
      <c r="NY573" s="111"/>
      <c r="NZ573" s="111"/>
      <c r="OA573" s="111"/>
      <c r="OB573" s="111"/>
      <c r="OC573" s="111"/>
      <c r="OD573" s="111"/>
      <c r="OE573" s="111"/>
      <c r="OF573" s="111"/>
      <c r="OG573" s="111"/>
      <c r="OH573" s="111"/>
      <c r="OI573" s="111"/>
      <c r="OJ573" s="111"/>
      <c r="OK573" s="111"/>
      <c r="OL573" s="111"/>
      <c r="OM573" s="111"/>
      <c r="ON573" s="111"/>
      <c r="OO573" s="111"/>
      <c r="OP573" s="111"/>
      <c r="OQ573" s="111"/>
      <c r="OR573" s="111"/>
      <c r="OS573" s="111"/>
      <c r="OT573" s="111"/>
      <c r="OU573" s="111"/>
      <c r="OV573" s="111"/>
      <c r="OW573" s="111"/>
      <c r="OX573" s="111"/>
      <c r="OY573" s="111"/>
      <c r="OZ573" s="111"/>
      <c r="PA573" s="111"/>
      <c r="PB573" s="111"/>
      <c r="PC573" s="111"/>
      <c r="PD573" s="111"/>
      <c r="PE573" s="111"/>
      <c r="PF573" s="111"/>
      <c r="PG573" s="111"/>
      <c r="PH573" s="111"/>
      <c r="PI573" s="111"/>
      <c r="PJ573" s="111"/>
      <c r="PK573" s="111"/>
      <c r="PL573" s="111"/>
      <c r="PM573" s="111"/>
      <c r="PN573" s="111"/>
      <c r="PO573" s="111"/>
      <c r="PP573" s="111"/>
      <c r="PQ573" s="111"/>
      <c r="PR573" s="111"/>
      <c r="PS573" s="111"/>
      <c r="PT573" s="111"/>
      <c r="PU573" s="111"/>
      <c r="PV573" s="111"/>
      <c r="PW573" s="111"/>
      <c r="PX573" s="111"/>
      <c r="PY573" s="111"/>
      <c r="PZ573" s="111"/>
      <c r="QA573" s="111"/>
      <c r="QB573" s="111"/>
      <c r="QC573" s="111"/>
      <c r="QD573" s="111"/>
      <c r="QE573" s="111"/>
      <c r="QF573" s="111"/>
      <c r="QG573" s="111"/>
      <c r="QH573" s="111"/>
      <c r="QI573" s="111"/>
      <c r="QJ573" s="111"/>
      <c r="QK573" s="111"/>
      <c r="QL573" s="111"/>
      <c r="QM573" s="111"/>
      <c r="QN573" s="111"/>
      <c r="QO573" s="111"/>
      <c r="QP573" s="111"/>
      <c r="QQ573" s="111"/>
      <c r="QR573" s="111"/>
      <c r="QS573" s="111"/>
      <c r="QT573" s="111"/>
      <c r="QU573" s="111"/>
      <c r="QV573" s="111"/>
      <c r="QW573" s="111"/>
      <c r="QX573" s="111"/>
      <c r="QY573" s="111"/>
      <c r="QZ573" s="111"/>
      <c r="RA573" s="111"/>
      <c r="RB573" s="111"/>
      <c r="RC573" s="111"/>
      <c r="RD573" s="111"/>
      <c r="RE573" s="111"/>
      <c r="RF573" s="111"/>
      <c r="RG573" s="111"/>
      <c r="RH573" s="111"/>
      <c r="RI573" s="111"/>
      <c r="RJ573" s="111"/>
      <c r="RK573" s="111"/>
      <c r="RL573" s="111"/>
      <c r="RM573" s="111"/>
      <c r="RN573" s="111"/>
      <c r="RO573" s="111"/>
      <c r="RP573" s="111"/>
      <c r="RQ573" s="111"/>
      <c r="RR573" s="111"/>
      <c r="RS573" s="111"/>
      <c r="RT573" s="111"/>
      <c r="RU573" s="111"/>
      <c r="RV573" s="111"/>
      <c r="RW573" s="111"/>
      <c r="RX573" s="111"/>
      <c r="RY573" s="111"/>
      <c r="RZ573" s="111"/>
      <c r="SA573" s="111"/>
      <c r="SB573" s="111"/>
      <c r="SC573" s="111"/>
      <c r="SD573" s="111"/>
      <c r="SE573" s="111"/>
      <c r="SF573" s="111"/>
      <c r="SG573" s="111"/>
      <c r="SH573" s="111"/>
      <c r="SI573" s="111"/>
      <c r="SJ573" s="111"/>
      <c r="SK573" s="111"/>
      <c r="SL573" s="111"/>
      <c r="SM573" s="111"/>
      <c r="SN573" s="111"/>
      <c r="SO573" s="111"/>
      <c r="SP573" s="111"/>
      <c r="SQ573" s="111"/>
      <c r="SR573" s="111"/>
      <c r="SS573" s="111"/>
      <c r="ST573" s="111"/>
      <c r="SU573" s="111"/>
      <c r="SV573" s="111"/>
      <c r="SW573" s="111"/>
      <c r="SX573" s="111"/>
      <c r="SY573" s="111"/>
      <c r="SZ573" s="111"/>
      <c r="TA573" s="111"/>
      <c r="TB573" s="111"/>
      <c r="TC573" s="111"/>
      <c r="TD573" s="111"/>
      <c r="TE573" s="111"/>
      <c r="TF573" s="111"/>
      <c r="TG573" s="111"/>
      <c r="TH573" s="111"/>
      <c r="TI573" s="111"/>
      <c r="TJ573" s="111"/>
      <c r="TK573" s="111"/>
      <c r="TL573" s="111"/>
      <c r="TM573" s="111"/>
      <c r="TN573" s="111"/>
      <c r="TO573" s="111"/>
      <c r="TP573" s="111"/>
      <c r="TQ573" s="111"/>
      <c r="TR573" s="111"/>
      <c r="TS573" s="111"/>
      <c r="TT573" s="111"/>
      <c r="TU573" s="111"/>
      <c r="TV573" s="111"/>
      <c r="TW573" s="111"/>
      <c r="TX573" s="111"/>
      <c r="TY573" s="111"/>
      <c r="TZ573" s="111"/>
      <c r="UA573" s="111"/>
      <c r="UB573" s="111"/>
      <c r="UC573" s="111"/>
      <c r="UD573" s="111"/>
      <c r="UE573" s="111"/>
      <c r="UF573" s="111"/>
      <c r="UG573" s="111"/>
      <c r="UH573" s="111"/>
      <c r="UI573" s="111"/>
      <c r="UJ573" s="111"/>
      <c r="UK573" s="111"/>
      <c r="UL573" s="111"/>
      <c r="UM573" s="111"/>
      <c r="UN573" s="111"/>
      <c r="UO573" s="111"/>
      <c r="UP573" s="111"/>
      <c r="UQ573" s="111"/>
      <c r="UR573" s="111"/>
      <c r="US573" s="111"/>
      <c r="UT573" s="111"/>
      <c r="UU573" s="111"/>
      <c r="UV573" s="111"/>
      <c r="UW573" s="111"/>
      <c r="UX573" s="111"/>
      <c r="UY573" s="111"/>
      <c r="UZ573" s="111"/>
      <c r="VA573" s="111"/>
      <c r="VB573" s="111"/>
      <c r="VC573" s="111"/>
      <c r="VD573" s="111"/>
      <c r="VE573" s="111"/>
      <c r="VF573" s="111"/>
      <c r="VG573" s="111"/>
      <c r="VH573" s="111"/>
      <c r="VI573" s="111"/>
      <c r="VJ573" s="111"/>
      <c r="VK573" s="111"/>
      <c r="VL573" s="111"/>
      <c r="VM573" s="111"/>
      <c r="VN573" s="111"/>
      <c r="VO573" s="111"/>
      <c r="VP573" s="111"/>
      <c r="VQ573" s="111"/>
      <c r="VR573" s="111"/>
      <c r="VS573" s="111"/>
      <c r="VT573" s="111"/>
      <c r="VU573" s="111"/>
      <c r="VV573" s="111"/>
      <c r="VW573" s="111"/>
      <c r="VX573" s="111"/>
      <c r="VY573" s="111"/>
      <c r="VZ573" s="111"/>
      <c r="WA573" s="111"/>
      <c r="WB573" s="111"/>
      <c r="WC573" s="111"/>
      <c r="WD573" s="111"/>
      <c r="WE573" s="111"/>
      <c r="WF573" s="111"/>
      <c r="WG573" s="111"/>
      <c r="WH573" s="111"/>
      <c r="WI573" s="111"/>
      <c r="WJ573" s="111"/>
      <c r="WK573" s="111"/>
      <c r="WL573" s="111"/>
      <c r="WM573" s="111"/>
      <c r="WN573" s="111"/>
      <c r="WO573" s="111"/>
      <c r="WP573" s="111"/>
      <c r="WQ573" s="111"/>
      <c r="WR573" s="111"/>
      <c r="WS573" s="111"/>
      <c r="WT573" s="111"/>
      <c r="WU573" s="111"/>
      <c r="WV573" s="111"/>
      <c r="WW573" s="111"/>
      <c r="WX573" s="111"/>
      <c r="WY573" s="111"/>
      <c r="WZ573" s="111"/>
      <c r="XA573" s="111"/>
      <c r="XB573" s="111"/>
      <c r="XC573" s="111"/>
      <c r="XD573" s="111"/>
      <c r="XE573" s="111"/>
      <c r="XF573" s="111"/>
      <c r="XG573" s="111"/>
      <c r="XH573" s="111"/>
      <c r="XI573" s="111"/>
      <c r="XJ573" s="111"/>
      <c r="XK573" s="111"/>
      <c r="XL573" s="111"/>
      <c r="XM573" s="111"/>
      <c r="XN573" s="111"/>
      <c r="XO573" s="111"/>
      <c r="XP573" s="111"/>
      <c r="XQ573" s="111"/>
      <c r="XR573" s="111"/>
      <c r="XS573" s="111"/>
      <c r="XT573" s="111"/>
      <c r="XU573" s="111"/>
      <c r="XV573" s="111"/>
      <c r="XW573" s="111"/>
      <c r="XX573" s="111"/>
      <c r="XY573" s="111"/>
      <c r="XZ573" s="111"/>
      <c r="YA573" s="111"/>
      <c r="YB573" s="111"/>
      <c r="YC573" s="111"/>
      <c r="YD573" s="111"/>
      <c r="YE573" s="111"/>
      <c r="YF573" s="111"/>
      <c r="YG573" s="111"/>
      <c r="YH573" s="111"/>
      <c r="YI573" s="111"/>
      <c r="YJ573" s="111"/>
      <c r="YK573" s="111"/>
      <c r="YL573" s="111"/>
      <c r="YM573" s="111"/>
      <c r="YN573" s="111"/>
      <c r="YO573" s="111"/>
      <c r="YP573" s="111"/>
      <c r="YQ573" s="111"/>
      <c r="YR573" s="111"/>
      <c r="YS573" s="111"/>
      <c r="YT573" s="111"/>
      <c r="YU573" s="111"/>
      <c r="YV573" s="111"/>
      <c r="YW573" s="111"/>
      <c r="YX573" s="111"/>
      <c r="YY573" s="111"/>
      <c r="YZ573" s="111"/>
      <c r="ZA573" s="111"/>
      <c r="ZB573" s="111"/>
      <c r="ZC573" s="111"/>
      <c r="ZD573" s="111"/>
      <c r="ZE573" s="111"/>
      <c r="ZF573" s="111"/>
      <c r="ZG573" s="111"/>
      <c r="ZH573" s="111"/>
      <c r="ZI573" s="111"/>
      <c r="ZJ573" s="111"/>
      <c r="ZK573" s="111"/>
      <c r="ZL573" s="111"/>
      <c r="ZM573" s="111"/>
      <c r="ZN573" s="111"/>
      <c r="ZO573" s="111"/>
      <c r="ZP573" s="111"/>
      <c r="ZQ573" s="111"/>
      <c r="ZR573" s="111"/>
      <c r="ZS573" s="111"/>
      <c r="ZT573" s="111"/>
      <c r="ZU573" s="111"/>
      <c r="ZV573" s="111"/>
      <c r="ZW573" s="111"/>
      <c r="ZX573" s="111"/>
      <c r="ZY573" s="111"/>
      <c r="ZZ573" s="111"/>
      <c r="AAA573" s="111"/>
      <c r="AAB573" s="111"/>
      <c r="AAC573" s="111"/>
      <c r="AAD573" s="111"/>
      <c r="AAE573" s="111"/>
      <c r="AAF573" s="111"/>
      <c r="AAG573" s="111"/>
      <c r="AAH573" s="111"/>
      <c r="AAI573" s="111"/>
      <c r="AAJ573" s="111"/>
      <c r="AAK573" s="111"/>
      <c r="AAL573" s="111"/>
      <c r="AAM573" s="111"/>
      <c r="AAN573" s="111"/>
      <c r="AAO573" s="111"/>
      <c r="AAP573" s="111"/>
      <c r="AAQ573" s="111"/>
      <c r="AAR573" s="111"/>
      <c r="AAS573" s="111"/>
      <c r="AAT573" s="111"/>
      <c r="AAU573" s="111"/>
      <c r="AAV573" s="111"/>
      <c r="AAW573" s="111"/>
      <c r="AAX573" s="111"/>
      <c r="AAY573" s="111"/>
      <c r="AAZ573" s="111"/>
      <c r="ABA573" s="111"/>
      <c r="ABB573" s="111"/>
      <c r="ABC573" s="111"/>
      <c r="ABD573" s="111"/>
      <c r="ABE573" s="111"/>
      <c r="ABF573" s="111"/>
      <c r="ABG573" s="111"/>
      <c r="ABH573" s="111"/>
      <c r="ABI573" s="111"/>
      <c r="ABJ573" s="111"/>
      <c r="ABK573" s="111"/>
      <c r="ABL573" s="111"/>
      <c r="ABM573" s="111"/>
      <c r="ABN573" s="111"/>
      <c r="ABO573" s="111"/>
      <c r="ABP573" s="111"/>
      <c r="ABQ573" s="111"/>
      <c r="ABR573" s="111"/>
      <c r="ABS573" s="111"/>
      <c r="ABT573" s="111"/>
      <c r="ABU573" s="111"/>
      <c r="ABV573" s="111"/>
      <c r="ABW573" s="111"/>
      <c r="ABX573" s="111"/>
      <c r="ABY573" s="111"/>
      <c r="ABZ573" s="111"/>
      <c r="ACA573" s="111"/>
      <c r="ACB573" s="111"/>
      <c r="ACC573" s="111"/>
      <c r="ACD573" s="111"/>
      <c r="ACE573" s="111"/>
      <c r="ACF573" s="111"/>
      <c r="ACG573" s="111"/>
      <c r="ACH573" s="111"/>
      <c r="ACI573" s="111"/>
      <c r="ACJ573" s="111"/>
      <c r="ACK573" s="111"/>
      <c r="ACL573" s="111"/>
      <c r="ACM573" s="111"/>
      <c r="ACN573" s="111"/>
      <c r="ACO573" s="111"/>
      <c r="ACP573" s="111"/>
      <c r="ACQ573" s="111"/>
      <c r="ACR573" s="111"/>
      <c r="ACS573" s="111"/>
      <c r="ACT573" s="111"/>
      <c r="ACU573" s="111"/>
      <c r="ACV573" s="111"/>
      <c r="ACW573" s="111"/>
      <c r="ACX573" s="111"/>
      <c r="ACY573" s="111"/>
      <c r="ACZ573" s="111"/>
      <c r="ADA573" s="111"/>
      <c r="ADB573" s="111"/>
      <c r="ADC573" s="111"/>
      <c r="ADD573" s="111"/>
      <c r="ADE573" s="111"/>
      <c r="ADF573" s="111"/>
      <c r="ADG573" s="111"/>
      <c r="ADH573" s="111"/>
      <c r="ADI573" s="111"/>
      <c r="ADJ573" s="111"/>
      <c r="ADK573" s="111"/>
      <c r="ADL573" s="111"/>
      <c r="ADM573" s="111"/>
      <c r="ADN573" s="111"/>
      <c r="ADO573" s="111"/>
      <c r="ADP573" s="111"/>
      <c r="ADQ573" s="111"/>
      <c r="ADR573" s="111"/>
      <c r="ADS573" s="111"/>
      <c r="ADT573" s="111"/>
      <c r="ADU573" s="111"/>
      <c r="ADV573" s="111"/>
      <c r="ADW573" s="111"/>
      <c r="ADX573" s="111"/>
      <c r="ADY573" s="111"/>
      <c r="ADZ573" s="111"/>
      <c r="AEA573" s="111"/>
      <c r="AEB573" s="111"/>
      <c r="AEC573" s="111"/>
      <c r="AED573" s="111"/>
      <c r="AEE573" s="111"/>
      <c r="AEF573" s="111"/>
      <c r="AEG573" s="111"/>
      <c r="AEH573" s="111"/>
      <c r="AEI573" s="111"/>
      <c r="AEJ573" s="111"/>
      <c r="AEK573" s="111"/>
      <c r="AEL573" s="111"/>
      <c r="AEM573" s="111"/>
      <c r="AEN573" s="111"/>
      <c r="AEO573" s="111"/>
      <c r="AEP573" s="111"/>
      <c r="AEQ573" s="111"/>
      <c r="AER573" s="111"/>
      <c r="AES573" s="111"/>
      <c r="AET573" s="111"/>
      <c r="AEU573" s="111"/>
      <c r="AEV573" s="111"/>
      <c r="AEW573" s="111"/>
      <c r="AEX573" s="111"/>
      <c r="AEY573" s="111"/>
      <c r="AEZ573" s="111"/>
      <c r="AFA573" s="111"/>
      <c r="AFB573" s="111"/>
      <c r="AFC573" s="111"/>
      <c r="AFD573" s="111"/>
      <c r="AFE573" s="111"/>
      <c r="AFF573" s="111"/>
      <c r="AFG573" s="111"/>
      <c r="AFH573" s="111"/>
      <c r="AFI573" s="111"/>
      <c r="AFJ573" s="111"/>
      <c r="AFK573" s="111"/>
      <c r="AFL573" s="111"/>
      <c r="AFM573" s="111"/>
      <c r="AFN573" s="111"/>
      <c r="AFO573" s="111"/>
      <c r="AFP573" s="111"/>
      <c r="AFQ573" s="111"/>
      <c r="AFR573" s="111"/>
      <c r="AFS573" s="111"/>
      <c r="AFT573" s="111"/>
      <c r="AFU573" s="111"/>
      <c r="AFV573" s="111"/>
      <c r="AFW573" s="111"/>
      <c r="AFX573" s="111"/>
      <c r="AFY573" s="111"/>
      <c r="AFZ573" s="111"/>
      <c r="AGA573" s="111"/>
      <c r="AGB573" s="111"/>
      <c r="AGC573" s="111"/>
      <c r="AGD573" s="111"/>
      <c r="AGE573" s="111"/>
      <c r="AGF573" s="111"/>
      <c r="AGG573" s="111"/>
      <c r="AGH573" s="111"/>
      <c r="AGI573" s="111"/>
      <c r="AGJ573" s="111"/>
      <c r="AGK573" s="111"/>
      <c r="AGL573" s="111"/>
      <c r="AGM573" s="111"/>
      <c r="AGN573" s="111"/>
      <c r="AGO573" s="111"/>
      <c r="AGP573" s="111"/>
      <c r="AGQ573" s="111"/>
      <c r="AGR573" s="111"/>
      <c r="AGS573" s="111"/>
      <c r="AGT573" s="111"/>
      <c r="AGU573" s="111"/>
      <c r="AGV573" s="111"/>
      <c r="AGW573" s="111"/>
      <c r="AGX573" s="111"/>
      <c r="AGY573" s="111"/>
      <c r="AGZ573" s="111"/>
      <c r="AHA573" s="111"/>
      <c r="AHB573" s="111"/>
      <c r="AHC573" s="111"/>
      <c r="AHD573" s="111"/>
      <c r="AHE573" s="111"/>
      <c r="AHF573" s="111"/>
      <c r="AHG573" s="111"/>
      <c r="AHH573" s="111"/>
      <c r="AHI573" s="111"/>
      <c r="AHJ573" s="111"/>
      <c r="AHK573" s="111"/>
      <c r="AHL573" s="111"/>
      <c r="AHM573" s="111"/>
      <c r="AHN573" s="111"/>
      <c r="AHO573" s="111"/>
      <c r="AHP573" s="111"/>
      <c r="AHQ573" s="111"/>
      <c r="AHR573" s="111"/>
      <c r="AHS573" s="111"/>
      <c r="AHT573" s="111"/>
      <c r="AHU573" s="111"/>
      <c r="AHV573" s="111"/>
      <c r="AHW573" s="111"/>
      <c r="AHX573" s="111"/>
      <c r="AHY573" s="111"/>
      <c r="AHZ573" s="111"/>
      <c r="AIA573" s="111"/>
      <c r="AIB573" s="111"/>
      <c r="AIC573" s="111"/>
      <c r="AID573" s="111"/>
      <c r="AIE573" s="111"/>
      <c r="AIF573" s="111"/>
      <c r="AIG573" s="111"/>
      <c r="AIH573" s="111"/>
      <c r="AII573" s="111"/>
      <c r="AIJ573" s="111"/>
      <c r="AIK573" s="111"/>
      <c r="AIL573" s="111"/>
      <c r="AIM573" s="111"/>
      <c r="AIN573" s="111"/>
      <c r="AIO573" s="111"/>
      <c r="AIP573" s="111"/>
      <c r="AIQ573" s="111"/>
      <c r="AIR573" s="111"/>
      <c r="AIS573" s="111"/>
      <c r="AIT573" s="111"/>
      <c r="AIU573" s="111"/>
      <c r="AIV573" s="111"/>
      <c r="AIW573" s="111"/>
      <c r="AIX573" s="111"/>
      <c r="AIY573" s="111"/>
      <c r="AIZ573" s="111"/>
      <c r="AJA573" s="111"/>
      <c r="AJB573" s="111"/>
      <c r="AJC573" s="111"/>
      <c r="AJD573" s="111"/>
      <c r="AJE573" s="111"/>
      <c r="AJF573" s="111"/>
      <c r="AJG573" s="111"/>
      <c r="AJH573" s="111"/>
      <c r="AJI573" s="111"/>
      <c r="AJJ573" s="111"/>
      <c r="AJK573" s="111"/>
      <c r="AJL573" s="111"/>
      <c r="AJM573" s="111"/>
      <c r="AJN573" s="111"/>
      <c r="AJO573" s="111"/>
      <c r="AJP573" s="111"/>
      <c r="AJQ573" s="111"/>
      <c r="AJR573" s="111"/>
      <c r="AJS573" s="111"/>
      <c r="AJT573" s="111"/>
      <c r="AJU573" s="111"/>
      <c r="AJV573" s="111"/>
      <c r="AJW573" s="111"/>
      <c r="AJX573" s="111"/>
      <c r="AJY573" s="111"/>
      <c r="AJZ573" s="111"/>
      <c r="AKA573" s="111"/>
      <c r="AKB573" s="111"/>
      <c r="AKC573" s="111"/>
      <c r="AKD573" s="111"/>
      <c r="AKE573" s="111"/>
      <c r="AKF573" s="111"/>
      <c r="AKG573" s="111"/>
      <c r="AKH573" s="111"/>
      <c r="AKI573" s="111"/>
      <c r="AKJ573" s="111"/>
      <c r="AKK573" s="111"/>
      <c r="AKL573" s="111"/>
      <c r="AKM573" s="111"/>
      <c r="AKN573" s="111"/>
      <c r="AKO573" s="111"/>
      <c r="AKP573" s="111"/>
      <c r="AKQ573" s="111"/>
      <c r="AKR573" s="111"/>
      <c r="AKS573" s="111"/>
      <c r="AKT573" s="111"/>
      <c r="AKU573" s="111"/>
      <c r="AKV573" s="111"/>
      <c r="AKW573" s="111"/>
      <c r="AKX573" s="111"/>
      <c r="AKY573" s="111"/>
      <c r="AKZ573" s="111"/>
      <c r="ALA573" s="111"/>
      <c r="ALB573" s="111"/>
      <c r="ALC573" s="111"/>
      <c r="ALD573" s="111"/>
      <c r="ALE573" s="111"/>
      <c r="ALF573" s="111"/>
      <c r="ALG573" s="111"/>
      <c r="ALH573" s="111"/>
      <c r="ALI573" s="111"/>
      <c r="ALJ573" s="111"/>
      <c r="ALK573" s="111"/>
      <c r="ALL573" s="111"/>
      <c r="ALM573" s="111"/>
      <c r="ALN573" s="111"/>
      <c r="ALO573" s="111"/>
      <c r="AMM573" s="111"/>
    </row>
    <row r="574" customFormat="false" ht="17.6" hidden="false" customHeight="false" outlineLevel="0" collapsed="false">
      <c r="A574" s="111"/>
      <c r="B574" s="90"/>
      <c r="C574" s="81" t="s">
        <v>136</v>
      </c>
      <c r="D574" s="81" t="n">
        <v>926</v>
      </c>
      <c r="E574" s="154" t="s">
        <v>56</v>
      </c>
      <c r="F574" s="154" t="s">
        <v>37</v>
      </c>
      <c r="G574" s="82" t="n">
        <v>7020010060</v>
      </c>
      <c r="H574" s="86" t="n">
        <v>300</v>
      </c>
      <c r="I574" s="157" t="n">
        <f aca="false">SUM(J574:Q574)</f>
        <v>90800</v>
      </c>
      <c r="J574" s="157" t="n">
        <v>0</v>
      </c>
      <c r="K574" s="76" t="n">
        <v>90800</v>
      </c>
      <c r="L574" s="76"/>
      <c r="M574" s="76"/>
      <c r="N574" s="76"/>
      <c r="O574" s="157"/>
      <c r="P574" s="76"/>
      <c r="Q574" s="158"/>
      <c r="IE574" s="111"/>
      <c r="IF574" s="111"/>
      <c r="IG574" s="111"/>
      <c r="IH574" s="111"/>
      <c r="II574" s="111"/>
      <c r="IJ574" s="111"/>
      <c r="IK574" s="111"/>
      <c r="IL574" s="111"/>
      <c r="IM574" s="111"/>
      <c r="IN574" s="111"/>
      <c r="IO574" s="111"/>
      <c r="IP574" s="111"/>
      <c r="IQ574" s="111"/>
      <c r="IR574" s="111"/>
      <c r="IS574" s="111"/>
      <c r="IT574" s="111"/>
      <c r="IU574" s="111"/>
      <c r="IV574" s="111"/>
      <c r="IW574" s="111"/>
      <c r="IX574" s="111"/>
      <c r="IY574" s="111"/>
      <c r="IZ574" s="111"/>
      <c r="JA574" s="111"/>
      <c r="JB574" s="111"/>
      <c r="JC574" s="111"/>
      <c r="JD574" s="111"/>
      <c r="JE574" s="111"/>
      <c r="JF574" s="111"/>
      <c r="JG574" s="111"/>
      <c r="JH574" s="111"/>
      <c r="JI574" s="111"/>
      <c r="JJ574" s="111"/>
      <c r="JK574" s="111"/>
      <c r="JL574" s="111"/>
      <c r="JM574" s="111"/>
      <c r="JN574" s="111"/>
      <c r="JO574" s="111"/>
      <c r="JP574" s="111"/>
      <c r="JQ574" s="111"/>
      <c r="JR574" s="111"/>
      <c r="JS574" s="111"/>
      <c r="JT574" s="111"/>
      <c r="JU574" s="111"/>
      <c r="JV574" s="111"/>
      <c r="JW574" s="111"/>
      <c r="JX574" s="111"/>
      <c r="JY574" s="111"/>
      <c r="JZ574" s="111"/>
      <c r="KA574" s="111"/>
      <c r="KB574" s="111"/>
      <c r="KC574" s="111"/>
      <c r="KD574" s="111"/>
      <c r="KE574" s="111"/>
      <c r="KF574" s="111"/>
      <c r="KG574" s="111"/>
      <c r="KH574" s="111"/>
      <c r="KI574" s="111"/>
      <c r="KJ574" s="111"/>
      <c r="KK574" s="111"/>
      <c r="KL574" s="111"/>
      <c r="KM574" s="111"/>
      <c r="KN574" s="111"/>
      <c r="KO574" s="111"/>
      <c r="KP574" s="111"/>
      <c r="KQ574" s="111"/>
      <c r="KR574" s="111"/>
      <c r="KS574" s="111"/>
      <c r="KT574" s="111"/>
      <c r="KU574" s="111"/>
      <c r="KV574" s="111"/>
      <c r="KW574" s="111"/>
      <c r="KX574" s="111"/>
      <c r="KY574" s="111"/>
      <c r="KZ574" s="111"/>
      <c r="LA574" s="111"/>
      <c r="LB574" s="111"/>
      <c r="LC574" s="111"/>
      <c r="LD574" s="111"/>
      <c r="LE574" s="111"/>
      <c r="LF574" s="111"/>
      <c r="LG574" s="111"/>
      <c r="LH574" s="111"/>
      <c r="LI574" s="111"/>
      <c r="LJ574" s="111"/>
      <c r="LK574" s="111"/>
      <c r="LL574" s="111"/>
      <c r="LM574" s="111"/>
      <c r="LN574" s="111"/>
      <c r="LO574" s="111"/>
      <c r="LP574" s="111"/>
      <c r="LQ574" s="111"/>
      <c r="LR574" s="111"/>
      <c r="LS574" s="111"/>
      <c r="LT574" s="111"/>
      <c r="LU574" s="111"/>
      <c r="LV574" s="111"/>
      <c r="LW574" s="111"/>
      <c r="LX574" s="111"/>
      <c r="LY574" s="111"/>
      <c r="LZ574" s="111"/>
      <c r="MA574" s="111"/>
      <c r="MB574" s="111"/>
      <c r="MC574" s="111"/>
      <c r="MD574" s="111"/>
      <c r="ME574" s="111"/>
      <c r="MF574" s="111"/>
      <c r="MG574" s="111"/>
      <c r="MH574" s="111"/>
      <c r="MI574" s="111"/>
      <c r="MJ574" s="111"/>
      <c r="MK574" s="111"/>
      <c r="ML574" s="111"/>
      <c r="MM574" s="111"/>
      <c r="MN574" s="111"/>
      <c r="MO574" s="111"/>
      <c r="MP574" s="111"/>
      <c r="MQ574" s="111"/>
      <c r="MR574" s="111"/>
      <c r="MS574" s="111"/>
      <c r="MT574" s="111"/>
      <c r="MU574" s="111"/>
      <c r="MV574" s="111"/>
      <c r="MW574" s="111"/>
      <c r="MX574" s="111"/>
      <c r="MY574" s="111"/>
      <c r="MZ574" s="111"/>
      <c r="NA574" s="111"/>
      <c r="NB574" s="111"/>
      <c r="NC574" s="111"/>
      <c r="ND574" s="111"/>
      <c r="NE574" s="111"/>
      <c r="NF574" s="111"/>
      <c r="NG574" s="111"/>
      <c r="NH574" s="111"/>
      <c r="NI574" s="111"/>
      <c r="NJ574" s="111"/>
      <c r="NK574" s="111"/>
      <c r="NL574" s="111"/>
      <c r="NM574" s="111"/>
      <c r="NN574" s="111"/>
      <c r="NO574" s="111"/>
      <c r="NP574" s="111"/>
      <c r="NQ574" s="111"/>
      <c r="NR574" s="111"/>
      <c r="NS574" s="111"/>
      <c r="NT574" s="111"/>
      <c r="NU574" s="111"/>
      <c r="NV574" s="111"/>
      <c r="NW574" s="111"/>
      <c r="NX574" s="111"/>
      <c r="NY574" s="111"/>
      <c r="NZ574" s="111"/>
      <c r="OA574" s="111"/>
      <c r="OB574" s="111"/>
      <c r="OC574" s="111"/>
      <c r="OD574" s="111"/>
      <c r="OE574" s="111"/>
      <c r="OF574" s="111"/>
      <c r="OG574" s="111"/>
      <c r="OH574" s="111"/>
      <c r="OI574" s="111"/>
      <c r="OJ574" s="111"/>
      <c r="OK574" s="111"/>
      <c r="OL574" s="111"/>
      <c r="OM574" s="111"/>
      <c r="ON574" s="111"/>
      <c r="OO574" s="111"/>
      <c r="OP574" s="111"/>
      <c r="OQ574" s="111"/>
      <c r="OR574" s="111"/>
      <c r="OS574" s="111"/>
      <c r="OT574" s="111"/>
      <c r="OU574" s="111"/>
      <c r="OV574" s="111"/>
      <c r="OW574" s="111"/>
      <c r="OX574" s="111"/>
      <c r="OY574" s="111"/>
      <c r="OZ574" s="111"/>
      <c r="PA574" s="111"/>
      <c r="PB574" s="111"/>
      <c r="PC574" s="111"/>
      <c r="PD574" s="111"/>
      <c r="PE574" s="111"/>
      <c r="PF574" s="111"/>
      <c r="PG574" s="111"/>
      <c r="PH574" s="111"/>
      <c r="PI574" s="111"/>
      <c r="PJ574" s="111"/>
      <c r="PK574" s="111"/>
      <c r="PL574" s="111"/>
      <c r="PM574" s="111"/>
      <c r="PN574" s="111"/>
      <c r="PO574" s="111"/>
      <c r="PP574" s="111"/>
      <c r="PQ574" s="111"/>
      <c r="PR574" s="111"/>
      <c r="PS574" s="111"/>
      <c r="PT574" s="111"/>
      <c r="PU574" s="111"/>
      <c r="PV574" s="111"/>
      <c r="PW574" s="111"/>
      <c r="PX574" s="111"/>
      <c r="PY574" s="111"/>
      <c r="PZ574" s="111"/>
      <c r="QA574" s="111"/>
      <c r="QB574" s="111"/>
      <c r="QC574" s="111"/>
      <c r="QD574" s="111"/>
      <c r="QE574" s="111"/>
      <c r="QF574" s="111"/>
      <c r="QG574" s="111"/>
      <c r="QH574" s="111"/>
      <c r="QI574" s="111"/>
      <c r="QJ574" s="111"/>
      <c r="QK574" s="111"/>
      <c r="QL574" s="111"/>
      <c r="QM574" s="111"/>
      <c r="QN574" s="111"/>
      <c r="QO574" s="111"/>
      <c r="QP574" s="111"/>
      <c r="QQ574" s="111"/>
      <c r="QR574" s="111"/>
      <c r="QS574" s="111"/>
      <c r="QT574" s="111"/>
      <c r="QU574" s="111"/>
      <c r="QV574" s="111"/>
      <c r="QW574" s="111"/>
      <c r="QX574" s="111"/>
      <c r="QY574" s="111"/>
      <c r="QZ574" s="111"/>
      <c r="RA574" s="111"/>
      <c r="RB574" s="111"/>
      <c r="RC574" s="111"/>
      <c r="RD574" s="111"/>
      <c r="RE574" s="111"/>
      <c r="RF574" s="111"/>
      <c r="RG574" s="111"/>
      <c r="RH574" s="111"/>
      <c r="RI574" s="111"/>
      <c r="RJ574" s="111"/>
      <c r="RK574" s="111"/>
      <c r="RL574" s="111"/>
      <c r="RM574" s="111"/>
      <c r="RN574" s="111"/>
      <c r="RO574" s="111"/>
      <c r="RP574" s="111"/>
      <c r="RQ574" s="111"/>
      <c r="RR574" s="111"/>
      <c r="RS574" s="111"/>
      <c r="RT574" s="111"/>
      <c r="RU574" s="111"/>
      <c r="RV574" s="111"/>
      <c r="RW574" s="111"/>
      <c r="RX574" s="111"/>
      <c r="RY574" s="111"/>
      <c r="RZ574" s="111"/>
      <c r="SA574" s="111"/>
      <c r="SB574" s="111"/>
      <c r="SC574" s="111"/>
      <c r="SD574" s="111"/>
      <c r="SE574" s="111"/>
      <c r="SF574" s="111"/>
      <c r="SG574" s="111"/>
      <c r="SH574" s="111"/>
      <c r="SI574" s="111"/>
      <c r="SJ574" s="111"/>
      <c r="SK574" s="111"/>
      <c r="SL574" s="111"/>
      <c r="SM574" s="111"/>
      <c r="SN574" s="111"/>
      <c r="SO574" s="111"/>
      <c r="SP574" s="111"/>
      <c r="SQ574" s="111"/>
      <c r="SR574" s="111"/>
      <c r="SS574" s="111"/>
      <c r="ST574" s="111"/>
      <c r="SU574" s="111"/>
      <c r="SV574" s="111"/>
      <c r="SW574" s="111"/>
      <c r="SX574" s="111"/>
      <c r="SY574" s="111"/>
      <c r="SZ574" s="111"/>
      <c r="TA574" s="111"/>
      <c r="TB574" s="111"/>
      <c r="TC574" s="111"/>
      <c r="TD574" s="111"/>
      <c r="TE574" s="111"/>
      <c r="TF574" s="111"/>
      <c r="TG574" s="111"/>
      <c r="TH574" s="111"/>
      <c r="TI574" s="111"/>
      <c r="TJ574" s="111"/>
      <c r="TK574" s="111"/>
      <c r="TL574" s="111"/>
      <c r="TM574" s="111"/>
      <c r="TN574" s="111"/>
      <c r="TO574" s="111"/>
      <c r="TP574" s="111"/>
      <c r="TQ574" s="111"/>
      <c r="TR574" s="111"/>
      <c r="TS574" s="111"/>
      <c r="TT574" s="111"/>
      <c r="TU574" s="111"/>
      <c r="TV574" s="111"/>
      <c r="TW574" s="111"/>
      <c r="TX574" s="111"/>
      <c r="TY574" s="111"/>
      <c r="TZ574" s="111"/>
      <c r="UA574" s="111"/>
      <c r="UB574" s="111"/>
      <c r="UC574" s="111"/>
      <c r="UD574" s="111"/>
      <c r="UE574" s="111"/>
      <c r="UF574" s="111"/>
      <c r="UG574" s="111"/>
      <c r="UH574" s="111"/>
      <c r="UI574" s="111"/>
      <c r="UJ574" s="111"/>
      <c r="UK574" s="111"/>
      <c r="UL574" s="111"/>
      <c r="UM574" s="111"/>
      <c r="UN574" s="111"/>
      <c r="UO574" s="111"/>
      <c r="UP574" s="111"/>
      <c r="UQ574" s="111"/>
      <c r="UR574" s="111"/>
      <c r="US574" s="111"/>
      <c r="UT574" s="111"/>
      <c r="UU574" s="111"/>
      <c r="UV574" s="111"/>
      <c r="UW574" s="111"/>
      <c r="UX574" s="111"/>
      <c r="UY574" s="111"/>
      <c r="UZ574" s="111"/>
      <c r="VA574" s="111"/>
      <c r="VB574" s="111"/>
      <c r="VC574" s="111"/>
      <c r="VD574" s="111"/>
      <c r="VE574" s="111"/>
      <c r="VF574" s="111"/>
      <c r="VG574" s="111"/>
      <c r="VH574" s="111"/>
      <c r="VI574" s="111"/>
      <c r="VJ574" s="111"/>
      <c r="VK574" s="111"/>
      <c r="VL574" s="111"/>
      <c r="VM574" s="111"/>
      <c r="VN574" s="111"/>
      <c r="VO574" s="111"/>
      <c r="VP574" s="111"/>
      <c r="VQ574" s="111"/>
      <c r="VR574" s="111"/>
      <c r="VS574" s="111"/>
      <c r="VT574" s="111"/>
      <c r="VU574" s="111"/>
      <c r="VV574" s="111"/>
      <c r="VW574" s="111"/>
      <c r="VX574" s="111"/>
      <c r="VY574" s="111"/>
      <c r="VZ574" s="111"/>
      <c r="WA574" s="111"/>
      <c r="WB574" s="111"/>
      <c r="WC574" s="111"/>
      <c r="WD574" s="111"/>
      <c r="WE574" s="111"/>
      <c r="WF574" s="111"/>
      <c r="WG574" s="111"/>
      <c r="WH574" s="111"/>
      <c r="WI574" s="111"/>
      <c r="WJ574" s="111"/>
      <c r="WK574" s="111"/>
      <c r="WL574" s="111"/>
      <c r="WM574" s="111"/>
      <c r="WN574" s="111"/>
      <c r="WO574" s="111"/>
      <c r="WP574" s="111"/>
      <c r="WQ574" s="111"/>
      <c r="WR574" s="111"/>
      <c r="WS574" s="111"/>
      <c r="WT574" s="111"/>
      <c r="WU574" s="111"/>
      <c r="WV574" s="111"/>
      <c r="WW574" s="111"/>
      <c r="WX574" s="111"/>
      <c r="WY574" s="111"/>
      <c r="WZ574" s="111"/>
      <c r="XA574" s="111"/>
      <c r="XB574" s="111"/>
      <c r="XC574" s="111"/>
      <c r="XD574" s="111"/>
      <c r="XE574" s="111"/>
      <c r="XF574" s="111"/>
      <c r="XG574" s="111"/>
      <c r="XH574" s="111"/>
      <c r="XI574" s="111"/>
      <c r="XJ574" s="111"/>
      <c r="XK574" s="111"/>
      <c r="XL574" s="111"/>
      <c r="XM574" s="111"/>
      <c r="XN574" s="111"/>
      <c r="XO574" s="111"/>
      <c r="XP574" s="111"/>
      <c r="XQ574" s="111"/>
      <c r="XR574" s="111"/>
      <c r="XS574" s="111"/>
      <c r="XT574" s="111"/>
      <c r="XU574" s="111"/>
      <c r="XV574" s="111"/>
      <c r="XW574" s="111"/>
      <c r="XX574" s="111"/>
      <c r="XY574" s="111"/>
      <c r="XZ574" s="111"/>
      <c r="YA574" s="111"/>
      <c r="YB574" s="111"/>
      <c r="YC574" s="111"/>
      <c r="YD574" s="111"/>
      <c r="YE574" s="111"/>
      <c r="YF574" s="111"/>
      <c r="YG574" s="111"/>
      <c r="YH574" s="111"/>
      <c r="YI574" s="111"/>
      <c r="YJ574" s="111"/>
      <c r="YK574" s="111"/>
      <c r="YL574" s="111"/>
      <c r="YM574" s="111"/>
      <c r="YN574" s="111"/>
      <c r="YO574" s="111"/>
      <c r="YP574" s="111"/>
      <c r="YQ574" s="111"/>
      <c r="YR574" s="111"/>
      <c r="YS574" s="111"/>
      <c r="YT574" s="111"/>
      <c r="YU574" s="111"/>
      <c r="YV574" s="111"/>
      <c r="YW574" s="111"/>
      <c r="YX574" s="111"/>
      <c r="YY574" s="111"/>
      <c r="YZ574" s="111"/>
      <c r="ZA574" s="111"/>
      <c r="ZB574" s="111"/>
      <c r="ZC574" s="111"/>
      <c r="ZD574" s="111"/>
      <c r="ZE574" s="111"/>
      <c r="ZF574" s="111"/>
      <c r="ZG574" s="111"/>
      <c r="ZH574" s="111"/>
      <c r="ZI574" s="111"/>
      <c r="ZJ574" s="111"/>
      <c r="ZK574" s="111"/>
      <c r="ZL574" s="111"/>
      <c r="ZM574" s="111"/>
      <c r="ZN574" s="111"/>
      <c r="ZO574" s="111"/>
      <c r="ZP574" s="111"/>
      <c r="ZQ574" s="111"/>
      <c r="ZR574" s="111"/>
      <c r="ZS574" s="111"/>
      <c r="ZT574" s="111"/>
      <c r="ZU574" s="111"/>
      <c r="ZV574" s="111"/>
      <c r="ZW574" s="111"/>
      <c r="ZX574" s="111"/>
      <c r="ZY574" s="111"/>
      <c r="ZZ574" s="111"/>
      <c r="AAA574" s="111"/>
      <c r="AAB574" s="111"/>
      <c r="AAC574" s="111"/>
      <c r="AAD574" s="111"/>
      <c r="AAE574" s="111"/>
      <c r="AAF574" s="111"/>
      <c r="AAG574" s="111"/>
      <c r="AAH574" s="111"/>
      <c r="AAI574" s="111"/>
      <c r="AAJ574" s="111"/>
      <c r="AAK574" s="111"/>
      <c r="AAL574" s="111"/>
      <c r="AAM574" s="111"/>
      <c r="AAN574" s="111"/>
      <c r="AAO574" s="111"/>
      <c r="AAP574" s="111"/>
      <c r="AAQ574" s="111"/>
      <c r="AAR574" s="111"/>
      <c r="AAS574" s="111"/>
      <c r="AAT574" s="111"/>
      <c r="AAU574" s="111"/>
      <c r="AAV574" s="111"/>
      <c r="AAW574" s="111"/>
      <c r="AAX574" s="111"/>
      <c r="AAY574" s="111"/>
      <c r="AAZ574" s="111"/>
      <c r="ABA574" s="111"/>
      <c r="ABB574" s="111"/>
      <c r="ABC574" s="111"/>
      <c r="ABD574" s="111"/>
      <c r="ABE574" s="111"/>
      <c r="ABF574" s="111"/>
      <c r="ABG574" s="111"/>
      <c r="ABH574" s="111"/>
      <c r="ABI574" s="111"/>
      <c r="ABJ574" s="111"/>
      <c r="ABK574" s="111"/>
      <c r="ABL574" s="111"/>
      <c r="ABM574" s="111"/>
      <c r="ABN574" s="111"/>
      <c r="ABO574" s="111"/>
      <c r="ABP574" s="111"/>
      <c r="ABQ574" s="111"/>
      <c r="ABR574" s="111"/>
      <c r="ABS574" s="111"/>
      <c r="ABT574" s="111"/>
      <c r="ABU574" s="111"/>
      <c r="ABV574" s="111"/>
      <c r="ABW574" s="111"/>
      <c r="ABX574" s="111"/>
      <c r="ABY574" s="111"/>
      <c r="ABZ574" s="111"/>
      <c r="ACA574" s="111"/>
      <c r="ACB574" s="111"/>
      <c r="ACC574" s="111"/>
      <c r="ACD574" s="111"/>
      <c r="ACE574" s="111"/>
      <c r="ACF574" s="111"/>
      <c r="ACG574" s="111"/>
      <c r="ACH574" s="111"/>
      <c r="ACI574" s="111"/>
      <c r="ACJ574" s="111"/>
      <c r="ACK574" s="111"/>
      <c r="ACL574" s="111"/>
      <c r="ACM574" s="111"/>
      <c r="ACN574" s="111"/>
      <c r="ACO574" s="111"/>
      <c r="ACP574" s="111"/>
      <c r="ACQ574" s="111"/>
      <c r="ACR574" s="111"/>
      <c r="ACS574" s="111"/>
      <c r="ACT574" s="111"/>
      <c r="ACU574" s="111"/>
      <c r="ACV574" s="111"/>
      <c r="ACW574" s="111"/>
      <c r="ACX574" s="111"/>
      <c r="ACY574" s="111"/>
      <c r="ACZ574" s="111"/>
      <c r="ADA574" s="111"/>
      <c r="ADB574" s="111"/>
      <c r="ADC574" s="111"/>
      <c r="ADD574" s="111"/>
      <c r="ADE574" s="111"/>
      <c r="ADF574" s="111"/>
      <c r="ADG574" s="111"/>
      <c r="ADH574" s="111"/>
      <c r="ADI574" s="111"/>
      <c r="ADJ574" s="111"/>
      <c r="ADK574" s="111"/>
      <c r="ADL574" s="111"/>
      <c r="ADM574" s="111"/>
      <c r="ADN574" s="111"/>
      <c r="ADO574" s="111"/>
      <c r="ADP574" s="111"/>
      <c r="ADQ574" s="111"/>
      <c r="ADR574" s="111"/>
      <c r="ADS574" s="111"/>
      <c r="ADT574" s="111"/>
      <c r="ADU574" s="111"/>
      <c r="ADV574" s="111"/>
      <c r="ADW574" s="111"/>
      <c r="ADX574" s="111"/>
      <c r="ADY574" s="111"/>
      <c r="ADZ574" s="111"/>
      <c r="AEA574" s="111"/>
      <c r="AEB574" s="111"/>
      <c r="AEC574" s="111"/>
      <c r="AED574" s="111"/>
      <c r="AEE574" s="111"/>
      <c r="AEF574" s="111"/>
      <c r="AEG574" s="111"/>
      <c r="AEH574" s="111"/>
      <c r="AEI574" s="111"/>
      <c r="AEJ574" s="111"/>
      <c r="AEK574" s="111"/>
      <c r="AEL574" s="111"/>
      <c r="AEM574" s="111"/>
      <c r="AEN574" s="111"/>
      <c r="AEO574" s="111"/>
      <c r="AEP574" s="111"/>
      <c r="AEQ574" s="111"/>
      <c r="AER574" s="111"/>
      <c r="AES574" s="111"/>
      <c r="AET574" s="111"/>
      <c r="AEU574" s="111"/>
      <c r="AEV574" s="111"/>
      <c r="AEW574" s="111"/>
      <c r="AEX574" s="111"/>
      <c r="AEY574" s="111"/>
      <c r="AEZ574" s="111"/>
      <c r="AFA574" s="111"/>
      <c r="AFB574" s="111"/>
      <c r="AFC574" s="111"/>
      <c r="AFD574" s="111"/>
      <c r="AFE574" s="111"/>
      <c r="AFF574" s="111"/>
      <c r="AFG574" s="111"/>
      <c r="AFH574" s="111"/>
      <c r="AFI574" s="111"/>
      <c r="AFJ574" s="111"/>
      <c r="AFK574" s="111"/>
      <c r="AFL574" s="111"/>
      <c r="AFM574" s="111"/>
      <c r="AFN574" s="111"/>
      <c r="AFO574" s="111"/>
      <c r="AFP574" s="111"/>
      <c r="AFQ574" s="111"/>
      <c r="AFR574" s="111"/>
      <c r="AFS574" s="111"/>
      <c r="AFT574" s="111"/>
      <c r="AFU574" s="111"/>
      <c r="AFV574" s="111"/>
      <c r="AFW574" s="111"/>
      <c r="AFX574" s="111"/>
      <c r="AFY574" s="111"/>
      <c r="AFZ574" s="111"/>
      <c r="AGA574" s="111"/>
      <c r="AGB574" s="111"/>
      <c r="AGC574" s="111"/>
      <c r="AGD574" s="111"/>
      <c r="AGE574" s="111"/>
      <c r="AGF574" s="111"/>
      <c r="AGG574" s="111"/>
      <c r="AGH574" s="111"/>
      <c r="AGI574" s="111"/>
      <c r="AGJ574" s="111"/>
      <c r="AGK574" s="111"/>
      <c r="AGL574" s="111"/>
      <c r="AGM574" s="111"/>
      <c r="AGN574" s="111"/>
      <c r="AGO574" s="111"/>
      <c r="AGP574" s="111"/>
      <c r="AGQ574" s="111"/>
      <c r="AGR574" s="111"/>
      <c r="AGS574" s="111"/>
      <c r="AGT574" s="111"/>
      <c r="AGU574" s="111"/>
      <c r="AGV574" s="111"/>
      <c r="AGW574" s="111"/>
      <c r="AGX574" s="111"/>
      <c r="AGY574" s="111"/>
      <c r="AGZ574" s="111"/>
      <c r="AHA574" s="111"/>
      <c r="AHB574" s="111"/>
      <c r="AHC574" s="111"/>
      <c r="AHD574" s="111"/>
      <c r="AHE574" s="111"/>
      <c r="AHF574" s="111"/>
      <c r="AHG574" s="111"/>
      <c r="AHH574" s="111"/>
      <c r="AHI574" s="111"/>
      <c r="AHJ574" s="111"/>
      <c r="AHK574" s="111"/>
      <c r="AHL574" s="111"/>
      <c r="AHM574" s="111"/>
      <c r="AHN574" s="111"/>
      <c r="AHO574" s="111"/>
      <c r="AHP574" s="111"/>
      <c r="AHQ574" s="111"/>
      <c r="AHR574" s="111"/>
      <c r="AHS574" s="111"/>
      <c r="AHT574" s="111"/>
      <c r="AHU574" s="111"/>
      <c r="AHV574" s="111"/>
      <c r="AHW574" s="111"/>
      <c r="AHX574" s="111"/>
      <c r="AHY574" s="111"/>
      <c r="AHZ574" s="111"/>
      <c r="AIA574" s="111"/>
      <c r="AIB574" s="111"/>
      <c r="AIC574" s="111"/>
      <c r="AID574" s="111"/>
      <c r="AIE574" s="111"/>
      <c r="AIF574" s="111"/>
      <c r="AIG574" s="111"/>
      <c r="AIH574" s="111"/>
      <c r="AII574" s="111"/>
      <c r="AIJ574" s="111"/>
      <c r="AIK574" s="111"/>
      <c r="AIL574" s="111"/>
      <c r="AIM574" s="111"/>
      <c r="AIN574" s="111"/>
      <c r="AIO574" s="111"/>
      <c r="AIP574" s="111"/>
      <c r="AIQ574" s="111"/>
      <c r="AIR574" s="111"/>
      <c r="AIS574" s="111"/>
      <c r="AIT574" s="111"/>
      <c r="AIU574" s="111"/>
      <c r="AIV574" s="111"/>
      <c r="AIW574" s="111"/>
      <c r="AIX574" s="111"/>
      <c r="AIY574" s="111"/>
      <c r="AIZ574" s="111"/>
      <c r="AJA574" s="111"/>
      <c r="AJB574" s="111"/>
      <c r="AJC574" s="111"/>
      <c r="AJD574" s="111"/>
      <c r="AJE574" s="111"/>
      <c r="AJF574" s="111"/>
      <c r="AJG574" s="111"/>
      <c r="AJH574" s="111"/>
      <c r="AJI574" s="111"/>
      <c r="AJJ574" s="111"/>
      <c r="AJK574" s="111"/>
      <c r="AJL574" s="111"/>
      <c r="AJM574" s="111"/>
      <c r="AJN574" s="111"/>
      <c r="AJO574" s="111"/>
      <c r="AJP574" s="111"/>
      <c r="AJQ574" s="111"/>
      <c r="AJR574" s="111"/>
      <c r="AJS574" s="111"/>
      <c r="AJT574" s="111"/>
      <c r="AJU574" s="111"/>
      <c r="AJV574" s="111"/>
      <c r="AJW574" s="111"/>
      <c r="AJX574" s="111"/>
      <c r="AJY574" s="111"/>
      <c r="AJZ574" s="111"/>
      <c r="AKA574" s="111"/>
      <c r="AKB574" s="111"/>
      <c r="AKC574" s="111"/>
      <c r="AKD574" s="111"/>
      <c r="AKE574" s="111"/>
      <c r="AKF574" s="111"/>
      <c r="AKG574" s="111"/>
      <c r="AKH574" s="111"/>
      <c r="AKI574" s="111"/>
      <c r="AKJ574" s="111"/>
      <c r="AKK574" s="111"/>
      <c r="AKL574" s="111"/>
      <c r="AKM574" s="111"/>
      <c r="AKN574" s="111"/>
      <c r="AKO574" s="111"/>
      <c r="AKP574" s="111"/>
      <c r="AKQ574" s="111"/>
      <c r="AKR574" s="111"/>
      <c r="AKS574" s="111"/>
      <c r="AKT574" s="111"/>
      <c r="AKU574" s="111"/>
      <c r="AKV574" s="111"/>
      <c r="AKW574" s="111"/>
      <c r="AKX574" s="111"/>
      <c r="AKY574" s="111"/>
      <c r="AKZ574" s="111"/>
      <c r="ALA574" s="111"/>
      <c r="ALB574" s="111"/>
      <c r="ALC574" s="111"/>
      <c r="ALD574" s="111"/>
      <c r="ALE574" s="111"/>
      <c r="ALF574" s="111"/>
      <c r="ALG574" s="111"/>
      <c r="ALH574" s="111"/>
      <c r="ALI574" s="111"/>
      <c r="ALJ574" s="111"/>
      <c r="ALK574" s="111"/>
      <c r="ALL574" s="111"/>
      <c r="ALM574" s="111"/>
      <c r="ALN574" s="111"/>
      <c r="ALO574" s="111"/>
      <c r="AMM574" s="111"/>
    </row>
    <row r="575" customFormat="false" ht="32.8" hidden="false" customHeight="false" outlineLevel="0" collapsed="false">
      <c r="A575" s="111"/>
      <c r="B575" s="90"/>
      <c r="C575" s="81" t="s">
        <v>340</v>
      </c>
      <c r="D575" s="81" t="n">
        <v>926</v>
      </c>
      <c r="E575" s="154" t="s">
        <v>56</v>
      </c>
      <c r="F575" s="154" t="s">
        <v>37</v>
      </c>
      <c r="G575" s="82" t="n">
        <v>9900000000</v>
      </c>
      <c r="H575" s="83"/>
      <c r="I575" s="157" t="n">
        <f aca="false">SUM(J575:Q575)</f>
        <v>100000</v>
      </c>
      <c r="J575" s="157"/>
      <c r="K575" s="76"/>
      <c r="L575" s="76"/>
      <c r="M575" s="76"/>
      <c r="N575" s="76"/>
      <c r="O575" s="157" t="n">
        <f aca="false">O576</f>
        <v>100000</v>
      </c>
      <c r="P575" s="76"/>
      <c r="Q575" s="158"/>
      <c r="IE575" s="111"/>
      <c r="IF575" s="111"/>
      <c r="IG575" s="111"/>
      <c r="IH575" s="111"/>
      <c r="II575" s="111"/>
      <c r="IJ575" s="111"/>
      <c r="IK575" s="111"/>
      <c r="IL575" s="111"/>
      <c r="IM575" s="111"/>
      <c r="IN575" s="111"/>
      <c r="IO575" s="111"/>
      <c r="IP575" s="111"/>
      <c r="IQ575" s="111"/>
      <c r="IR575" s="111"/>
      <c r="IS575" s="111"/>
      <c r="IT575" s="111"/>
      <c r="IU575" s="111"/>
      <c r="IV575" s="111"/>
      <c r="IW575" s="111"/>
      <c r="IX575" s="111"/>
      <c r="IY575" s="111"/>
      <c r="IZ575" s="111"/>
      <c r="JA575" s="111"/>
      <c r="JB575" s="111"/>
      <c r="JC575" s="111"/>
      <c r="JD575" s="111"/>
      <c r="JE575" s="111"/>
      <c r="JF575" s="111"/>
      <c r="JG575" s="111"/>
      <c r="JH575" s="111"/>
      <c r="JI575" s="111"/>
      <c r="JJ575" s="111"/>
      <c r="JK575" s="111"/>
      <c r="JL575" s="111"/>
      <c r="JM575" s="111"/>
      <c r="JN575" s="111"/>
      <c r="JO575" s="111"/>
      <c r="JP575" s="111"/>
      <c r="JQ575" s="111"/>
      <c r="JR575" s="111"/>
      <c r="JS575" s="111"/>
      <c r="JT575" s="111"/>
      <c r="JU575" s="111"/>
      <c r="JV575" s="111"/>
      <c r="JW575" s="111"/>
      <c r="JX575" s="111"/>
      <c r="JY575" s="111"/>
      <c r="JZ575" s="111"/>
      <c r="KA575" s="111"/>
      <c r="KB575" s="111"/>
      <c r="KC575" s="111"/>
      <c r="KD575" s="111"/>
      <c r="KE575" s="111"/>
      <c r="KF575" s="111"/>
      <c r="KG575" s="111"/>
      <c r="KH575" s="111"/>
      <c r="KI575" s="111"/>
      <c r="KJ575" s="111"/>
      <c r="KK575" s="111"/>
      <c r="KL575" s="111"/>
      <c r="KM575" s="111"/>
      <c r="KN575" s="111"/>
      <c r="KO575" s="111"/>
      <c r="KP575" s="111"/>
      <c r="KQ575" s="111"/>
      <c r="KR575" s="111"/>
      <c r="KS575" s="111"/>
      <c r="KT575" s="111"/>
      <c r="KU575" s="111"/>
      <c r="KV575" s="111"/>
      <c r="KW575" s="111"/>
      <c r="KX575" s="111"/>
      <c r="KY575" s="111"/>
      <c r="KZ575" s="111"/>
      <c r="LA575" s="111"/>
      <c r="LB575" s="111"/>
      <c r="LC575" s="111"/>
      <c r="LD575" s="111"/>
      <c r="LE575" s="111"/>
      <c r="LF575" s="111"/>
      <c r="LG575" s="111"/>
      <c r="LH575" s="111"/>
      <c r="LI575" s="111"/>
      <c r="LJ575" s="111"/>
      <c r="LK575" s="111"/>
      <c r="LL575" s="111"/>
      <c r="LM575" s="111"/>
      <c r="LN575" s="111"/>
      <c r="LO575" s="111"/>
      <c r="LP575" s="111"/>
      <c r="LQ575" s="111"/>
      <c r="LR575" s="111"/>
      <c r="LS575" s="111"/>
      <c r="LT575" s="111"/>
      <c r="LU575" s="111"/>
      <c r="LV575" s="111"/>
      <c r="LW575" s="111"/>
      <c r="LX575" s="111"/>
      <c r="LY575" s="111"/>
      <c r="LZ575" s="111"/>
      <c r="MA575" s="111"/>
      <c r="MB575" s="111"/>
      <c r="MC575" s="111"/>
      <c r="MD575" s="111"/>
      <c r="ME575" s="111"/>
      <c r="MF575" s="111"/>
      <c r="MG575" s="111"/>
      <c r="MH575" s="111"/>
      <c r="MI575" s="111"/>
      <c r="MJ575" s="111"/>
      <c r="MK575" s="111"/>
      <c r="ML575" s="111"/>
      <c r="MM575" s="111"/>
      <c r="MN575" s="111"/>
      <c r="MO575" s="111"/>
      <c r="MP575" s="111"/>
      <c r="MQ575" s="111"/>
      <c r="MR575" s="111"/>
      <c r="MS575" s="111"/>
      <c r="MT575" s="111"/>
      <c r="MU575" s="111"/>
      <c r="MV575" s="111"/>
      <c r="MW575" s="111"/>
      <c r="MX575" s="111"/>
      <c r="MY575" s="111"/>
      <c r="MZ575" s="111"/>
      <c r="NA575" s="111"/>
      <c r="NB575" s="111"/>
      <c r="NC575" s="111"/>
      <c r="ND575" s="111"/>
      <c r="NE575" s="111"/>
      <c r="NF575" s="111"/>
      <c r="NG575" s="111"/>
      <c r="NH575" s="111"/>
      <c r="NI575" s="111"/>
      <c r="NJ575" s="111"/>
      <c r="NK575" s="111"/>
      <c r="NL575" s="111"/>
      <c r="NM575" s="111"/>
      <c r="NN575" s="111"/>
      <c r="NO575" s="111"/>
      <c r="NP575" s="111"/>
      <c r="NQ575" s="111"/>
      <c r="NR575" s="111"/>
      <c r="NS575" s="111"/>
      <c r="NT575" s="111"/>
      <c r="NU575" s="111"/>
      <c r="NV575" s="111"/>
      <c r="NW575" s="111"/>
      <c r="NX575" s="111"/>
      <c r="NY575" s="111"/>
      <c r="NZ575" s="111"/>
      <c r="OA575" s="111"/>
      <c r="OB575" s="111"/>
      <c r="OC575" s="111"/>
      <c r="OD575" s="111"/>
      <c r="OE575" s="111"/>
      <c r="OF575" s="111"/>
      <c r="OG575" s="111"/>
      <c r="OH575" s="111"/>
      <c r="OI575" s="111"/>
      <c r="OJ575" s="111"/>
      <c r="OK575" s="111"/>
      <c r="OL575" s="111"/>
      <c r="OM575" s="111"/>
      <c r="ON575" s="111"/>
      <c r="OO575" s="111"/>
      <c r="OP575" s="111"/>
      <c r="OQ575" s="111"/>
      <c r="OR575" s="111"/>
      <c r="OS575" s="111"/>
      <c r="OT575" s="111"/>
      <c r="OU575" s="111"/>
      <c r="OV575" s="111"/>
      <c r="OW575" s="111"/>
      <c r="OX575" s="111"/>
      <c r="OY575" s="111"/>
      <c r="OZ575" s="111"/>
      <c r="PA575" s="111"/>
      <c r="PB575" s="111"/>
      <c r="PC575" s="111"/>
      <c r="PD575" s="111"/>
      <c r="PE575" s="111"/>
      <c r="PF575" s="111"/>
      <c r="PG575" s="111"/>
      <c r="PH575" s="111"/>
      <c r="PI575" s="111"/>
      <c r="PJ575" s="111"/>
      <c r="PK575" s="111"/>
      <c r="PL575" s="111"/>
      <c r="PM575" s="111"/>
      <c r="PN575" s="111"/>
      <c r="PO575" s="111"/>
      <c r="PP575" s="111"/>
      <c r="PQ575" s="111"/>
      <c r="PR575" s="111"/>
      <c r="PS575" s="111"/>
      <c r="PT575" s="111"/>
      <c r="PU575" s="111"/>
      <c r="PV575" s="111"/>
      <c r="PW575" s="111"/>
      <c r="PX575" s="111"/>
      <c r="PY575" s="111"/>
      <c r="PZ575" s="111"/>
      <c r="QA575" s="111"/>
      <c r="QB575" s="111"/>
      <c r="QC575" s="111"/>
      <c r="QD575" s="111"/>
      <c r="QE575" s="111"/>
      <c r="QF575" s="111"/>
      <c r="QG575" s="111"/>
      <c r="QH575" s="111"/>
      <c r="QI575" s="111"/>
      <c r="QJ575" s="111"/>
      <c r="QK575" s="111"/>
      <c r="QL575" s="111"/>
      <c r="QM575" s="111"/>
      <c r="QN575" s="111"/>
      <c r="QO575" s="111"/>
      <c r="QP575" s="111"/>
      <c r="QQ575" s="111"/>
      <c r="QR575" s="111"/>
      <c r="QS575" s="111"/>
      <c r="QT575" s="111"/>
      <c r="QU575" s="111"/>
      <c r="QV575" s="111"/>
      <c r="QW575" s="111"/>
      <c r="QX575" s="111"/>
      <c r="QY575" s="111"/>
      <c r="QZ575" s="111"/>
      <c r="RA575" s="111"/>
      <c r="RB575" s="111"/>
      <c r="RC575" s="111"/>
      <c r="RD575" s="111"/>
      <c r="RE575" s="111"/>
      <c r="RF575" s="111"/>
      <c r="RG575" s="111"/>
      <c r="RH575" s="111"/>
      <c r="RI575" s="111"/>
      <c r="RJ575" s="111"/>
      <c r="RK575" s="111"/>
      <c r="RL575" s="111"/>
      <c r="RM575" s="111"/>
      <c r="RN575" s="111"/>
      <c r="RO575" s="111"/>
      <c r="RP575" s="111"/>
      <c r="RQ575" s="111"/>
      <c r="RR575" s="111"/>
      <c r="RS575" s="111"/>
      <c r="RT575" s="111"/>
      <c r="RU575" s="111"/>
      <c r="RV575" s="111"/>
      <c r="RW575" s="111"/>
      <c r="RX575" s="111"/>
      <c r="RY575" s="111"/>
      <c r="RZ575" s="111"/>
      <c r="SA575" s="111"/>
      <c r="SB575" s="111"/>
      <c r="SC575" s="111"/>
      <c r="SD575" s="111"/>
      <c r="SE575" s="111"/>
      <c r="SF575" s="111"/>
      <c r="SG575" s="111"/>
      <c r="SH575" s="111"/>
      <c r="SI575" s="111"/>
      <c r="SJ575" s="111"/>
      <c r="SK575" s="111"/>
      <c r="SL575" s="111"/>
      <c r="SM575" s="111"/>
      <c r="SN575" s="111"/>
      <c r="SO575" s="111"/>
      <c r="SP575" s="111"/>
      <c r="SQ575" s="111"/>
      <c r="SR575" s="111"/>
      <c r="SS575" s="111"/>
      <c r="ST575" s="111"/>
      <c r="SU575" s="111"/>
      <c r="SV575" s="111"/>
      <c r="SW575" s="111"/>
      <c r="SX575" s="111"/>
      <c r="SY575" s="111"/>
      <c r="SZ575" s="111"/>
      <c r="TA575" s="111"/>
      <c r="TB575" s="111"/>
      <c r="TC575" s="111"/>
      <c r="TD575" s="111"/>
      <c r="TE575" s="111"/>
      <c r="TF575" s="111"/>
      <c r="TG575" s="111"/>
      <c r="TH575" s="111"/>
      <c r="TI575" s="111"/>
      <c r="TJ575" s="111"/>
      <c r="TK575" s="111"/>
      <c r="TL575" s="111"/>
      <c r="TM575" s="111"/>
      <c r="TN575" s="111"/>
      <c r="TO575" s="111"/>
      <c r="TP575" s="111"/>
      <c r="TQ575" s="111"/>
      <c r="TR575" s="111"/>
      <c r="TS575" s="111"/>
      <c r="TT575" s="111"/>
      <c r="TU575" s="111"/>
      <c r="TV575" s="111"/>
      <c r="TW575" s="111"/>
      <c r="TX575" s="111"/>
      <c r="TY575" s="111"/>
      <c r="TZ575" s="111"/>
      <c r="UA575" s="111"/>
      <c r="UB575" s="111"/>
      <c r="UC575" s="111"/>
      <c r="UD575" s="111"/>
      <c r="UE575" s="111"/>
      <c r="UF575" s="111"/>
      <c r="UG575" s="111"/>
      <c r="UH575" s="111"/>
      <c r="UI575" s="111"/>
      <c r="UJ575" s="111"/>
      <c r="UK575" s="111"/>
      <c r="UL575" s="111"/>
      <c r="UM575" s="111"/>
      <c r="UN575" s="111"/>
      <c r="UO575" s="111"/>
      <c r="UP575" s="111"/>
      <c r="UQ575" s="111"/>
      <c r="UR575" s="111"/>
      <c r="US575" s="111"/>
      <c r="UT575" s="111"/>
      <c r="UU575" s="111"/>
      <c r="UV575" s="111"/>
      <c r="UW575" s="111"/>
      <c r="UX575" s="111"/>
      <c r="UY575" s="111"/>
      <c r="UZ575" s="111"/>
      <c r="VA575" s="111"/>
      <c r="VB575" s="111"/>
      <c r="VC575" s="111"/>
      <c r="VD575" s="111"/>
      <c r="VE575" s="111"/>
      <c r="VF575" s="111"/>
      <c r="VG575" s="111"/>
      <c r="VH575" s="111"/>
      <c r="VI575" s="111"/>
      <c r="VJ575" s="111"/>
      <c r="VK575" s="111"/>
      <c r="VL575" s="111"/>
      <c r="VM575" s="111"/>
      <c r="VN575" s="111"/>
      <c r="VO575" s="111"/>
      <c r="VP575" s="111"/>
      <c r="VQ575" s="111"/>
      <c r="VR575" s="111"/>
      <c r="VS575" s="111"/>
      <c r="VT575" s="111"/>
      <c r="VU575" s="111"/>
      <c r="VV575" s="111"/>
      <c r="VW575" s="111"/>
      <c r="VX575" s="111"/>
      <c r="VY575" s="111"/>
      <c r="VZ575" s="111"/>
      <c r="WA575" s="111"/>
      <c r="WB575" s="111"/>
      <c r="WC575" s="111"/>
      <c r="WD575" s="111"/>
      <c r="WE575" s="111"/>
      <c r="WF575" s="111"/>
      <c r="WG575" s="111"/>
      <c r="WH575" s="111"/>
      <c r="WI575" s="111"/>
      <c r="WJ575" s="111"/>
      <c r="WK575" s="111"/>
      <c r="WL575" s="111"/>
      <c r="WM575" s="111"/>
      <c r="WN575" s="111"/>
      <c r="WO575" s="111"/>
      <c r="WP575" s="111"/>
      <c r="WQ575" s="111"/>
      <c r="WR575" s="111"/>
      <c r="WS575" s="111"/>
      <c r="WT575" s="111"/>
      <c r="WU575" s="111"/>
      <c r="WV575" s="111"/>
      <c r="WW575" s="111"/>
      <c r="WX575" s="111"/>
      <c r="WY575" s="111"/>
      <c r="WZ575" s="111"/>
      <c r="XA575" s="111"/>
      <c r="XB575" s="111"/>
      <c r="XC575" s="111"/>
      <c r="XD575" s="111"/>
      <c r="XE575" s="111"/>
      <c r="XF575" s="111"/>
      <c r="XG575" s="111"/>
      <c r="XH575" s="111"/>
      <c r="XI575" s="111"/>
      <c r="XJ575" s="111"/>
      <c r="XK575" s="111"/>
      <c r="XL575" s="111"/>
      <c r="XM575" s="111"/>
      <c r="XN575" s="111"/>
      <c r="XO575" s="111"/>
      <c r="XP575" s="111"/>
      <c r="XQ575" s="111"/>
      <c r="XR575" s="111"/>
      <c r="XS575" s="111"/>
      <c r="XT575" s="111"/>
      <c r="XU575" s="111"/>
      <c r="XV575" s="111"/>
      <c r="XW575" s="111"/>
      <c r="XX575" s="111"/>
      <c r="XY575" s="111"/>
      <c r="XZ575" s="111"/>
      <c r="YA575" s="111"/>
      <c r="YB575" s="111"/>
      <c r="YC575" s="111"/>
      <c r="YD575" s="111"/>
      <c r="YE575" s="111"/>
      <c r="YF575" s="111"/>
      <c r="YG575" s="111"/>
      <c r="YH575" s="111"/>
      <c r="YI575" s="111"/>
      <c r="YJ575" s="111"/>
      <c r="YK575" s="111"/>
      <c r="YL575" s="111"/>
      <c r="YM575" s="111"/>
      <c r="YN575" s="111"/>
      <c r="YO575" s="111"/>
      <c r="YP575" s="111"/>
      <c r="YQ575" s="111"/>
      <c r="YR575" s="111"/>
      <c r="YS575" s="111"/>
      <c r="YT575" s="111"/>
      <c r="YU575" s="111"/>
      <c r="YV575" s="111"/>
      <c r="YW575" s="111"/>
      <c r="YX575" s="111"/>
      <c r="YY575" s="111"/>
      <c r="YZ575" s="111"/>
      <c r="ZA575" s="111"/>
      <c r="ZB575" s="111"/>
      <c r="ZC575" s="111"/>
      <c r="ZD575" s="111"/>
      <c r="ZE575" s="111"/>
      <c r="ZF575" s="111"/>
      <c r="ZG575" s="111"/>
      <c r="ZH575" s="111"/>
      <c r="ZI575" s="111"/>
      <c r="ZJ575" s="111"/>
      <c r="ZK575" s="111"/>
      <c r="ZL575" s="111"/>
      <c r="ZM575" s="111"/>
      <c r="ZN575" s="111"/>
      <c r="ZO575" s="111"/>
      <c r="ZP575" s="111"/>
      <c r="ZQ575" s="111"/>
      <c r="ZR575" s="111"/>
      <c r="ZS575" s="111"/>
      <c r="ZT575" s="111"/>
      <c r="ZU575" s="111"/>
      <c r="ZV575" s="111"/>
      <c r="ZW575" s="111"/>
      <c r="ZX575" s="111"/>
      <c r="ZY575" s="111"/>
      <c r="ZZ575" s="111"/>
      <c r="AAA575" s="111"/>
      <c r="AAB575" s="111"/>
      <c r="AAC575" s="111"/>
      <c r="AAD575" s="111"/>
      <c r="AAE575" s="111"/>
      <c r="AAF575" s="111"/>
      <c r="AAG575" s="111"/>
      <c r="AAH575" s="111"/>
      <c r="AAI575" s="111"/>
      <c r="AAJ575" s="111"/>
      <c r="AAK575" s="111"/>
      <c r="AAL575" s="111"/>
      <c r="AAM575" s="111"/>
      <c r="AAN575" s="111"/>
      <c r="AAO575" s="111"/>
      <c r="AAP575" s="111"/>
      <c r="AAQ575" s="111"/>
      <c r="AAR575" s="111"/>
      <c r="AAS575" s="111"/>
      <c r="AAT575" s="111"/>
      <c r="AAU575" s="111"/>
      <c r="AAV575" s="111"/>
      <c r="AAW575" s="111"/>
      <c r="AAX575" s="111"/>
      <c r="AAY575" s="111"/>
      <c r="AAZ575" s="111"/>
      <c r="ABA575" s="111"/>
      <c r="ABB575" s="111"/>
      <c r="ABC575" s="111"/>
      <c r="ABD575" s="111"/>
      <c r="ABE575" s="111"/>
      <c r="ABF575" s="111"/>
      <c r="ABG575" s="111"/>
      <c r="ABH575" s="111"/>
      <c r="ABI575" s="111"/>
      <c r="ABJ575" s="111"/>
      <c r="ABK575" s="111"/>
      <c r="ABL575" s="111"/>
      <c r="ABM575" s="111"/>
      <c r="ABN575" s="111"/>
      <c r="ABO575" s="111"/>
      <c r="ABP575" s="111"/>
      <c r="ABQ575" s="111"/>
      <c r="ABR575" s="111"/>
      <c r="ABS575" s="111"/>
      <c r="ABT575" s="111"/>
      <c r="ABU575" s="111"/>
      <c r="ABV575" s="111"/>
      <c r="ABW575" s="111"/>
      <c r="ABX575" s="111"/>
      <c r="ABY575" s="111"/>
      <c r="ABZ575" s="111"/>
      <c r="ACA575" s="111"/>
      <c r="ACB575" s="111"/>
      <c r="ACC575" s="111"/>
      <c r="ACD575" s="111"/>
      <c r="ACE575" s="111"/>
      <c r="ACF575" s="111"/>
      <c r="ACG575" s="111"/>
      <c r="ACH575" s="111"/>
      <c r="ACI575" s="111"/>
      <c r="ACJ575" s="111"/>
      <c r="ACK575" s="111"/>
      <c r="ACL575" s="111"/>
      <c r="ACM575" s="111"/>
      <c r="ACN575" s="111"/>
      <c r="ACO575" s="111"/>
      <c r="ACP575" s="111"/>
      <c r="ACQ575" s="111"/>
      <c r="ACR575" s="111"/>
      <c r="ACS575" s="111"/>
      <c r="ACT575" s="111"/>
      <c r="ACU575" s="111"/>
      <c r="ACV575" s="111"/>
      <c r="ACW575" s="111"/>
      <c r="ACX575" s="111"/>
      <c r="ACY575" s="111"/>
      <c r="ACZ575" s="111"/>
      <c r="ADA575" s="111"/>
      <c r="ADB575" s="111"/>
      <c r="ADC575" s="111"/>
      <c r="ADD575" s="111"/>
      <c r="ADE575" s="111"/>
      <c r="ADF575" s="111"/>
      <c r="ADG575" s="111"/>
      <c r="ADH575" s="111"/>
      <c r="ADI575" s="111"/>
      <c r="ADJ575" s="111"/>
      <c r="ADK575" s="111"/>
      <c r="ADL575" s="111"/>
      <c r="ADM575" s="111"/>
      <c r="ADN575" s="111"/>
      <c r="ADO575" s="111"/>
      <c r="ADP575" s="111"/>
      <c r="ADQ575" s="111"/>
      <c r="ADR575" s="111"/>
      <c r="ADS575" s="111"/>
      <c r="ADT575" s="111"/>
      <c r="ADU575" s="111"/>
      <c r="ADV575" s="111"/>
      <c r="ADW575" s="111"/>
      <c r="ADX575" s="111"/>
      <c r="ADY575" s="111"/>
      <c r="ADZ575" s="111"/>
      <c r="AEA575" s="111"/>
      <c r="AEB575" s="111"/>
      <c r="AEC575" s="111"/>
      <c r="AED575" s="111"/>
      <c r="AEE575" s="111"/>
      <c r="AEF575" s="111"/>
      <c r="AEG575" s="111"/>
      <c r="AEH575" s="111"/>
      <c r="AEI575" s="111"/>
      <c r="AEJ575" s="111"/>
      <c r="AEK575" s="111"/>
      <c r="AEL575" s="111"/>
      <c r="AEM575" s="111"/>
      <c r="AEN575" s="111"/>
      <c r="AEO575" s="111"/>
      <c r="AEP575" s="111"/>
      <c r="AEQ575" s="111"/>
      <c r="AER575" s="111"/>
      <c r="AES575" s="111"/>
      <c r="AET575" s="111"/>
      <c r="AEU575" s="111"/>
      <c r="AEV575" s="111"/>
      <c r="AEW575" s="111"/>
      <c r="AEX575" s="111"/>
      <c r="AEY575" s="111"/>
      <c r="AEZ575" s="111"/>
      <c r="AFA575" s="111"/>
      <c r="AFB575" s="111"/>
      <c r="AFC575" s="111"/>
      <c r="AFD575" s="111"/>
      <c r="AFE575" s="111"/>
      <c r="AFF575" s="111"/>
      <c r="AFG575" s="111"/>
      <c r="AFH575" s="111"/>
      <c r="AFI575" s="111"/>
      <c r="AFJ575" s="111"/>
      <c r="AFK575" s="111"/>
      <c r="AFL575" s="111"/>
      <c r="AFM575" s="111"/>
      <c r="AFN575" s="111"/>
      <c r="AFO575" s="111"/>
      <c r="AFP575" s="111"/>
      <c r="AFQ575" s="111"/>
      <c r="AFR575" s="111"/>
      <c r="AFS575" s="111"/>
      <c r="AFT575" s="111"/>
      <c r="AFU575" s="111"/>
      <c r="AFV575" s="111"/>
      <c r="AFW575" s="111"/>
      <c r="AFX575" s="111"/>
      <c r="AFY575" s="111"/>
      <c r="AFZ575" s="111"/>
      <c r="AGA575" s="111"/>
      <c r="AGB575" s="111"/>
      <c r="AGC575" s="111"/>
      <c r="AGD575" s="111"/>
      <c r="AGE575" s="111"/>
      <c r="AGF575" s="111"/>
      <c r="AGG575" s="111"/>
      <c r="AGH575" s="111"/>
      <c r="AGI575" s="111"/>
      <c r="AGJ575" s="111"/>
      <c r="AGK575" s="111"/>
      <c r="AGL575" s="111"/>
      <c r="AGM575" s="111"/>
      <c r="AGN575" s="111"/>
      <c r="AGO575" s="111"/>
      <c r="AGP575" s="111"/>
      <c r="AGQ575" s="111"/>
      <c r="AGR575" s="111"/>
      <c r="AGS575" s="111"/>
      <c r="AGT575" s="111"/>
      <c r="AGU575" s="111"/>
      <c r="AGV575" s="111"/>
      <c r="AGW575" s="111"/>
      <c r="AGX575" s="111"/>
      <c r="AGY575" s="111"/>
      <c r="AGZ575" s="111"/>
      <c r="AHA575" s="111"/>
      <c r="AHB575" s="111"/>
      <c r="AHC575" s="111"/>
      <c r="AHD575" s="111"/>
      <c r="AHE575" s="111"/>
      <c r="AHF575" s="111"/>
      <c r="AHG575" s="111"/>
      <c r="AHH575" s="111"/>
      <c r="AHI575" s="111"/>
      <c r="AHJ575" s="111"/>
      <c r="AHK575" s="111"/>
      <c r="AHL575" s="111"/>
      <c r="AHM575" s="111"/>
      <c r="AHN575" s="111"/>
      <c r="AHO575" s="111"/>
      <c r="AHP575" s="111"/>
      <c r="AHQ575" s="111"/>
      <c r="AHR575" s="111"/>
      <c r="AHS575" s="111"/>
      <c r="AHT575" s="111"/>
      <c r="AHU575" s="111"/>
      <c r="AHV575" s="111"/>
      <c r="AHW575" s="111"/>
      <c r="AHX575" s="111"/>
      <c r="AHY575" s="111"/>
      <c r="AHZ575" s="111"/>
      <c r="AIA575" s="111"/>
      <c r="AIB575" s="111"/>
      <c r="AIC575" s="111"/>
      <c r="AID575" s="111"/>
      <c r="AIE575" s="111"/>
      <c r="AIF575" s="111"/>
      <c r="AIG575" s="111"/>
      <c r="AIH575" s="111"/>
      <c r="AII575" s="111"/>
      <c r="AIJ575" s="111"/>
      <c r="AIK575" s="111"/>
      <c r="AIL575" s="111"/>
      <c r="AIM575" s="111"/>
      <c r="AIN575" s="111"/>
      <c r="AIO575" s="111"/>
      <c r="AIP575" s="111"/>
      <c r="AIQ575" s="111"/>
      <c r="AIR575" s="111"/>
      <c r="AIS575" s="111"/>
      <c r="AIT575" s="111"/>
      <c r="AIU575" s="111"/>
      <c r="AIV575" s="111"/>
      <c r="AIW575" s="111"/>
      <c r="AIX575" s="111"/>
      <c r="AIY575" s="111"/>
      <c r="AIZ575" s="111"/>
      <c r="AJA575" s="111"/>
      <c r="AJB575" s="111"/>
      <c r="AJC575" s="111"/>
      <c r="AJD575" s="111"/>
      <c r="AJE575" s="111"/>
      <c r="AJF575" s="111"/>
      <c r="AJG575" s="111"/>
      <c r="AJH575" s="111"/>
      <c r="AJI575" s="111"/>
      <c r="AJJ575" s="111"/>
      <c r="AJK575" s="111"/>
      <c r="AJL575" s="111"/>
      <c r="AJM575" s="111"/>
      <c r="AJN575" s="111"/>
      <c r="AJO575" s="111"/>
      <c r="AJP575" s="111"/>
      <c r="AJQ575" s="111"/>
      <c r="AJR575" s="111"/>
      <c r="AJS575" s="111"/>
      <c r="AJT575" s="111"/>
      <c r="AJU575" s="111"/>
      <c r="AJV575" s="111"/>
      <c r="AJW575" s="111"/>
      <c r="AJX575" s="111"/>
      <c r="AJY575" s="111"/>
      <c r="AJZ575" s="111"/>
      <c r="AKA575" s="111"/>
      <c r="AKB575" s="111"/>
      <c r="AKC575" s="111"/>
      <c r="AKD575" s="111"/>
      <c r="AKE575" s="111"/>
      <c r="AKF575" s="111"/>
      <c r="AKG575" s="111"/>
      <c r="AKH575" s="111"/>
      <c r="AKI575" s="111"/>
      <c r="AKJ575" s="111"/>
      <c r="AKK575" s="111"/>
      <c r="AKL575" s="111"/>
      <c r="AKM575" s="111"/>
      <c r="AKN575" s="111"/>
      <c r="AKO575" s="111"/>
      <c r="AKP575" s="111"/>
      <c r="AKQ575" s="111"/>
      <c r="AKR575" s="111"/>
      <c r="AKS575" s="111"/>
      <c r="AKT575" s="111"/>
      <c r="AKU575" s="111"/>
      <c r="AKV575" s="111"/>
      <c r="AKW575" s="111"/>
      <c r="AKX575" s="111"/>
      <c r="AKY575" s="111"/>
      <c r="AKZ575" s="111"/>
      <c r="ALA575" s="111"/>
      <c r="ALB575" s="111"/>
      <c r="ALC575" s="111"/>
      <c r="ALD575" s="111"/>
      <c r="ALE575" s="111"/>
      <c r="ALF575" s="111"/>
      <c r="ALG575" s="111"/>
      <c r="ALH575" s="111"/>
      <c r="ALI575" s="111"/>
      <c r="ALJ575" s="111"/>
      <c r="ALK575" s="111"/>
      <c r="ALL575" s="111"/>
      <c r="ALM575" s="111"/>
      <c r="ALN575" s="111"/>
      <c r="ALO575" s="111"/>
      <c r="AMM575" s="111"/>
    </row>
    <row r="576" customFormat="false" ht="32.8" hidden="false" customHeight="false" outlineLevel="0" collapsed="false">
      <c r="A576" s="111"/>
      <c r="B576" s="90"/>
      <c r="C576" s="81" t="s">
        <v>342</v>
      </c>
      <c r="D576" s="81" t="n">
        <v>926</v>
      </c>
      <c r="E576" s="154" t="s">
        <v>56</v>
      </c>
      <c r="F576" s="154" t="s">
        <v>37</v>
      </c>
      <c r="G576" s="82" t="n">
        <v>9900010150</v>
      </c>
      <c r="H576" s="83"/>
      <c r="I576" s="157" t="n">
        <f aca="false">SUM(J576:Q576)</f>
        <v>100000</v>
      </c>
      <c r="J576" s="157"/>
      <c r="K576" s="76"/>
      <c r="L576" s="76"/>
      <c r="M576" s="76"/>
      <c r="N576" s="76"/>
      <c r="O576" s="157" t="n">
        <f aca="false">O577</f>
        <v>100000</v>
      </c>
      <c r="P576" s="76"/>
      <c r="Q576" s="158"/>
      <c r="IE576" s="111"/>
      <c r="IF576" s="111"/>
      <c r="IG576" s="111"/>
      <c r="IH576" s="111"/>
      <c r="II576" s="111"/>
      <c r="IJ576" s="111"/>
      <c r="IK576" s="111"/>
      <c r="IL576" s="111"/>
      <c r="IM576" s="111"/>
      <c r="IN576" s="111"/>
      <c r="IO576" s="111"/>
      <c r="IP576" s="111"/>
      <c r="IQ576" s="111"/>
      <c r="IR576" s="111"/>
      <c r="IS576" s="111"/>
      <c r="IT576" s="111"/>
      <c r="IU576" s="111"/>
      <c r="IV576" s="111"/>
      <c r="IW576" s="111"/>
      <c r="IX576" s="111"/>
      <c r="IY576" s="111"/>
      <c r="IZ576" s="111"/>
      <c r="JA576" s="111"/>
      <c r="JB576" s="111"/>
      <c r="JC576" s="111"/>
      <c r="JD576" s="111"/>
      <c r="JE576" s="111"/>
      <c r="JF576" s="111"/>
      <c r="JG576" s="111"/>
      <c r="JH576" s="111"/>
      <c r="JI576" s="111"/>
      <c r="JJ576" s="111"/>
      <c r="JK576" s="111"/>
      <c r="JL576" s="111"/>
      <c r="JM576" s="111"/>
      <c r="JN576" s="111"/>
      <c r="JO576" s="111"/>
      <c r="JP576" s="111"/>
      <c r="JQ576" s="111"/>
      <c r="JR576" s="111"/>
      <c r="JS576" s="111"/>
      <c r="JT576" s="111"/>
      <c r="JU576" s="111"/>
      <c r="JV576" s="111"/>
      <c r="JW576" s="111"/>
      <c r="JX576" s="111"/>
      <c r="JY576" s="111"/>
      <c r="JZ576" s="111"/>
      <c r="KA576" s="111"/>
      <c r="KB576" s="111"/>
      <c r="KC576" s="111"/>
      <c r="KD576" s="111"/>
      <c r="KE576" s="111"/>
      <c r="KF576" s="111"/>
      <c r="KG576" s="111"/>
      <c r="KH576" s="111"/>
      <c r="KI576" s="111"/>
      <c r="KJ576" s="111"/>
      <c r="KK576" s="111"/>
      <c r="KL576" s="111"/>
      <c r="KM576" s="111"/>
      <c r="KN576" s="111"/>
      <c r="KO576" s="111"/>
      <c r="KP576" s="111"/>
      <c r="KQ576" s="111"/>
      <c r="KR576" s="111"/>
      <c r="KS576" s="111"/>
      <c r="KT576" s="111"/>
      <c r="KU576" s="111"/>
      <c r="KV576" s="111"/>
      <c r="KW576" s="111"/>
      <c r="KX576" s="111"/>
      <c r="KY576" s="111"/>
      <c r="KZ576" s="111"/>
      <c r="LA576" s="111"/>
      <c r="LB576" s="111"/>
      <c r="LC576" s="111"/>
      <c r="LD576" s="111"/>
      <c r="LE576" s="111"/>
      <c r="LF576" s="111"/>
      <c r="LG576" s="111"/>
      <c r="LH576" s="111"/>
      <c r="LI576" s="111"/>
      <c r="LJ576" s="111"/>
      <c r="LK576" s="111"/>
      <c r="LL576" s="111"/>
      <c r="LM576" s="111"/>
      <c r="LN576" s="111"/>
      <c r="LO576" s="111"/>
      <c r="LP576" s="111"/>
      <c r="LQ576" s="111"/>
      <c r="LR576" s="111"/>
      <c r="LS576" s="111"/>
      <c r="LT576" s="111"/>
      <c r="LU576" s="111"/>
      <c r="LV576" s="111"/>
      <c r="LW576" s="111"/>
      <c r="LX576" s="111"/>
      <c r="LY576" s="111"/>
      <c r="LZ576" s="111"/>
      <c r="MA576" s="111"/>
      <c r="MB576" s="111"/>
      <c r="MC576" s="111"/>
      <c r="MD576" s="111"/>
      <c r="ME576" s="111"/>
      <c r="MF576" s="111"/>
      <c r="MG576" s="111"/>
      <c r="MH576" s="111"/>
      <c r="MI576" s="111"/>
      <c r="MJ576" s="111"/>
      <c r="MK576" s="111"/>
      <c r="ML576" s="111"/>
      <c r="MM576" s="111"/>
      <c r="MN576" s="111"/>
      <c r="MO576" s="111"/>
      <c r="MP576" s="111"/>
      <c r="MQ576" s="111"/>
      <c r="MR576" s="111"/>
      <c r="MS576" s="111"/>
      <c r="MT576" s="111"/>
      <c r="MU576" s="111"/>
      <c r="MV576" s="111"/>
      <c r="MW576" s="111"/>
      <c r="MX576" s="111"/>
      <c r="MY576" s="111"/>
      <c r="MZ576" s="111"/>
      <c r="NA576" s="111"/>
      <c r="NB576" s="111"/>
      <c r="NC576" s="111"/>
      <c r="ND576" s="111"/>
      <c r="NE576" s="111"/>
      <c r="NF576" s="111"/>
      <c r="NG576" s="111"/>
      <c r="NH576" s="111"/>
      <c r="NI576" s="111"/>
      <c r="NJ576" s="111"/>
      <c r="NK576" s="111"/>
      <c r="NL576" s="111"/>
      <c r="NM576" s="111"/>
      <c r="NN576" s="111"/>
      <c r="NO576" s="111"/>
      <c r="NP576" s="111"/>
      <c r="NQ576" s="111"/>
      <c r="NR576" s="111"/>
      <c r="NS576" s="111"/>
      <c r="NT576" s="111"/>
      <c r="NU576" s="111"/>
      <c r="NV576" s="111"/>
      <c r="NW576" s="111"/>
      <c r="NX576" s="111"/>
      <c r="NY576" s="111"/>
      <c r="NZ576" s="111"/>
      <c r="OA576" s="111"/>
      <c r="OB576" s="111"/>
      <c r="OC576" s="111"/>
      <c r="OD576" s="111"/>
      <c r="OE576" s="111"/>
      <c r="OF576" s="111"/>
      <c r="OG576" s="111"/>
      <c r="OH576" s="111"/>
      <c r="OI576" s="111"/>
      <c r="OJ576" s="111"/>
      <c r="OK576" s="111"/>
      <c r="OL576" s="111"/>
      <c r="OM576" s="111"/>
      <c r="ON576" s="111"/>
      <c r="OO576" s="111"/>
      <c r="OP576" s="111"/>
      <c r="OQ576" s="111"/>
      <c r="OR576" s="111"/>
      <c r="OS576" s="111"/>
      <c r="OT576" s="111"/>
      <c r="OU576" s="111"/>
      <c r="OV576" s="111"/>
      <c r="OW576" s="111"/>
      <c r="OX576" s="111"/>
      <c r="OY576" s="111"/>
      <c r="OZ576" s="111"/>
      <c r="PA576" s="111"/>
      <c r="PB576" s="111"/>
      <c r="PC576" s="111"/>
      <c r="PD576" s="111"/>
      <c r="PE576" s="111"/>
      <c r="PF576" s="111"/>
      <c r="PG576" s="111"/>
      <c r="PH576" s="111"/>
      <c r="PI576" s="111"/>
      <c r="PJ576" s="111"/>
      <c r="PK576" s="111"/>
      <c r="PL576" s="111"/>
      <c r="PM576" s="111"/>
      <c r="PN576" s="111"/>
      <c r="PO576" s="111"/>
      <c r="PP576" s="111"/>
      <c r="PQ576" s="111"/>
      <c r="PR576" s="111"/>
      <c r="PS576" s="111"/>
      <c r="PT576" s="111"/>
      <c r="PU576" s="111"/>
      <c r="PV576" s="111"/>
      <c r="PW576" s="111"/>
      <c r="PX576" s="111"/>
      <c r="PY576" s="111"/>
      <c r="PZ576" s="111"/>
      <c r="QA576" s="111"/>
      <c r="QB576" s="111"/>
      <c r="QC576" s="111"/>
      <c r="QD576" s="111"/>
      <c r="QE576" s="111"/>
      <c r="QF576" s="111"/>
      <c r="QG576" s="111"/>
      <c r="QH576" s="111"/>
      <c r="QI576" s="111"/>
      <c r="QJ576" s="111"/>
      <c r="QK576" s="111"/>
      <c r="QL576" s="111"/>
      <c r="QM576" s="111"/>
      <c r="QN576" s="111"/>
      <c r="QO576" s="111"/>
      <c r="QP576" s="111"/>
      <c r="QQ576" s="111"/>
      <c r="QR576" s="111"/>
      <c r="QS576" s="111"/>
      <c r="QT576" s="111"/>
      <c r="QU576" s="111"/>
      <c r="QV576" s="111"/>
      <c r="QW576" s="111"/>
      <c r="QX576" s="111"/>
      <c r="QY576" s="111"/>
      <c r="QZ576" s="111"/>
      <c r="RA576" s="111"/>
      <c r="RB576" s="111"/>
      <c r="RC576" s="111"/>
      <c r="RD576" s="111"/>
      <c r="RE576" s="111"/>
      <c r="RF576" s="111"/>
      <c r="RG576" s="111"/>
      <c r="RH576" s="111"/>
      <c r="RI576" s="111"/>
      <c r="RJ576" s="111"/>
      <c r="RK576" s="111"/>
      <c r="RL576" s="111"/>
      <c r="RM576" s="111"/>
      <c r="RN576" s="111"/>
      <c r="RO576" s="111"/>
      <c r="RP576" s="111"/>
      <c r="RQ576" s="111"/>
      <c r="RR576" s="111"/>
      <c r="RS576" s="111"/>
      <c r="RT576" s="111"/>
      <c r="RU576" s="111"/>
      <c r="RV576" s="111"/>
      <c r="RW576" s="111"/>
      <c r="RX576" s="111"/>
      <c r="RY576" s="111"/>
      <c r="RZ576" s="111"/>
      <c r="SA576" s="111"/>
      <c r="SB576" s="111"/>
      <c r="SC576" s="111"/>
      <c r="SD576" s="111"/>
      <c r="SE576" s="111"/>
      <c r="SF576" s="111"/>
      <c r="SG576" s="111"/>
      <c r="SH576" s="111"/>
      <c r="SI576" s="111"/>
      <c r="SJ576" s="111"/>
      <c r="SK576" s="111"/>
      <c r="SL576" s="111"/>
      <c r="SM576" s="111"/>
      <c r="SN576" s="111"/>
      <c r="SO576" s="111"/>
      <c r="SP576" s="111"/>
      <c r="SQ576" s="111"/>
      <c r="SR576" s="111"/>
      <c r="SS576" s="111"/>
      <c r="ST576" s="111"/>
      <c r="SU576" s="111"/>
      <c r="SV576" s="111"/>
      <c r="SW576" s="111"/>
      <c r="SX576" s="111"/>
      <c r="SY576" s="111"/>
      <c r="SZ576" s="111"/>
      <c r="TA576" s="111"/>
      <c r="TB576" s="111"/>
      <c r="TC576" s="111"/>
      <c r="TD576" s="111"/>
      <c r="TE576" s="111"/>
      <c r="TF576" s="111"/>
      <c r="TG576" s="111"/>
      <c r="TH576" s="111"/>
      <c r="TI576" s="111"/>
      <c r="TJ576" s="111"/>
      <c r="TK576" s="111"/>
      <c r="TL576" s="111"/>
      <c r="TM576" s="111"/>
      <c r="TN576" s="111"/>
      <c r="TO576" s="111"/>
      <c r="TP576" s="111"/>
      <c r="TQ576" s="111"/>
      <c r="TR576" s="111"/>
      <c r="TS576" s="111"/>
      <c r="TT576" s="111"/>
      <c r="TU576" s="111"/>
      <c r="TV576" s="111"/>
      <c r="TW576" s="111"/>
      <c r="TX576" s="111"/>
      <c r="TY576" s="111"/>
      <c r="TZ576" s="111"/>
      <c r="UA576" s="111"/>
      <c r="UB576" s="111"/>
      <c r="UC576" s="111"/>
      <c r="UD576" s="111"/>
      <c r="UE576" s="111"/>
      <c r="UF576" s="111"/>
      <c r="UG576" s="111"/>
      <c r="UH576" s="111"/>
      <c r="UI576" s="111"/>
      <c r="UJ576" s="111"/>
      <c r="UK576" s="111"/>
      <c r="UL576" s="111"/>
      <c r="UM576" s="111"/>
      <c r="UN576" s="111"/>
      <c r="UO576" s="111"/>
      <c r="UP576" s="111"/>
      <c r="UQ576" s="111"/>
      <c r="UR576" s="111"/>
      <c r="US576" s="111"/>
      <c r="UT576" s="111"/>
      <c r="UU576" s="111"/>
      <c r="UV576" s="111"/>
      <c r="UW576" s="111"/>
      <c r="UX576" s="111"/>
      <c r="UY576" s="111"/>
      <c r="UZ576" s="111"/>
      <c r="VA576" s="111"/>
      <c r="VB576" s="111"/>
      <c r="VC576" s="111"/>
      <c r="VD576" s="111"/>
      <c r="VE576" s="111"/>
      <c r="VF576" s="111"/>
      <c r="VG576" s="111"/>
      <c r="VH576" s="111"/>
      <c r="VI576" s="111"/>
      <c r="VJ576" s="111"/>
      <c r="VK576" s="111"/>
      <c r="VL576" s="111"/>
      <c r="VM576" s="111"/>
      <c r="VN576" s="111"/>
      <c r="VO576" s="111"/>
      <c r="VP576" s="111"/>
      <c r="VQ576" s="111"/>
      <c r="VR576" s="111"/>
      <c r="VS576" s="111"/>
      <c r="VT576" s="111"/>
      <c r="VU576" s="111"/>
      <c r="VV576" s="111"/>
      <c r="VW576" s="111"/>
      <c r="VX576" s="111"/>
      <c r="VY576" s="111"/>
      <c r="VZ576" s="111"/>
      <c r="WA576" s="111"/>
      <c r="WB576" s="111"/>
      <c r="WC576" s="111"/>
      <c r="WD576" s="111"/>
      <c r="WE576" s="111"/>
      <c r="WF576" s="111"/>
      <c r="WG576" s="111"/>
      <c r="WH576" s="111"/>
      <c r="WI576" s="111"/>
      <c r="WJ576" s="111"/>
      <c r="WK576" s="111"/>
      <c r="WL576" s="111"/>
      <c r="WM576" s="111"/>
      <c r="WN576" s="111"/>
      <c r="WO576" s="111"/>
      <c r="WP576" s="111"/>
      <c r="WQ576" s="111"/>
      <c r="WR576" s="111"/>
      <c r="WS576" s="111"/>
      <c r="WT576" s="111"/>
      <c r="WU576" s="111"/>
      <c r="WV576" s="111"/>
      <c r="WW576" s="111"/>
      <c r="WX576" s="111"/>
      <c r="WY576" s="111"/>
      <c r="WZ576" s="111"/>
      <c r="XA576" s="111"/>
      <c r="XB576" s="111"/>
      <c r="XC576" s="111"/>
      <c r="XD576" s="111"/>
      <c r="XE576" s="111"/>
      <c r="XF576" s="111"/>
      <c r="XG576" s="111"/>
      <c r="XH576" s="111"/>
      <c r="XI576" s="111"/>
      <c r="XJ576" s="111"/>
      <c r="XK576" s="111"/>
      <c r="XL576" s="111"/>
      <c r="XM576" s="111"/>
      <c r="XN576" s="111"/>
      <c r="XO576" s="111"/>
      <c r="XP576" s="111"/>
      <c r="XQ576" s="111"/>
      <c r="XR576" s="111"/>
      <c r="XS576" s="111"/>
      <c r="XT576" s="111"/>
      <c r="XU576" s="111"/>
      <c r="XV576" s="111"/>
      <c r="XW576" s="111"/>
      <c r="XX576" s="111"/>
      <c r="XY576" s="111"/>
      <c r="XZ576" s="111"/>
      <c r="YA576" s="111"/>
      <c r="YB576" s="111"/>
      <c r="YC576" s="111"/>
      <c r="YD576" s="111"/>
      <c r="YE576" s="111"/>
      <c r="YF576" s="111"/>
      <c r="YG576" s="111"/>
      <c r="YH576" s="111"/>
      <c r="YI576" s="111"/>
      <c r="YJ576" s="111"/>
      <c r="YK576" s="111"/>
      <c r="YL576" s="111"/>
      <c r="YM576" s="111"/>
      <c r="YN576" s="111"/>
      <c r="YO576" s="111"/>
      <c r="YP576" s="111"/>
      <c r="YQ576" s="111"/>
      <c r="YR576" s="111"/>
      <c r="YS576" s="111"/>
      <c r="YT576" s="111"/>
      <c r="YU576" s="111"/>
      <c r="YV576" s="111"/>
      <c r="YW576" s="111"/>
      <c r="YX576" s="111"/>
      <c r="YY576" s="111"/>
      <c r="YZ576" s="111"/>
      <c r="ZA576" s="111"/>
      <c r="ZB576" s="111"/>
      <c r="ZC576" s="111"/>
      <c r="ZD576" s="111"/>
      <c r="ZE576" s="111"/>
      <c r="ZF576" s="111"/>
      <c r="ZG576" s="111"/>
      <c r="ZH576" s="111"/>
      <c r="ZI576" s="111"/>
      <c r="ZJ576" s="111"/>
      <c r="ZK576" s="111"/>
      <c r="ZL576" s="111"/>
      <c r="ZM576" s="111"/>
      <c r="ZN576" s="111"/>
      <c r="ZO576" s="111"/>
      <c r="ZP576" s="111"/>
      <c r="ZQ576" s="111"/>
      <c r="ZR576" s="111"/>
      <c r="ZS576" s="111"/>
      <c r="ZT576" s="111"/>
      <c r="ZU576" s="111"/>
      <c r="ZV576" s="111"/>
      <c r="ZW576" s="111"/>
      <c r="ZX576" s="111"/>
      <c r="ZY576" s="111"/>
      <c r="ZZ576" s="111"/>
      <c r="AAA576" s="111"/>
      <c r="AAB576" s="111"/>
      <c r="AAC576" s="111"/>
      <c r="AAD576" s="111"/>
      <c r="AAE576" s="111"/>
      <c r="AAF576" s="111"/>
      <c r="AAG576" s="111"/>
      <c r="AAH576" s="111"/>
      <c r="AAI576" s="111"/>
      <c r="AAJ576" s="111"/>
      <c r="AAK576" s="111"/>
      <c r="AAL576" s="111"/>
      <c r="AAM576" s="111"/>
      <c r="AAN576" s="111"/>
      <c r="AAO576" s="111"/>
      <c r="AAP576" s="111"/>
      <c r="AAQ576" s="111"/>
      <c r="AAR576" s="111"/>
      <c r="AAS576" s="111"/>
      <c r="AAT576" s="111"/>
      <c r="AAU576" s="111"/>
      <c r="AAV576" s="111"/>
      <c r="AAW576" s="111"/>
      <c r="AAX576" s="111"/>
      <c r="AAY576" s="111"/>
      <c r="AAZ576" s="111"/>
      <c r="ABA576" s="111"/>
      <c r="ABB576" s="111"/>
      <c r="ABC576" s="111"/>
      <c r="ABD576" s="111"/>
      <c r="ABE576" s="111"/>
      <c r="ABF576" s="111"/>
      <c r="ABG576" s="111"/>
      <c r="ABH576" s="111"/>
      <c r="ABI576" s="111"/>
      <c r="ABJ576" s="111"/>
      <c r="ABK576" s="111"/>
      <c r="ABL576" s="111"/>
      <c r="ABM576" s="111"/>
      <c r="ABN576" s="111"/>
      <c r="ABO576" s="111"/>
      <c r="ABP576" s="111"/>
      <c r="ABQ576" s="111"/>
      <c r="ABR576" s="111"/>
      <c r="ABS576" s="111"/>
      <c r="ABT576" s="111"/>
      <c r="ABU576" s="111"/>
      <c r="ABV576" s="111"/>
      <c r="ABW576" s="111"/>
      <c r="ABX576" s="111"/>
      <c r="ABY576" s="111"/>
      <c r="ABZ576" s="111"/>
      <c r="ACA576" s="111"/>
      <c r="ACB576" s="111"/>
      <c r="ACC576" s="111"/>
      <c r="ACD576" s="111"/>
      <c r="ACE576" s="111"/>
      <c r="ACF576" s="111"/>
      <c r="ACG576" s="111"/>
      <c r="ACH576" s="111"/>
      <c r="ACI576" s="111"/>
      <c r="ACJ576" s="111"/>
      <c r="ACK576" s="111"/>
      <c r="ACL576" s="111"/>
      <c r="ACM576" s="111"/>
      <c r="ACN576" s="111"/>
      <c r="ACO576" s="111"/>
      <c r="ACP576" s="111"/>
      <c r="ACQ576" s="111"/>
      <c r="ACR576" s="111"/>
      <c r="ACS576" s="111"/>
      <c r="ACT576" s="111"/>
      <c r="ACU576" s="111"/>
      <c r="ACV576" s="111"/>
      <c r="ACW576" s="111"/>
      <c r="ACX576" s="111"/>
      <c r="ACY576" s="111"/>
      <c r="ACZ576" s="111"/>
      <c r="ADA576" s="111"/>
      <c r="ADB576" s="111"/>
      <c r="ADC576" s="111"/>
      <c r="ADD576" s="111"/>
      <c r="ADE576" s="111"/>
      <c r="ADF576" s="111"/>
      <c r="ADG576" s="111"/>
      <c r="ADH576" s="111"/>
      <c r="ADI576" s="111"/>
      <c r="ADJ576" s="111"/>
      <c r="ADK576" s="111"/>
      <c r="ADL576" s="111"/>
      <c r="ADM576" s="111"/>
      <c r="ADN576" s="111"/>
      <c r="ADO576" s="111"/>
      <c r="ADP576" s="111"/>
      <c r="ADQ576" s="111"/>
      <c r="ADR576" s="111"/>
      <c r="ADS576" s="111"/>
      <c r="ADT576" s="111"/>
      <c r="ADU576" s="111"/>
      <c r="ADV576" s="111"/>
      <c r="ADW576" s="111"/>
      <c r="ADX576" s="111"/>
      <c r="ADY576" s="111"/>
      <c r="ADZ576" s="111"/>
      <c r="AEA576" s="111"/>
      <c r="AEB576" s="111"/>
      <c r="AEC576" s="111"/>
      <c r="AED576" s="111"/>
      <c r="AEE576" s="111"/>
      <c r="AEF576" s="111"/>
      <c r="AEG576" s="111"/>
      <c r="AEH576" s="111"/>
      <c r="AEI576" s="111"/>
      <c r="AEJ576" s="111"/>
      <c r="AEK576" s="111"/>
      <c r="AEL576" s="111"/>
      <c r="AEM576" s="111"/>
      <c r="AEN576" s="111"/>
      <c r="AEO576" s="111"/>
      <c r="AEP576" s="111"/>
      <c r="AEQ576" s="111"/>
      <c r="AER576" s="111"/>
      <c r="AES576" s="111"/>
      <c r="AET576" s="111"/>
      <c r="AEU576" s="111"/>
      <c r="AEV576" s="111"/>
      <c r="AEW576" s="111"/>
      <c r="AEX576" s="111"/>
      <c r="AEY576" s="111"/>
      <c r="AEZ576" s="111"/>
      <c r="AFA576" s="111"/>
      <c r="AFB576" s="111"/>
      <c r="AFC576" s="111"/>
      <c r="AFD576" s="111"/>
      <c r="AFE576" s="111"/>
      <c r="AFF576" s="111"/>
      <c r="AFG576" s="111"/>
      <c r="AFH576" s="111"/>
      <c r="AFI576" s="111"/>
      <c r="AFJ576" s="111"/>
      <c r="AFK576" s="111"/>
      <c r="AFL576" s="111"/>
      <c r="AFM576" s="111"/>
      <c r="AFN576" s="111"/>
      <c r="AFO576" s="111"/>
      <c r="AFP576" s="111"/>
      <c r="AFQ576" s="111"/>
      <c r="AFR576" s="111"/>
      <c r="AFS576" s="111"/>
      <c r="AFT576" s="111"/>
      <c r="AFU576" s="111"/>
      <c r="AFV576" s="111"/>
      <c r="AFW576" s="111"/>
      <c r="AFX576" s="111"/>
      <c r="AFY576" s="111"/>
      <c r="AFZ576" s="111"/>
      <c r="AGA576" s="111"/>
      <c r="AGB576" s="111"/>
      <c r="AGC576" s="111"/>
      <c r="AGD576" s="111"/>
      <c r="AGE576" s="111"/>
      <c r="AGF576" s="111"/>
      <c r="AGG576" s="111"/>
      <c r="AGH576" s="111"/>
      <c r="AGI576" s="111"/>
      <c r="AGJ576" s="111"/>
      <c r="AGK576" s="111"/>
      <c r="AGL576" s="111"/>
      <c r="AGM576" s="111"/>
      <c r="AGN576" s="111"/>
      <c r="AGO576" s="111"/>
      <c r="AGP576" s="111"/>
      <c r="AGQ576" s="111"/>
      <c r="AGR576" s="111"/>
      <c r="AGS576" s="111"/>
      <c r="AGT576" s="111"/>
      <c r="AGU576" s="111"/>
      <c r="AGV576" s="111"/>
      <c r="AGW576" s="111"/>
      <c r="AGX576" s="111"/>
      <c r="AGY576" s="111"/>
      <c r="AGZ576" s="111"/>
      <c r="AHA576" s="111"/>
      <c r="AHB576" s="111"/>
      <c r="AHC576" s="111"/>
      <c r="AHD576" s="111"/>
      <c r="AHE576" s="111"/>
      <c r="AHF576" s="111"/>
      <c r="AHG576" s="111"/>
      <c r="AHH576" s="111"/>
      <c r="AHI576" s="111"/>
      <c r="AHJ576" s="111"/>
      <c r="AHK576" s="111"/>
      <c r="AHL576" s="111"/>
      <c r="AHM576" s="111"/>
      <c r="AHN576" s="111"/>
      <c r="AHO576" s="111"/>
      <c r="AHP576" s="111"/>
      <c r="AHQ576" s="111"/>
      <c r="AHR576" s="111"/>
      <c r="AHS576" s="111"/>
      <c r="AHT576" s="111"/>
      <c r="AHU576" s="111"/>
      <c r="AHV576" s="111"/>
      <c r="AHW576" s="111"/>
      <c r="AHX576" s="111"/>
      <c r="AHY576" s="111"/>
      <c r="AHZ576" s="111"/>
      <c r="AIA576" s="111"/>
      <c r="AIB576" s="111"/>
      <c r="AIC576" s="111"/>
      <c r="AID576" s="111"/>
      <c r="AIE576" s="111"/>
      <c r="AIF576" s="111"/>
      <c r="AIG576" s="111"/>
      <c r="AIH576" s="111"/>
      <c r="AII576" s="111"/>
      <c r="AIJ576" s="111"/>
      <c r="AIK576" s="111"/>
      <c r="AIL576" s="111"/>
      <c r="AIM576" s="111"/>
      <c r="AIN576" s="111"/>
      <c r="AIO576" s="111"/>
      <c r="AIP576" s="111"/>
      <c r="AIQ576" s="111"/>
      <c r="AIR576" s="111"/>
      <c r="AIS576" s="111"/>
      <c r="AIT576" s="111"/>
      <c r="AIU576" s="111"/>
      <c r="AIV576" s="111"/>
      <c r="AIW576" s="111"/>
      <c r="AIX576" s="111"/>
      <c r="AIY576" s="111"/>
      <c r="AIZ576" s="111"/>
      <c r="AJA576" s="111"/>
      <c r="AJB576" s="111"/>
      <c r="AJC576" s="111"/>
      <c r="AJD576" s="111"/>
      <c r="AJE576" s="111"/>
      <c r="AJF576" s="111"/>
      <c r="AJG576" s="111"/>
      <c r="AJH576" s="111"/>
      <c r="AJI576" s="111"/>
      <c r="AJJ576" s="111"/>
      <c r="AJK576" s="111"/>
      <c r="AJL576" s="111"/>
      <c r="AJM576" s="111"/>
      <c r="AJN576" s="111"/>
      <c r="AJO576" s="111"/>
      <c r="AJP576" s="111"/>
      <c r="AJQ576" s="111"/>
      <c r="AJR576" s="111"/>
      <c r="AJS576" s="111"/>
      <c r="AJT576" s="111"/>
      <c r="AJU576" s="111"/>
      <c r="AJV576" s="111"/>
      <c r="AJW576" s="111"/>
      <c r="AJX576" s="111"/>
      <c r="AJY576" s="111"/>
      <c r="AJZ576" s="111"/>
      <c r="AKA576" s="111"/>
      <c r="AKB576" s="111"/>
      <c r="AKC576" s="111"/>
      <c r="AKD576" s="111"/>
      <c r="AKE576" s="111"/>
      <c r="AKF576" s="111"/>
      <c r="AKG576" s="111"/>
      <c r="AKH576" s="111"/>
      <c r="AKI576" s="111"/>
      <c r="AKJ576" s="111"/>
      <c r="AKK576" s="111"/>
      <c r="AKL576" s="111"/>
      <c r="AKM576" s="111"/>
      <c r="AKN576" s="111"/>
      <c r="AKO576" s="111"/>
      <c r="AKP576" s="111"/>
      <c r="AKQ576" s="111"/>
      <c r="AKR576" s="111"/>
      <c r="AKS576" s="111"/>
      <c r="AKT576" s="111"/>
      <c r="AKU576" s="111"/>
      <c r="AKV576" s="111"/>
      <c r="AKW576" s="111"/>
      <c r="AKX576" s="111"/>
      <c r="AKY576" s="111"/>
      <c r="AKZ576" s="111"/>
      <c r="ALA576" s="111"/>
      <c r="ALB576" s="111"/>
      <c r="ALC576" s="111"/>
      <c r="ALD576" s="111"/>
      <c r="ALE576" s="111"/>
      <c r="ALF576" s="111"/>
      <c r="ALG576" s="111"/>
      <c r="ALH576" s="111"/>
      <c r="ALI576" s="111"/>
      <c r="ALJ576" s="111"/>
      <c r="ALK576" s="111"/>
      <c r="ALL576" s="111"/>
      <c r="ALM576" s="111"/>
      <c r="ALN576" s="111"/>
      <c r="ALO576" s="111"/>
      <c r="AMM576" s="111"/>
    </row>
    <row r="577" customFormat="false" ht="32.8" hidden="false" customHeight="false" outlineLevel="0" collapsed="false">
      <c r="A577" s="111"/>
      <c r="B577" s="90"/>
      <c r="C577" s="81" t="s">
        <v>167</v>
      </c>
      <c r="D577" s="81" t="n">
        <v>926</v>
      </c>
      <c r="E577" s="154" t="s">
        <v>56</v>
      </c>
      <c r="F577" s="154" t="s">
        <v>37</v>
      </c>
      <c r="G577" s="82" t="n">
        <v>9900010150</v>
      </c>
      <c r="H577" s="83" t="s">
        <v>203</v>
      </c>
      <c r="I577" s="157" t="n">
        <f aca="false">SUM(J577:Q577)</f>
        <v>100000</v>
      </c>
      <c r="J577" s="157"/>
      <c r="K577" s="76"/>
      <c r="L577" s="76"/>
      <c r="M577" s="76"/>
      <c r="N577" s="76"/>
      <c r="O577" s="157" t="n">
        <v>100000</v>
      </c>
      <c r="P577" s="76"/>
      <c r="Q577" s="158"/>
      <c r="IE577" s="111"/>
      <c r="IF577" s="111"/>
      <c r="IG577" s="111"/>
      <c r="IH577" s="111"/>
      <c r="II577" s="111"/>
      <c r="IJ577" s="111"/>
      <c r="IK577" s="111"/>
      <c r="IL577" s="111"/>
      <c r="IM577" s="111"/>
      <c r="IN577" s="111"/>
      <c r="IO577" s="111"/>
      <c r="IP577" s="111"/>
      <c r="IQ577" s="111"/>
      <c r="IR577" s="111"/>
      <c r="IS577" s="111"/>
      <c r="IT577" s="111"/>
      <c r="IU577" s="111"/>
      <c r="IV577" s="111"/>
      <c r="IW577" s="111"/>
      <c r="IX577" s="111"/>
      <c r="IY577" s="111"/>
      <c r="IZ577" s="111"/>
      <c r="JA577" s="111"/>
      <c r="JB577" s="111"/>
      <c r="JC577" s="111"/>
      <c r="JD577" s="111"/>
      <c r="JE577" s="111"/>
      <c r="JF577" s="111"/>
      <c r="JG577" s="111"/>
      <c r="JH577" s="111"/>
      <c r="JI577" s="111"/>
      <c r="JJ577" s="111"/>
      <c r="JK577" s="111"/>
      <c r="JL577" s="111"/>
      <c r="JM577" s="111"/>
      <c r="JN577" s="111"/>
      <c r="JO577" s="111"/>
      <c r="JP577" s="111"/>
      <c r="JQ577" s="111"/>
      <c r="JR577" s="111"/>
      <c r="JS577" s="111"/>
      <c r="JT577" s="111"/>
      <c r="JU577" s="111"/>
      <c r="JV577" s="111"/>
      <c r="JW577" s="111"/>
      <c r="JX577" s="111"/>
      <c r="JY577" s="111"/>
      <c r="JZ577" s="111"/>
      <c r="KA577" s="111"/>
      <c r="KB577" s="111"/>
      <c r="KC577" s="111"/>
      <c r="KD577" s="111"/>
      <c r="KE577" s="111"/>
      <c r="KF577" s="111"/>
      <c r="KG577" s="111"/>
      <c r="KH577" s="111"/>
      <c r="KI577" s="111"/>
      <c r="KJ577" s="111"/>
      <c r="KK577" s="111"/>
      <c r="KL577" s="111"/>
      <c r="KM577" s="111"/>
      <c r="KN577" s="111"/>
      <c r="KO577" s="111"/>
      <c r="KP577" s="111"/>
      <c r="KQ577" s="111"/>
      <c r="KR577" s="111"/>
      <c r="KS577" s="111"/>
      <c r="KT577" s="111"/>
      <c r="KU577" s="111"/>
      <c r="KV577" s="111"/>
      <c r="KW577" s="111"/>
      <c r="KX577" s="111"/>
      <c r="KY577" s="111"/>
      <c r="KZ577" s="111"/>
      <c r="LA577" s="111"/>
      <c r="LB577" s="111"/>
      <c r="LC577" s="111"/>
      <c r="LD577" s="111"/>
      <c r="LE577" s="111"/>
      <c r="LF577" s="111"/>
      <c r="LG577" s="111"/>
      <c r="LH577" s="111"/>
      <c r="LI577" s="111"/>
      <c r="LJ577" s="111"/>
      <c r="LK577" s="111"/>
      <c r="LL577" s="111"/>
      <c r="LM577" s="111"/>
      <c r="LN577" s="111"/>
      <c r="LO577" s="111"/>
      <c r="LP577" s="111"/>
      <c r="LQ577" s="111"/>
      <c r="LR577" s="111"/>
      <c r="LS577" s="111"/>
      <c r="LT577" s="111"/>
      <c r="LU577" s="111"/>
      <c r="LV577" s="111"/>
      <c r="LW577" s="111"/>
      <c r="LX577" s="111"/>
      <c r="LY577" s="111"/>
      <c r="LZ577" s="111"/>
      <c r="MA577" s="111"/>
      <c r="MB577" s="111"/>
      <c r="MC577" s="111"/>
      <c r="MD577" s="111"/>
      <c r="ME577" s="111"/>
      <c r="MF577" s="111"/>
      <c r="MG577" s="111"/>
      <c r="MH577" s="111"/>
      <c r="MI577" s="111"/>
      <c r="MJ577" s="111"/>
      <c r="MK577" s="111"/>
      <c r="ML577" s="111"/>
      <c r="MM577" s="111"/>
      <c r="MN577" s="111"/>
      <c r="MO577" s="111"/>
      <c r="MP577" s="111"/>
      <c r="MQ577" s="111"/>
      <c r="MR577" s="111"/>
      <c r="MS577" s="111"/>
      <c r="MT577" s="111"/>
      <c r="MU577" s="111"/>
      <c r="MV577" s="111"/>
      <c r="MW577" s="111"/>
      <c r="MX577" s="111"/>
      <c r="MY577" s="111"/>
      <c r="MZ577" s="111"/>
      <c r="NA577" s="111"/>
      <c r="NB577" s="111"/>
      <c r="NC577" s="111"/>
      <c r="ND577" s="111"/>
      <c r="NE577" s="111"/>
      <c r="NF577" s="111"/>
      <c r="NG577" s="111"/>
      <c r="NH577" s="111"/>
      <c r="NI577" s="111"/>
      <c r="NJ577" s="111"/>
      <c r="NK577" s="111"/>
      <c r="NL577" s="111"/>
      <c r="NM577" s="111"/>
      <c r="NN577" s="111"/>
      <c r="NO577" s="111"/>
      <c r="NP577" s="111"/>
      <c r="NQ577" s="111"/>
      <c r="NR577" s="111"/>
      <c r="NS577" s="111"/>
      <c r="NT577" s="111"/>
      <c r="NU577" s="111"/>
      <c r="NV577" s="111"/>
      <c r="NW577" s="111"/>
      <c r="NX577" s="111"/>
      <c r="NY577" s="111"/>
      <c r="NZ577" s="111"/>
      <c r="OA577" s="111"/>
      <c r="OB577" s="111"/>
      <c r="OC577" s="111"/>
      <c r="OD577" s="111"/>
      <c r="OE577" s="111"/>
      <c r="OF577" s="111"/>
      <c r="OG577" s="111"/>
      <c r="OH577" s="111"/>
      <c r="OI577" s="111"/>
      <c r="OJ577" s="111"/>
      <c r="OK577" s="111"/>
      <c r="OL577" s="111"/>
      <c r="OM577" s="111"/>
      <c r="ON577" s="111"/>
      <c r="OO577" s="111"/>
      <c r="OP577" s="111"/>
      <c r="OQ577" s="111"/>
      <c r="OR577" s="111"/>
      <c r="OS577" s="111"/>
      <c r="OT577" s="111"/>
      <c r="OU577" s="111"/>
      <c r="OV577" s="111"/>
      <c r="OW577" s="111"/>
      <c r="OX577" s="111"/>
      <c r="OY577" s="111"/>
      <c r="OZ577" s="111"/>
      <c r="PA577" s="111"/>
      <c r="PB577" s="111"/>
      <c r="PC577" s="111"/>
      <c r="PD577" s="111"/>
      <c r="PE577" s="111"/>
      <c r="PF577" s="111"/>
      <c r="PG577" s="111"/>
      <c r="PH577" s="111"/>
      <c r="PI577" s="111"/>
      <c r="PJ577" s="111"/>
      <c r="PK577" s="111"/>
      <c r="PL577" s="111"/>
      <c r="PM577" s="111"/>
      <c r="PN577" s="111"/>
      <c r="PO577" s="111"/>
      <c r="PP577" s="111"/>
      <c r="PQ577" s="111"/>
      <c r="PR577" s="111"/>
      <c r="PS577" s="111"/>
      <c r="PT577" s="111"/>
      <c r="PU577" s="111"/>
      <c r="PV577" s="111"/>
      <c r="PW577" s="111"/>
      <c r="PX577" s="111"/>
      <c r="PY577" s="111"/>
      <c r="PZ577" s="111"/>
      <c r="QA577" s="111"/>
      <c r="QB577" s="111"/>
      <c r="QC577" s="111"/>
      <c r="QD577" s="111"/>
      <c r="QE577" s="111"/>
      <c r="QF577" s="111"/>
      <c r="QG577" s="111"/>
      <c r="QH577" s="111"/>
      <c r="QI577" s="111"/>
      <c r="QJ577" s="111"/>
      <c r="QK577" s="111"/>
      <c r="QL577" s="111"/>
      <c r="QM577" s="111"/>
      <c r="QN577" s="111"/>
      <c r="QO577" s="111"/>
      <c r="QP577" s="111"/>
      <c r="QQ577" s="111"/>
      <c r="QR577" s="111"/>
      <c r="QS577" s="111"/>
      <c r="QT577" s="111"/>
      <c r="QU577" s="111"/>
      <c r="QV577" s="111"/>
      <c r="QW577" s="111"/>
      <c r="QX577" s="111"/>
      <c r="QY577" s="111"/>
      <c r="QZ577" s="111"/>
      <c r="RA577" s="111"/>
      <c r="RB577" s="111"/>
      <c r="RC577" s="111"/>
      <c r="RD577" s="111"/>
      <c r="RE577" s="111"/>
      <c r="RF577" s="111"/>
      <c r="RG577" s="111"/>
      <c r="RH577" s="111"/>
      <c r="RI577" s="111"/>
      <c r="RJ577" s="111"/>
      <c r="RK577" s="111"/>
      <c r="RL577" s="111"/>
      <c r="RM577" s="111"/>
      <c r="RN577" s="111"/>
      <c r="RO577" s="111"/>
      <c r="RP577" s="111"/>
      <c r="RQ577" s="111"/>
      <c r="RR577" s="111"/>
      <c r="RS577" s="111"/>
      <c r="RT577" s="111"/>
      <c r="RU577" s="111"/>
      <c r="RV577" s="111"/>
      <c r="RW577" s="111"/>
      <c r="RX577" s="111"/>
      <c r="RY577" s="111"/>
      <c r="RZ577" s="111"/>
      <c r="SA577" s="111"/>
      <c r="SB577" s="111"/>
      <c r="SC577" s="111"/>
      <c r="SD577" s="111"/>
      <c r="SE577" s="111"/>
      <c r="SF577" s="111"/>
      <c r="SG577" s="111"/>
      <c r="SH577" s="111"/>
      <c r="SI577" s="111"/>
      <c r="SJ577" s="111"/>
      <c r="SK577" s="111"/>
      <c r="SL577" s="111"/>
      <c r="SM577" s="111"/>
      <c r="SN577" s="111"/>
      <c r="SO577" s="111"/>
      <c r="SP577" s="111"/>
      <c r="SQ577" s="111"/>
      <c r="SR577" s="111"/>
      <c r="SS577" s="111"/>
      <c r="ST577" s="111"/>
      <c r="SU577" s="111"/>
      <c r="SV577" s="111"/>
      <c r="SW577" s="111"/>
      <c r="SX577" s="111"/>
      <c r="SY577" s="111"/>
      <c r="SZ577" s="111"/>
      <c r="TA577" s="111"/>
      <c r="TB577" s="111"/>
      <c r="TC577" s="111"/>
      <c r="TD577" s="111"/>
      <c r="TE577" s="111"/>
      <c r="TF577" s="111"/>
      <c r="TG577" s="111"/>
      <c r="TH577" s="111"/>
      <c r="TI577" s="111"/>
      <c r="TJ577" s="111"/>
      <c r="TK577" s="111"/>
      <c r="TL577" s="111"/>
      <c r="TM577" s="111"/>
      <c r="TN577" s="111"/>
      <c r="TO577" s="111"/>
      <c r="TP577" s="111"/>
      <c r="TQ577" s="111"/>
      <c r="TR577" s="111"/>
      <c r="TS577" s="111"/>
      <c r="TT577" s="111"/>
      <c r="TU577" s="111"/>
      <c r="TV577" s="111"/>
      <c r="TW577" s="111"/>
      <c r="TX577" s="111"/>
      <c r="TY577" s="111"/>
      <c r="TZ577" s="111"/>
      <c r="UA577" s="111"/>
      <c r="UB577" s="111"/>
      <c r="UC577" s="111"/>
      <c r="UD577" s="111"/>
      <c r="UE577" s="111"/>
      <c r="UF577" s="111"/>
      <c r="UG577" s="111"/>
      <c r="UH577" s="111"/>
      <c r="UI577" s="111"/>
      <c r="UJ577" s="111"/>
      <c r="UK577" s="111"/>
      <c r="UL577" s="111"/>
      <c r="UM577" s="111"/>
      <c r="UN577" s="111"/>
      <c r="UO577" s="111"/>
      <c r="UP577" s="111"/>
      <c r="UQ577" s="111"/>
      <c r="UR577" s="111"/>
      <c r="US577" s="111"/>
      <c r="UT577" s="111"/>
      <c r="UU577" s="111"/>
      <c r="UV577" s="111"/>
      <c r="UW577" s="111"/>
      <c r="UX577" s="111"/>
      <c r="UY577" s="111"/>
      <c r="UZ577" s="111"/>
      <c r="VA577" s="111"/>
      <c r="VB577" s="111"/>
      <c r="VC577" s="111"/>
      <c r="VD577" s="111"/>
      <c r="VE577" s="111"/>
      <c r="VF577" s="111"/>
      <c r="VG577" s="111"/>
      <c r="VH577" s="111"/>
      <c r="VI577" s="111"/>
      <c r="VJ577" s="111"/>
      <c r="VK577" s="111"/>
      <c r="VL577" s="111"/>
      <c r="VM577" s="111"/>
      <c r="VN577" s="111"/>
      <c r="VO577" s="111"/>
      <c r="VP577" s="111"/>
      <c r="VQ577" s="111"/>
      <c r="VR577" s="111"/>
      <c r="VS577" s="111"/>
      <c r="VT577" s="111"/>
      <c r="VU577" s="111"/>
      <c r="VV577" s="111"/>
      <c r="VW577" s="111"/>
      <c r="VX577" s="111"/>
      <c r="VY577" s="111"/>
      <c r="VZ577" s="111"/>
      <c r="WA577" s="111"/>
      <c r="WB577" s="111"/>
      <c r="WC577" s="111"/>
      <c r="WD577" s="111"/>
      <c r="WE577" s="111"/>
      <c r="WF577" s="111"/>
      <c r="WG577" s="111"/>
      <c r="WH577" s="111"/>
      <c r="WI577" s="111"/>
      <c r="WJ577" s="111"/>
      <c r="WK577" s="111"/>
      <c r="WL577" s="111"/>
      <c r="WM577" s="111"/>
      <c r="WN577" s="111"/>
      <c r="WO577" s="111"/>
      <c r="WP577" s="111"/>
      <c r="WQ577" s="111"/>
      <c r="WR577" s="111"/>
      <c r="WS577" s="111"/>
      <c r="WT577" s="111"/>
      <c r="WU577" s="111"/>
      <c r="WV577" s="111"/>
      <c r="WW577" s="111"/>
      <c r="WX577" s="111"/>
      <c r="WY577" s="111"/>
      <c r="WZ577" s="111"/>
      <c r="XA577" s="111"/>
      <c r="XB577" s="111"/>
      <c r="XC577" s="111"/>
      <c r="XD577" s="111"/>
      <c r="XE577" s="111"/>
      <c r="XF577" s="111"/>
      <c r="XG577" s="111"/>
      <c r="XH577" s="111"/>
      <c r="XI577" s="111"/>
      <c r="XJ577" s="111"/>
      <c r="XK577" s="111"/>
      <c r="XL577" s="111"/>
      <c r="XM577" s="111"/>
      <c r="XN577" s="111"/>
      <c r="XO577" s="111"/>
      <c r="XP577" s="111"/>
      <c r="XQ577" s="111"/>
      <c r="XR577" s="111"/>
      <c r="XS577" s="111"/>
      <c r="XT577" s="111"/>
      <c r="XU577" s="111"/>
      <c r="XV577" s="111"/>
      <c r="XW577" s="111"/>
      <c r="XX577" s="111"/>
      <c r="XY577" s="111"/>
      <c r="XZ577" s="111"/>
      <c r="YA577" s="111"/>
      <c r="YB577" s="111"/>
      <c r="YC577" s="111"/>
      <c r="YD577" s="111"/>
      <c r="YE577" s="111"/>
      <c r="YF577" s="111"/>
      <c r="YG577" s="111"/>
      <c r="YH577" s="111"/>
      <c r="YI577" s="111"/>
      <c r="YJ577" s="111"/>
      <c r="YK577" s="111"/>
      <c r="YL577" s="111"/>
      <c r="YM577" s="111"/>
      <c r="YN577" s="111"/>
      <c r="YO577" s="111"/>
      <c r="YP577" s="111"/>
      <c r="YQ577" s="111"/>
      <c r="YR577" s="111"/>
      <c r="YS577" s="111"/>
      <c r="YT577" s="111"/>
      <c r="YU577" s="111"/>
      <c r="YV577" s="111"/>
      <c r="YW577" s="111"/>
      <c r="YX577" s="111"/>
      <c r="YY577" s="111"/>
      <c r="YZ577" s="111"/>
      <c r="ZA577" s="111"/>
      <c r="ZB577" s="111"/>
      <c r="ZC577" s="111"/>
      <c r="ZD577" s="111"/>
      <c r="ZE577" s="111"/>
      <c r="ZF577" s="111"/>
      <c r="ZG577" s="111"/>
      <c r="ZH577" s="111"/>
      <c r="ZI577" s="111"/>
      <c r="ZJ577" s="111"/>
      <c r="ZK577" s="111"/>
      <c r="ZL577" s="111"/>
      <c r="ZM577" s="111"/>
      <c r="ZN577" s="111"/>
      <c r="ZO577" s="111"/>
      <c r="ZP577" s="111"/>
      <c r="ZQ577" s="111"/>
      <c r="ZR577" s="111"/>
      <c r="ZS577" s="111"/>
      <c r="ZT577" s="111"/>
      <c r="ZU577" s="111"/>
      <c r="ZV577" s="111"/>
      <c r="ZW577" s="111"/>
      <c r="ZX577" s="111"/>
      <c r="ZY577" s="111"/>
      <c r="ZZ577" s="111"/>
      <c r="AAA577" s="111"/>
      <c r="AAB577" s="111"/>
      <c r="AAC577" s="111"/>
      <c r="AAD577" s="111"/>
      <c r="AAE577" s="111"/>
      <c r="AAF577" s="111"/>
      <c r="AAG577" s="111"/>
      <c r="AAH577" s="111"/>
      <c r="AAI577" s="111"/>
      <c r="AAJ577" s="111"/>
      <c r="AAK577" s="111"/>
      <c r="AAL577" s="111"/>
      <c r="AAM577" s="111"/>
      <c r="AAN577" s="111"/>
      <c r="AAO577" s="111"/>
      <c r="AAP577" s="111"/>
      <c r="AAQ577" s="111"/>
      <c r="AAR577" s="111"/>
      <c r="AAS577" s="111"/>
      <c r="AAT577" s="111"/>
      <c r="AAU577" s="111"/>
      <c r="AAV577" s="111"/>
      <c r="AAW577" s="111"/>
      <c r="AAX577" s="111"/>
      <c r="AAY577" s="111"/>
      <c r="AAZ577" s="111"/>
      <c r="ABA577" s="111"/>
      <c r="ABB577" s="111"/>
      <c r="ABC577" s="111"/>
      <c r="ABD577" s="111"/>
      <c r="ABE577" s="111"/>
      <c r="ABF577" s="111"/>
      <c r="ABG577" s="111"/>
      <c r="ABH577" s="111"/>
      <c r="ABI577" s="111"/>
      <c r="ABJ577" s="111"/>
      <c r="ABK577" s="111"/>
      <c r="ABL577" s="111"/>
      <c r="ABM577" s="111"/>
      <c r="ABN577" s="111"/>
      <c r="ABO577" s="111"/>
      <c r="ABP577" s="111"/>
      <c r="ABQ577" s="111"/>
      <c r="ABR577" s="111"/>
      <c r="ABS577" s="111"/>
      <c r="ABT577" s="111"/>
      <c r="ABU577" s="111"/>
      <c r="ABV577" s="111"/>
      <c r="ABW577" s="111"/>
      <c r="ABX577" s="111"/>
      <c r="ABY577" s="111"/>
      <c r="ABZ577" s="111"/>
      <c r="ACA577" s="111"/>
      <c r="ACB577" s="111"/>
      <c r="ACC577" s="111"/>
      <c r="ACD577" s="111"/>
      <c r="ACE577" s="111"/>
      <c r="ACF577" s="111"/>
      <c r="ACG577" s="111"/>
      <c r="ACH577" s="111"/>
      <c r="ACI577" s="111"/>
      <c r="ACJ577" s="111"/>
      <c r="ACK577" s="111"/>
      <c r="ACL577" s="111"/>
      <c r="ACM577" s="111"/>
      <c r="ACN577" s="111"/>
      <c r="ACO577" s="111"/>
      <c r="ACP577" s="111"/>
      <c r="ACQ577" s="111"/>
      <c r="ACR577" s="111"/>
      <c r="ACS577" s="111"/>
      <c r="ACT577" s="111"/>
      <c r="ACU577" s="111"/>
      <c r="ACV577" s="111"/>
      <c r="ACW577" s="111"/>
      <c r="ACX577" s="111"/>
      <c r="ACY577" s="111"/>
      <c r="ACZ577" s="111"/>
      <c r="ADA577" s="111"/>
      <c r="ADB577" s="111"/>
      <c r="ADC577" s="111"/>
      <c r="ADD577" s="111"/>
      <c r="ADE577" s="111"/>
      <c r="ADF577" s="111"/>
      <c r="ADG577" s="111"/>
      <c r="ADH577" s="111"/>
      <c r="ADI577" s="111"/>
      <c r="ADJ577" s="111"/>
      <c r="ADK577" s="111"/>
      <c r="ADL577" s="111"/>
      <c r="ADM577" s="111"/>
      <c r="ADN577" s="111"/>
      <c r="ADO577" s="111"/>
      <c r="ADP577" s="111"/>
      <c r="ADQ577" s="111"/>
      <c r="ADR577" s="111"/>
      <c r="ADS577" s="111"/>
      <c r="ADT577" s="111"/>
      <c r="ADU577" s="111"/>
      <c r="ADV577" s="111"/>
      <c r="ADW577" s="111"/>
      <c r="ADX577" s="111"/>
      <c r="ADY577" s="111"/>
      <c r="ADZ577" s="111"/>
      <c r="AEA577" s="111"/>
      <c r="AEB577" s="111"/>
      <c r="AEC577" s="111"/>
      <c r="AED577" s="111"/>
      <c r="AEE577" s="111"/>
      <c r="AEF577" s="111"/>
      <c r="AEG577" s="111"/>
      <c r="AEH577" s="111"/>
      <c r="AEI577" s="111"/>
      <c r="AEJ577" s="111"/>
      <c r="AEK577" s="111"/>
      <c r="AEL577" s="111"/>
      <c r="AEM577" s="111"/>
      <c r="AEN577" s="111"/>
      <c r="AEO577" s="111"/>
      <c r="AEP577" s="111"/>
      <c r="AEQ577" s="111"/>
      <c r="AER577" s="111"/>
      <c r="AES577" s="111"/>
      <c r="AET577" s="111"/>
      <c r="AEU577" s="111"/>
      <c r="AEV577" s="111"/>
      <c r="AEW577" s="111"/>
      <c r="AEX577" s="111"/>
      <c r="AEY577" s="111"/>
      <c r="AEZ577" s="111"/>
      <c r="AFA577" s="111"/>
      <c r="AFB577" s="111"/>
      <c r="AFC577" s="111"/>
      <c r="AFD577" s="111"/>
      <c r="AFE577" s="111"/>
      <c r="AFF577" s="111"/>
      <c r="AFG577" s="111"/>
      <c r="AFH577" s="111"/>
      <c r="AFI577" s="111"/>
      <c r="AFJ577" s="111"/>
      <c r="AFK577" s="111"/>
      <c r="AFL577" s="111"/>
      <c r="AFM577" s="111"/>
      <c r="AFN577" s="111"/>
      <c r="AFO577" s="111"/>
      <c r="AFP577" s="111"/>
      <c r="AFQ577" s="111"/>
      <c r="AFR577" s="111"/>
      <c r="AFS577" s="111"/>
      <c r="AFT577" s="111"/>
      <c r="AFU577" s="111"/>
      <c r="AFV577" s="111"/>
      <c r="AFW577" s="111"/>
      <c r="AFX577" s="111"/>
      <c r="AFY577" s="111"/>
      <c r="AFZ577" s="111"/>
      <c r="AGA577" s="111"/>
      <c r="AGB577" s="111"/>
      <c r="AGC577" s="111"/>
      <c r="AGD577" s="111"/>
      <c r="AGE577" s="111"/>
      <c r="AGF577" s="111"/>
      <c r="AGG577" s="111"/>
      <c r="AGH577" s="111"/>
      <c r="AGI577" s="111"/>
      <c r="AGJ577" s="111"/>
      <c r="AGK577" s="111"/>
      <c r="AGL577" s="111"/>
      <c r="AGM577" s="111"/>
      <c r="AGN577" s="111"/>
      <c r="AGO577" s="111"/>
      <c r="AGP577" s="111"/>
      <c r="AGQ577" s="111"/>
      <c r="AGR577" s="111"/>
      <c r="AGS577" s="111"/>
      <c r="AGT577" s="111"/>
      <c r="AGU577" s="111"/>
      <c r="AGV577" s="111"/>
      <c r="AGW577" s="111"/>
      <c r="AGX577" s="111"/>
      <c r="AGY577" s="111"/>
      <c r="AGZ577" s="111"/>
      <c r="AHA577" s="111"/>
      <c r="AHB577" s="111"/>
      <c r="AHC577" s="111"/>
      <c r="AHD577" s="111"/>
      <c r="AHE577" s="111"/>
      <c r="AHF577" s="111"/>
      <c r="AHG577" s="111"/>
      <c r="AHH577" s="111"/>
      <c r="AHI577" s="111"/>
      <c r="AHJ577" s="111"/>
      <c r="AHK577" s="111"/>
      <c r="AHL577" s="111"/>
      <c r="AHM577" s="111"/>
      <c r="AHN577" s="111"/>
      <c r="AHO577" s="111"/>
      <c r="AHP577" s="111"/>
      <c r="AHQ577" s="111"/>
      <c r="AHR577" s="111"/>
      <c r="AHS577" s="111"/>
      <c r="AHT577" s="111"/>
      <c r="AHU577" s="111"/>
      <c r="AHV577" s="111"/>
      <c r="AHW577" s="111"/>
      <c r="AHX577" s="111"/>
      <c r="AHY577" s="111"/>
      <c r="AHZ577" s="111"/>
      <c r="AIA577" s="111"/>
      <c r="AIB577" s="111"/>
      <c r="AIC577" s="111"/>
      <c r="AID577" s="111"/>
      <c r="AIE577" s="111"/>
      <c r="AIF577" s="111"/>
      <c r="AIG577" s="111"/>
      <c r="AIH577" s="111"/>
      <c r="AII577" s="111"/>
      <c r="AIJ577" s="111"/>
      <c r="AIK577" s="111"/>
      <c r="AIL577" s="111"/>
      <c r="AIM577" s="111"/>
      <c r="AIN577" s="111"/>
      <c r="AIO577" s="111"/>
      <c r="AIP577" s="111"/>
      <c r="AIQ577" s="111"/>
      <c r="AIR577" s="111"/>
      <c r="AIS577" s="111"/>
      <c r="AIT577" s="111"/>
      <c r="AIU577" s="111"/>
      <c r="AIV577" s="111"/>
      <c r="AIW577" s="111"/>
      <c r="AIX577" s="111"/>
      <c r="AIY577" s="111"/>
      <c r="AIZ577" s="111"/>
      <c r="AJA577" s="111"/>
      <c r="AJB577" s="111"/>
      <c r="AJC577" s="111"/>
      <c r="AJD577" s="111"/>
      <c r="AJE577" s="111"/>
      <c r="AJF577" s="111"/>
      <c r="AJG577" s="111"/>
      <c r="AJH577" s="111"/>
      <c r="AJI577" s="111"/>
      <c r="AJJ577" s="111"/>
      <c r="AJK577" s="111"/>
      <c r="AJL577" s="111"/>
      <c r="AJM577" s="111"/>
      <c r="AJN577" s="111"/>
      <c r="AJO577" s="111"/>
      <c r="AJP577" s="111"/>
      <c r="AJQ577" s="111"/>
      <c r="AJR577" s="111"/>
      <c r="AJS577" s="111"/>
      <c r="AJT577" s="111"/>
      <c r="AJU577" s="111"/>
      <c r="AJV577" s="111"/>
      <c r="AJW577" s="111"/>
      <c r="AJX577" s="111"/>
      <c r="AJY577" s="111"/>
      <c r="AJZ577" s="111"/>
      <c r="AKA577" s="111"/>
      <c r="AKB577" s="111"/>
      <c r="AKC577" s="111"/>
      <c r="AKD577" s="111"/>
      <c r="AKE577" s="111"/>
      <c r="AKF577" s="111"/>
      <c r="AKG577" s="111"/>
      <c r="AKH577" s="111"/>
      <c r="AKI577" s="111"/>
      <c r="AKJ577" s="111"/>
      <c r="AKK577" s="111"/>
      <c r="AKL577" s="111"/>
      <c r="AKM577" s="111"/>
      <c r="AKN577" s="111"/>
      <c r="AKO577" s="111"/>
      <c r="AKP577" s="111"/>
      <c r="AKQ577" s="111"/>
      <c r="AKR577" s="111"/>
      <c r="AKS577" s="111"/>
      <c r="AKT577" s="111"/>
      <c r="AKU577" s="111"/>
      <c r="AKV577" s="111"/>
      <c r="AKW577" s="111"/>
      <c r="AKX577" s="111"/>
      <c r="AKY577" s="111"/>
      <c r="AKZ577" s="111"/>
      <c r="ALA577" s="111"/>
      <c r="ALB577" s="111"/>
      <c r="ALC577" s="111"/>
      <c r="ALD577" s="111"/>
      <c r="ALE577" s="111"/>
      <c r="ALF577" s="111"/>
      <c r="ALG577" s="111"/>
      <c r="ALH577" s="111"/>
      <c r="ALI577" s="111"/>
      <c r="ALJ577" s="111"/>
      <c r="ALK577" s="111"/>
      <c r="ALL577" s="111"/>
      <c r="ALM577" s="111"/>
      <c r="ALN577" s="111"/>
      <c r="ALO577" s="111"/>
      <c r="AMM577" s="111"/>
    </row>
    <row r="578" customFormat="false" ht="17.6" hidden="false" customHeight="false" outlineLevel="0" collapsed="false">
      <c r="B578" s="90"/>
      <c r="C578" s="81" t="s">
        <v>63</v>
      </c>
      <c r="D578" s="81" t="n">
        <v>926</v>
      </c>
      <c r="E578" s="154" t="s">
        <v>46</v>
      </c>
      <c r="F578" s="154"/>
      <c r="G578" s="82"/>
      <c r="H578" s="86"/>
      <c r="I578" s="157" t="n">
        <f aca="false">SUM(J578:Q578)</f>
        <v>94173300</v>
      </c>
      <c r="J578" s="157" t="n">
        <f aca="false">J579+J591</f>
        <v>98683400</v>
      </c>
      <c r="K578" s="76" t="n">
        <f aca="false">K579+K591</f>
        <v>-5602900</v>
      </c>
      <c r="L578" s="76" t="n">
        <f aca="false">L579+L591</f>
        <v>0</v>
      </c>
      <c r="M578" s="76" t="n">
        <f aca="false">M579+M591</f>
        <v>-900</v>
      </c>
      <c r="N578" s="76" t="n">
        <f aca="false">N579+N591</f>
        <v>40000</v>
      </c>
      <c r="O578" s="157" t="n">
        <f aca="false">O579+O591</f>
        <v>1053700</v>
      </c>
      <c r="P578" s="76" t="n">
        <f aca="false">P579+P591</f>
        <v>0</v>
      </c>
      <c r="Q578" s="158" t="n">
        <f aca="false">Q579+Q591</f>
        <v>0</v>
      </c>
    </row>
    <row r="579" customFormat="false" ht="17.6" hidden="false" customHeight="false" outlineLevel="0" collapsed="false">
      <c r="B579" s="90"/>
      <c r="C579" s="81" t="s">
        <v>64</v>
      </c>
      <c r="D579" s="81" t="n">
        <v>926</v>
      </c>
      <c r="E579" s="154" t="s">
        <v>46</v>
      </c>
      <c r="F579" s="154" t="s">
        <v>16</v>
      </c>
      <c r="G579" s="82"/>
      <c r="H579" s="86"/>
      <c r="I579" s="157" t="n">
        <f aca="false">SUM(J579:Q579)</f>
        <v>75575700</v>
      </c>
      <c r="J579" s="157" t="n">
        <f aca="false">J580</f>
        <v>82661700</v>
      </c>
      <c r="K579" s="76" t="n">
        <f aca="false">K580</f>
        <v>-5885100</v>
      </c>
      <c r="L579" s="76" t="n">
        <f aca="false">L580</f>
        <v>0</v>
      </c>
      <c r="M579" s="76" t="n">
        <f aca="false">M580</f>
        <v>-900</v>
      </c>
      <c r="N579" s="76" t="n">
        <f aca="false">N580</f>
        <v>0</v>
      </c>
      <c r="O579" s="157" t="n">
        <f aca="false">O580</f>
        <v>-1200000</v>
      </c>
      <c r="P579" s="76" t="n">
        <f aca="false">P580</f>
        <v>0</v>
      </c>
      <c r="Q579" s="158" t="n">
        <f aca="false">Q580</f>
        <v>0</v>
      </c>
    </row>
    <row r="580" customFormat="false" ht="48.5" hidden="false" customHeight="false" outlineLevel="0" collapsed="false">
      <c r="B580" s="90"/>
      <c r="C580" s="94" t="s">
        <v>210</v>
      </c>
      <c r="D580" s="81" t="n">
        <v>926</v>
      </c>
      <c r="E580" s="154" t="s">
        <v>46</v>
      </c>
      <c r="F580" s="154" t="s">
        <v>16</v>
      </c>
      <c r="G580" s="82" t="n">
        <v>5900000000</v>
      </c>
      <c r="H580" s="86"/>
      <c r="I580" s="157" t="n">
        <f aca="false">SUM(J580:Q580)</f>
        <v>75575700</v>
      </c>
      <c r="J580" s="157" t="n">
        <f aca="false">J581+J586</f>
        <v>82661700</v>
      </c>
      <c r="K580" s="76" t="n">
        <f aca="false">K581+K586</f>
        <v>-5885100</v>
      </c>
      <c r="L580" s="76" t="n">
        <f aca="false">L581+L586</f>
        <v>0</v>
      </c>
      <c r="M580" s="76" t="n">
        <f aca="false">M581+M586</f>
        <v>-900</v>
      </c>
      <c r="N580" s="76" t="n">
        <f aca="false">N581+N586</f>
        <v>0</v>
      </c>
      <c r="O580" s="157" t="n">
        <f aca="false">O581+O586</f>
        <v>-1200000</v>
      </c>
      <c r="P580" s="76" t="n">
        <f aca="false">P581+P586</f>
        <v>0</v>
      </c>
      <c r="Q580" s="158" t="n">
        <f aca="false">Q581+Q586</f>
        <v>0</v>
      </c>
    </row>
    <row r="581" customFormat="false" ht="17.6" hidden="false" customHeight="false" outlineLevel="0" collapsed="false">
      <c r="B581" s="90"/>
      <c r="C581" s="81" t="s">
        <v>211</v>
      </c>
      <c r="D581" s="81" t="n">
        <v>926</v>
      </c>
      <c r="E581" s="154" t="s">
        <v>46</v>
      </c>
      <c r="F581" s="154" t="s">
        <v>16</v>
      </c>
      <c r="G581" s="82" t="n">
        <v>5920000000</v>
      </c>
      <c r="H581" s="86"/>
      <c r="I581" s="157" t="n">
        <f aca="false">SUM(J581:Q581)</f>
        <v>51674300</v>
      </c>
      <c r="J581" s="157" t="n">
        <f aca="false">J582</f>
        <v>54992300</v>
      </c>
      <c r="K581" s="76" t="n">
        <f aca="false">K582</f>
        <v>-3588000</v>
      </c>
      <c r="L581" s="76" t="n">
        <f aca="false">L582</f>
        <v>0</v>
      </c>
      <c r="M581" s="76" t="n">
        <f aca="false">M582</f>
        <v>0</v>
      </c>
      <c r="N581" s="76" t="n">
        <f aca="false">N582</f>
        <v>0</v>
      </c>
      <c r="O581" s="157" t="n">
        <f aca="false">O582</f>
        <v>0</v>
      </c>
      <c r="P581" s="76" t="n">
        <f aca="false">P582+P584</f>
        <v>270000</v>
      </c>
      <c r="Q581" s="158" t="n">
        <f aca="false">Q582+Q584</f>
        <v>0</v>
      </c>
    </row>
    <row r="582" s="111" customFormat="true" ht="32.8" hidden="false" customHeight="false" outlineLevel="0" collapsed="false">
      <c r="A582" s="108"/>
      <c r="B582" s="90"/>
      <c r="C582" s="94" t="s">
        <v>130</v>
      </c>
      <c r="D582" s="81" t="n">
        <v>926</v>
      </c>
      <c r="E582" s="154" t="s">
        <v>46</v>
      </c>
      <c r="F582" s="154" t="s">
        <v>16</v>
      </c>
      <c r="G582" s="82" t="n">
        <v>5920000590</v>
      </c>
      <c r="H582" s="86"/>
      <c r="I582" s="157" t="n">
        <f aca="false">SUM(J582:Q582)</f>
        <v>51674300</v>
      </c>
      <c r="J582" s="157" t="n">
        <f aca="false">J583</f>
        <v>54992300</v>
      </c>
      <c r="K582" s="76" t="n">
        <f aca="false">K583</f>
        <v>-3588000</v>
      </c>
      <c r="L582" s="76" t="n">
        <f aca="false">L583</f>
        <v>0</v>
      </c>
      <c r="M582" s="76" t="n">
        <f aca="false">M583</f>
        <v>0</v>
      </c>
      <c r="N582" s="76" t="n">
        <f aca="false">N583</f>
        <v>0</v>
      </c>
      <c r="O582" s="157" t="n">
        <f aca="false">O583</f>
        <v>0</v>
      </c>
      <c r="P582" s="76" t="n">
        <f aca="false">P583</f>
        <v>270000</v>
      </c>
      <c r="Q582" s="158" t="n">
        <f aca="false">Q583</f>
        <v>0</v>
      </c>
      <c r="IE582" s="101"/>
      <c r="IF582" s="101"/>
      <c r="IG582" s="101"/>
      <c r="IH582" s="101"/>
      <c r="II582" s="101"/>
      <c r="IJ582" s="101"/>
      <c r="IK582" s="101"/>
      <c r="IL582" s="101"/>
      <c r="IM582" s="101"/>
      <c r="IN582" s="101"/>
      <c r="IO582" s="101"/>
      <c r="IP582" s="101"/>
      <c r="IQ582" s="101"/>
      <c r="IR582" s="101"/>
      <c r="IS582" s="101"/>
      <c r="IT582" s="101"/>
      <c r="IU582" s="101"/>
      <c r="IV582" s="101"/>
      <c r="IW582" s="101"/>
      <c r="IX582" s="101"/>
      <c r="IY582" s="101"/>
      <c r="IZ582" s="101"/>
      <c r="JA582" s="101"/>
      <c r="JB582" s="101"/>
      <c r="JC582" s="101"/>
      <c r="JD582" s="101"/>
      <c r="JE582" s="101"/>
      <c r="JF582" s="101"/>
      <c r="JG582" s="101"/>
      <c r="JH582" s="101"/>
      <c r="JI582" s="101"/>
      <c r="JJ582" s="101"/>
      <c r="JK582" s="101"/>
      <c r="JL582" s="101"/>
      <c r="JM582" s="101"/>
      <c r="JN582" s="101"/>
      <c r="JO582" s="101"/>
      <c r="JP582" s="101"/>
      <c r="JQ582" s="101"/>
      <c r="JR582" s="101"/>
      <c r="JS582" s="101"/>
      <c r="JT582" s="101"/>
      <c r="JU582" s="101"/>
      <c r="JV582" s="101"/>
      <c r="JW582" s="101"/>
      <c r="JX582" s="101"/>
      <c r="JY582" s="101"/>
      <c r="JZ582" s="101"/>
      <c r="KA582" s="101"/>
      <c r="KB582" s="101"/>
      <c r="KC582" s="101"/>
      <c r="KD582" s="101"/>
      <c r="KE582" s="101"/>
      <c r="KF582" s="101"/>
      <c r="KG582" s="101"/>
      <c r="KH582" s="101"/>
      <c r="KI582" s="101"/>
      <c r="KJ582" s="101"/>
      <c r="KK582" s="101"/>
      <c r="KL582" s="101"/>
      <c r="KM582" s="101"/>
      <c r="KN582" s="101"/>
      <c r="KO582" s="101"/>
      <c r="KP582" s="101"/>
      <c r="KQ582" s="101"/>
      <c r="KR582" s="101"/>
      <c r="KS582" s="101"/>
      <c r="KT582" s="101"/>
      <c r="KU582" s="101"/>
      <c r="KV582" s="101"/>
      <c r="KW582" s="101"/>
      <c r="KX582" s="101"/>
      <c r="KY582" s="101"/>
      <c r="KZ582" s="101"/>
      <c r="LA582" s="101"/>
      <c r="LB582" s="101"/>
      <c r="LC582" s="101"/>
      <c r="LD582" s="101"/>
      <c r="LE582" s="101"/>
      <c r="LF582" s="101"/>
      <c r="LG582" s="101"/>
      <c r="LH582" s="101"/>
      <c r="LI582" s="101"/>
      <c r="LJ582" s="101"/>
      <c r="LK582" s="101"/>
      <c r="LL582" s="101"/>
      <c r="LM582" s="101"/>
      <c r="LN582" s="101"/>
      <c r="LO582" s="101"/>
      <c r="LP582" s="101"/>
      <c r="LQ582" s="101"/>
      <c r="LR582" s="101"/>
      <c r="LS582" s="101"/>
      <c r="LT582" s="101"/>
      <c r="LU582" s="101"/>
      <c r="LV582" s="101"/>
      <c r="LW582" s="101"/>
      <c r="LX582" s="101"/>
      <c r="LY582" s="101"/>
      <c r="LZ582" s="101"/>
      <c r="MA582" s="101"/>
      <c r="MB582" s="101"/>
      <c r="MC582" s="101"/>
      <c r="MD582" s="101"/>
      <c r="ME582" s="101"/>
      <c r="MF582" s="101"/>
      <c r="MG582" s="101"/>
      <c r="MH582" s="101"/>
      <c r="MI582" s="101"/>
      <c r="MJ582" s="101"/>
      <c r="MK582" s="101"/>
      <c r="ML582" s="101"/>
      <c r="MM582" s="101"/>
      <c r="MN582" s="101"/>
      <c r="MO582" s="101"/>
      <c r="MP582" s="101"/>
      <c r="MQ582" s="101"/>
      <c r="MR582" s="101"/>
      <c r="MS582" s="101"/>
      <c r="MT582" s="101"/>
      <c r="MU582" s="101"/>
      <c r="MV582" s="101"/>
      <c r="MW582" s="101"/>
      <c r="MX582" s="101"/>
      <c r="MY582" s="101"/>
      <c r="MZ582" s="101"/>
      <c r="NA582" s="101"/>
      <c r="NB582" s="101"/>
      <c r="NC582" s="101"/>
      <c r="ND582" s="101"/>
      <c r="NE582" s="101"/>
      <c r="NF582" s="101"/>
      <c r="NG582" s="101"/>
      <c r="NH582" s="101"/>
      <c r="NI582" s="101"/>
      <c r="NJ582" s="101"/>
      <c r="NK582" s="101"/>
      <c r="NL582" s="101"/>
      <c r="NM582" s="101"/>
      <c r="NN582" s="101"/>
      <c r="NO582" s="101"/>
      <c r="NP582" s="101"/>
      <c r="NQ582" s="101"/>
      <c r="NR582" s="101"/>
      <c r="NS582" s="101"/>
      <c r="NT582" s="101"/>
      <c r="NU582" s="101"/>
      <c r="NV582" s="101"/>
      <c r="NW582" s="101"/>
      <c r="NX582" s="101"/>
      <c r="NY582" s="101"/>
      <c r="NZ582" s="101"/>
      <c r="OA582" s="101"/>
      <c r="OB582" s="101"/>
      <c r="OC582" s="101"/>
      <c r="OD582" s="101"/>
      <c r="OE582" s="101"/>
      <c r="OF582" s="101"/>
      <c r="OG582" s="101"/>
      <c r="OH582" s="101"/>
      <c r="OI582" s="101"/>
      <c r="OJ582" s="101"/>
      <c r="OK582" s="101"/>
      <c r="OL582" s="101"/>
      <c r="OM582" s="101"/>
      <c r="ON582" s="101"/>
      <c r="OO582" s="101"/>
      <c r="OP582" s="101"/>
      <c r="OQ582" s="101"/>
      <c r="OR582" s="101"/>
      <c r="OS582" s="101"/>
      <c r="OT582" s="101"/>
      <c r="OU582" s="101"/>
      <c r="OV582" s="101"/>
      <c r="OW582" s="101"/>
      <c r="OX582" s="101"/>
      <c r="OY582" s="101"/>
      <c r="OZ582" s="101"/>
      <c r="PA582" s="101"/>
      <c r="PB582" s="101"/>
      <c r="PC582" s="101"/>
      <c r="PD582" s="101"/>
      <c r="PE582" s="101"/>
      <c r="PF582" s="101"/>
      <c r="PG582" s="101"/>
      <c r="PH582" s="101"/>
      <c r="PI582" s="101"/>
      <c r="PJ582" s="101"/>
      <c r="PK582" s="101"/>
      <c r="PL582" s="101"/>
      <c r="PM582" s="101"/>
      <c r="PN582" s="101"/>
      <c r="PO582" s="101"/>
      <c r="PP582" s="101"/>
      <c r="PQ582" s="101"/>
      <c r="PR582" s="101"/>
      <c r="PS582" s="101"/>
      <c r="PT582" s="101"/>
      <c r="PU582" s="101"/>
      <c r="PV582" s="101"/>
      <c r="PW582" s="101"/>
      <c r="PX582" s="101"/>
      <c r="PY582" s="101"/>
      <c r="PZ582" s="101"/>
      <c r="QA582" s="101"/>
      <c r="QB582" s="101"/>
      <c r="QC582" s="101"/>
      <c r="QD582" s="101"/>
      <c r="QE582" s="101"/>
      <c r="QF582" s="101"/>
      <c r="QG582" s="101"/>
      <c r="QH582" s="101"/>
      <c r="QI582" s="101"/>
      <c r="QJ582" s="101"/>
      <c r="QK582" s="101"/>
      <c r="QL582" s="101"/>
      <c r="QM582" s="101"/>
      <c r="QN582" s="101"/>
      <c r="QO582" s="101"/>
      <c r="QP582" s="101"/>
      <c r="QQ582" s="101"/>
      <c r="QR582" s="101"/>
      <c r="QS582" s="101"/>
      <c r="QT582" s="101"/>
      <c r="QU582" s="101"/>
      <c r="QV582" s="101"/>
      <c r="QW582" s="101"/>
      <c r="QX582" s="101"/>
      <c r="QY582" s="101"/>
      <c r="QZ582" s="101"/>
      <c r="RA582" s="101"/>
      <c r="RB582" s="101"/>
      <c r="RC582" s="101"/>
      <c r="RD582" s="101"/>
      <c r="RE582" s="101"/>
      <c r="RF582" s="101"/>
      <c r="RG582" s="101"/>
      <c r="RH582" s="101"/>
      <c r="RI582" s="101"/>
      <c r="RJ582" s="101"/>
      <c r="RK582" s="101"/>
      <c r="RL582" s="101"/>
      <c r="RM582" s="101"/>
      <c r="RN582" s="101"/>
      <c r="RO582" s="101"/>
      <c r="RP582" s="101"/>
      <c r="RQ582" s="101"/>
      <c r="RR582" s="101"/>
      <c r="RS582" s="101"/>
      <c r="RT582" s="101"/>
      <c r="RU582" s="101"/>
      <c r="RV582" s="101"/>
      <c r="RW582" s="101"/>
      <c r="RX582" s="101"/>
      <c r="RY582" s="101"/>
      <c r="RZ582" s="101"/>
      <c r="SA582" s="101"/>
      <c r="SB582" s="101"/>
      <c r="SC582" s="101"/>
      <c r="SD582" s="101"/>
      <c r="SE582" s="101"/>
      <c r="SF582" s="101"/>
      <c r="SG582" s="101"/>
      <c r="SH582" s="101"/>
      <c r="SI582" s="101"/>
      <c r="SJ582" s="101"/>
      <c r="SK582" s="101"/>
      <c r="SL582" s="101"/>
      <c r="SM582" s="101"/>
      <c r="SN582" s="101"/>
      <c r="SO582" s="101"/>
      <c r="SP582" s="101"/>
      <c r="SQ582" s="101"/>
      <c r="SR582" s="101"/>
      <c r="SS582" s="101"/>
      <c r="ST582" s="101"/>
      <c r="SU582" s="101"/>
      <c r="SV582" s="101"/>
      <c r="SW582" s="101"/>
      <c r="SX582" s="101"/>
      <c r="SY582" s="101"/>
      <c r="SZ582" s="101"/>
      <c r="TA582" s="101"/>
      <c r="TB582" s="101"/>
      <c r="TC582" s="101"/>
      <c r="TD582" s="101"/>
      <c r="TE582" s="101"/>
      <c r="TF582" s="101"/>
      <c r="TG582" s="101"/>
      <c r="TH582" s="101"/>
      <c r="TI582" s="101"/>
      <c r="TJ582" s="101"/>
      <c r="TK582" s="101"/>
      <c r="TL582" s="101"/>
      <c r="TM582" s="101"/>
      <c r="TN582" s="101"/>
      <c r="TO582" s="101"/>
      <c r="TP582" s="101"/>
      <c r="TQ582" s="101"/>
      <c r="TR582" s="101"/>
      <c r="TS582" s="101"/>
      <c r="TT582" s="101"/>
      <c r="TU582" s="101"/>
      <c r="TV582" s="101"/>
      <c r="TW582" s="101"/>
      <c r="TX582" s="101"/>
      <c r="TY582" s="101"/>
      <c r="TZ582" s="101"/>
      <c r="UA582" s="101"/>
      <c r="UB582" s="101"/>
      <c r="UC582" s="101"/>
      <c r="UD582" s="101"/>
      <c r="UE582" s="101"/>
      <c r="UF582" s="101"/>
      <c r="UG582" s="101"/>
      <c r="UH582" s="101"/>
      <c r="UI582" s="101"/>
      <c r="UJ582" s="101"/>
      <c r="UK582" s="101"/>
      <c r="UL582" s="101"/>
      <c r="UM582" s="101"/>
      <c r="UN582" s="101"/>
      <c r="UO582" s="101"/>
      <c r="UP582" s="101"/>
      <c r="UQ582" s="101"/>
      <c r="UR582" s="101"/>
      <c r="US582" s="101"/>
      <c r="UT582" s="101"/>
      <c r="UU582" s="101"/>
      <c r="UV582" s="101"/>
      <c r="UW582" s="101"/>
      <c r="UX582" s="101"/>
      <c r="UY582" s="101"/>
      <c r="UZ582" s="101"/>
      <c r="VA582" s="101"/>
      <c r="VB582" s="101"/>
      <c r="VC582" s="101"/>
      <c r="VD582" s="101"/>
      <c r="VE582" s="101"/>
      <c r="VF582" s="101"/>
      <c r="VG582" s="101"/>
      <c r="VH582" s="101"/>
      <c r="VI582" s="101"/>
      <c r="VJ582" s="101"/>
      <c r="VK582" s="101"/>
      <c r="VL582" s="101"/>
      <c r="VM582" s="101"/>
      <c r="VN582" s="101"/>
      <c r="VO582" s="101"/>
      <c r="VP582" s="101"/>
      <c r="VQ582" s="101"/>
      <c r="VR582" s="101"/>
      <c r="VS582" s="101"/>
      <c r="VT582" s="101"/>
      <c r="VU582" s="101"/>
      <c r="VV582" s="101"/>
      <c r="VW582" s="101"/>
      <c r="VX582" s="101"/>
      <c r="VY582" s="101"/>
      <c r="VZ582" s="101"/>
      <c r="WA582" s="101"/>
      <c r="WB582" s="101"/>
      <c r="WC582" s="101"/>
      <c r="WD582" s="101"/>
      <c r="WE582" s="101"/>
      <c r="WF582" s="101"/>
      <c r="WG582" s="101"/>
      <c r="WH582" s="101"/>
      <c r="WI582" s="101"/>
      <c r="WJ582" s="101"/>
      <c r="WK582" s="101"/>
      <c r="WL582" s="101"/>
      <c r="WM582" s="101"/>
      <c r="WN582" s="101"/>
      <c r="WO582" s="101"/>
      <c r="WP582" s="101"/>
      <c r="WQ582" s="101"/>
      <c r="WR582" s="101"/>
      <c r="WS582" s="101"/>
      <c r="WT582" s="101"/>
      <c r="WU582" s="101"/>
      <c r="WV582" s="101"/>
      <c r="WW582" s="101"/>
      <c r="WX582" s="101"/>
      <c r="WY582" s="101"/>
      <c r="WZ582" s="101"/>
      <c r="XA582" s="101"/>
      <c r="XB582" s="101"/>
      <c r="XC582" s="101"/>
      <c r="XD582" s="101"/>
      <c r="XE582" s="101"/>
      <c r="XF582" s="101"/>
      <c r="XG582" s="101"/>
      <c r="XH582" s="101"/>
      <c r="XI582" s="101"/>
      <c r="XJ582" s="101"/>
      <c r="XK582" s="101"/>
      <c r="XL582" s="101"/>
      <c r="XM582" s="101"/>
      <c r="XN582" s="101"/>
      <c r="XO582" s="101"/>
      <c r="XP582" s="101"/>
      <c r="XQ582" s="101"/>
      <c r="XR582" s="101"/>
      <c r="XS582" s="101"/>
      <c r="XT582" s="101"/>
      <c r="XU582" s="101"/>
      <c r="XV582" s="101"/>
      <c r="XW582" s="101"/>
      <c r="XX582" s="101"/>
      <c r="XY582" s="101"/>
      <c r="XZ582" s="101"/>
      <c r="YA582" s="101"/>
      <c r="YB582" s="101"/>
      <c r="YC582" s="101"/>
      <c r="YD582" s="101"/>
      <c r="YE582" s="101"/>
      <c r="YF582" s="101"/>
      <c r="YG582" s="101"/>
      <c r="YH582" s="101"/>
      <c r="YI582" s="101"/>
      <c r="YJ582" s="101"/>
      <c r="YK582" s="101"/>
      <c r="YL582" s="101"/>
      <c r="YM582" s="101"/>
      <c r="YN582" s="101"/>
      <c r="YO582" s="101"/>
      <c r="YP582" s="101"/>
      <c r="YQ582" s="101"/>
      <c r="YR582" s="101"/>
      <c r="YS582" s="101"/>
      <c r="YT582" s="101"/>
      <c r="YU582" s="101"/>
      <c r="YV582" s="101"/>
      <c r="YW582" s="101"/>
      <c r="YX582" s="101"/>
      <c r="YY582" s="101"/>
      <c r="YZ582" s="101"/>
      <c r="ZA582" s="101"/>
      <c r="ZB582" s="101"/>
      <c r="ZC582" s="101"/>
      <c r="ZD582" s="101"/>
      <c r="ZE582" s="101"/>
      <c r="ZF582" s="101"/>
      <c r="ZG582" s="101"/>
      <c r="ZH582" s="101"/>
      <c r="ZI582" s="101"/>
      <c r="ZJ582" s="101"/>
      <c r="ZK582" s="101"/>
      <c r="ZL582" s="101"/>
      <c r="ZM582" s="101"/>
      <c r="ZN582" s="101"/>
      <c r="ZO582" s="101"/>
      <c r="ZP582" s="101"/>
      <c r="ZQ582" s="101"/>
      <c r="ZR582" s="101"/>
      <c r="ZS582" s="101"/>
      <c r="ZT582" s="101"/>
      <c r="ZU582" s="101"/>
      <c r="ZV582" s="101"/>
      <c r="ZW582" s="101"/>
      <c r="ZX582" s="101"/>
      <c r="ZY582" s="101"/>
      <c r="ZZ582" s="101"/>
      <c r="AAA582" s="101"/>
      <c r="AAB582" s="101"/>
      <c r="AAC582" s="101"/>
      <c r="AAD582" s="101"/>
      <c r="AAE582" s="101"/>
      <c r="AAF582" s="101"/>
      <c r="AAG582" s="101"/>
      <c r="AAH582" s="101"/>
      <c r="AAI582" s="101"/>
      <c r="AAJ582" s="101"/>
      <c r="AAK582" s="101"/>
      <c r="AAL582" s="101"/>
      <c r="AAM582" s="101"/>
      <c r="AAN582" s="101"/>
      <c r="AAO582" s="101"/>
      <c r="AAP582" s="101"/>
      <c r="AAQ582" s="101"/>
      <c r="AAR582" s="101"/>
      <c r="AAS582" s="101"/>
      <c r="AAT582" s="101"/>
      <c r="AAU582" s="101"/>
      <c r="AAV582" s="101"/>
      <c r="AAW582" s="101"/>
      <c r="AAX582" s="101"/>
      <c r="AAY582" s="101"/>
      <c r="AAZ582" s="101"/>
      <c r="ABA582" s="101"/>
      <c r="ABB582" s="101"/>
      <c r="ABC582" s="101"/>
      <c r="ABD582" s="101"/>
      <c r="ABE582" s="101"/>
      <c r="ABF582" s="101"/>
      <c r="ABG582" s="101"/>
      <c r="ABH582" s="101"/>
      <c r="ABI582" s="101"/>
      <c r="ABJ582" s="101"/>
      <c r="ABK582" s="101"/>
      <c r="ABL582" s="101"/>
      <c r="ABM582" s="101"/>
      <c r="ABN582" s="101"/>
      <c r="ABO582" s="101"/>
      <c r="ABP582" s="101"/>
      <c r="ABQ582" s="101"/>
      <c r="ABR582" s="101"/>
      <c r="ABS582" s="101"/>
      <c r="ABT582" s="101"/>
      <c r="ABU582" s="101"/>
      <c r="ABV582" s="101"/>
      <c r="ABW582" s="101"/>
      <c r="ABX582" s="101"/>
      <c r="ABY582" s="101"/>
      <c r="ABZ582" s="101"/>
      <c r="ACA582" s="101"/>
      <c r="ACB582" s="101"/>
      <c r="ACC582" s="101"/>
      <c r="ACD582" s="101"/>
      <c r="ACE582" s="101"/>
      <c r="ACF582" s="101"/>
      <c r="ACG582" s="101"/>
      <c r="ACH582" s="101"/>
      <c r="ACI582" s="101"/>
      <c r="ACJ582" s="101"/>
      <c r="ACK582" s="101"/>
      <c r="ACL582" s="101"/>
      <c r="ACM582" s="101"/>
      <c r="ACN582" s="101"/>
      <c r="ACO582" s="101"/>
      <c r="ACP582" s="101"/>
      <c r="ACQ582" s="101"/>
      <c r="ACR582" s="101"/>
      <c r="ACS582" s="101"/>
      <c r="ACT582" s="101"/>
      <c r="ACU582" s="101"/>
      <c r="ACV582" s="101"/>
      <c r="ACW582" s="101"/>
      <c r="ACX582" s="101"/>
      <c r="ACY582" s="101"/>
      <c r="ACZ582" s="101"/>
      <c r="ADA582" s="101"/>
      <c r="ADB582" s="101"/>
      <c r="ADC582" s="101"/>
      <c r="ADD582" s="101"/>
      <c r="ADE582" s="101"/>
      <c r="ADF582" s="101"/>
      <c r="ADG582" s="101"/>
      <c r="ADH582" s="101"/>
      <c r="ADI582" s="101"/>
      <c r="ADJ582" s="101"/>
      <c r="ADK582" s="101"/>
      <c r="ADL582" s="101"/>
      <c r="ADM582" s="101"/>
      <c r="ADN582" s="101"/>
      <c r="ADO582" s="101"/>
      <c r="ADP582" s="101"/>
      <c r="ADQ582" s="101"/>
      <c r="ADR582" s="101"/>
      <c r="ADS582" s="101"/>
      <c r="ADT582" s="101"/>
      <c r="ADU582" s="101"/>
      <c r="ADV582" s="101"/>
      <c r="ADW582" s="101"/>
      <c r="ADX582" s="101"/>
      <c r="ADY582" s="101"/>
      <c r="ADZ582" s="101"/>
      <c r="AEA582" s="101"/>
      <c r="AEB582" s="101"/>
      <c r="AEC582" s="101"/>
      <c r="AED582" s="101"/>
      <c r="AEE582" s="101"/>
      <c r="AEF582" s="101"/>
      <c r="AEG582" s="101"/>
      <c r="AEH582" s="101"/>
      <c r="AEI582" s="101"/>
      <c r="AEJ582" s="101"/>
      <c r="AEK582" s="101"/>
      <c r="AEL582" s="101"/>
      <c r="AEM582" s="101"/>
      <c r="AEN582" s="101"/>
      <c r="AEO582" s="101"/>
      <c r="AEP582" s="101"/>
      <c r="AEQ582" s="101"/>
      <c r="AER582" s="101"/>
      <c r="AES582" s="101"/>
      <c r="AET582" s="101"/>
      <c r="AEU582" s="101"/>
      <c r="AEV582" s="101"/>
      <c r="AEW582" s="101"/>
      <c r="AEX582" s="101"/>
      <c r="AEY582" s="101"/>
      <c r="AEZ582" s="101"/>
      <c r="AFA582" s="101"/>
      <c r="AFB582" s="101"/>
      <c r="AFC582" s="101"/>
      <c r="AFD582" s="101"/>
      <c r="AFE582" s="101"/>
      <c r="AFF582" s="101"/>
      <c r="AFG582" s="101"/>
      <c r="AFH582" s="101"/>
      <c r="AFI582" s="101"/>
      <c r="AFJ582" s="101"/>
      <c r="AFK582" s="101"/>
      <c r="AFL582" s="101"/>
      <c r="AFM582" s="101"/>
      <c r="AFN582" s="101"/>
      <c r="AFO582" s="101"/>
      <c r="AFP582" s="101"/>
      <c r="AFQ582" s="101"/>
      <c r="AFR582" s="101"/>
      <c r="AFS582" s="101"/>
      <c r="AFT582" s="101"/>
      <c r="AFU582" s="101"/>
      <c r="AFV582" s="101"/>
      <c r="AFW582" s="101"/>
      <c r="AFX582" s="101"/>
      <c r="AFY582" s="101"/>
      <c r="AFZ582" s="101"/>
      <c r="AGA582" s="101"/>
      <c r="AGB582" s="101"/>
      <c r="AGC582" s="101"/>
      <c r="AGD582" s="101"/>
      <c r="AGE582" s="101"/>
      <c r="AGF582" s="101"/>
      <c r="AGG582" s="101"/>
      <c r="AGH582" s="101"/>
      <c r="AGI582" s="101"/>
      <c r="AGJ582" s="101"/>
      <c r="AGK582" s="101"/>
      <c r="AGL582" s="101"/>
      <c r="AGM582" s="101"/>
      <c r="AGN582" s="101"/>
      <c r="AGO582" s="101"/>
      <c r="AGP582" s="101"/>
      <c r="AGQ582" s="101"/>
      <c r="AGR582" s="101"/>
      <c r="AGS582" s="101"/>
      <c r="AGT582" s="101"/>
      <c r="AGU582" s="101"/>
      <c r="AGV582" s="101"/>
      <c r="AGW582" s="101"/>
      <c r="AGX582" s="101"/>
      <c r="AGY582" s="101"/>
      <c r="AGZ582" s="101"/>
      <c r="AHA582" s="101"/>
      <c r="AHB582" s="101"/>
      <c r="AHC582" s="101"/>
      <c r="AHD582" s="101"/>
      <c r="AHE582" s="101"/>
      <c r="AHF582" s="101"/>
      <c r="AHG582" s="101"/>
      <c r="AHH582" s="101"/>
      <c r="AHI582" s="101"/>
      <c r="AHJ582" s="101"/>
      <c r="AHK582" s="101"/>
      <c r="AHL582" s="101"/>
      <c r="AHM582" s="101"/>
      <c r="AHN582" s="101"/>
      <c r="AHO582" s="101"/>
      <c r="AHP582" s="101"/>
      <c r="AHQ582" s="101"/>
      <c r="AHR582" s="101"/>
      <c r="AHS582" s="101"/>
      <c r="AHT582" s="101"/>
      <c r="AHU582" s="101"/>
      <c r="AHV582" s="101"/>
      <c r="AHW582" s="101"/>
      <c r="AHX582" s="101"/>
      <c r="AHY582" s="101"/>
      <c r="AHZ582" s="101"/>
      <c r="AIA582" s="101"/>
      <c r="AIB582" s="101"/>
      <c r="AIC582" s="101"/>
      <c r="AID582" s="101"/>
      <c r="AIE582" s="101"/>
      <c r="AIF582" s="101"/>
      <c r="AIG582" s="101"/>
      <c r="AIH582" s="101"/>
      <c r="AII582" s="101"/>
      <c r="AIJ582" s="101"/>
      <c r="AIK582" s="101"/>
      <c r="AIL582" s="101"/>
      <c r="AIM582" s="101"/>
      <c r="AIN582" s="101"/>
      <c r="AIO582" s="101"/>
      <c r="AIP582" s="101"/>
      <c r="AIQ582" s="101"/>
      <c r="AIR582" s="101"/>
      <c r="AIS582" s="101"/>
      <c r="AIT582" s="101"/>
      <c r="AIU582" s="101"/>
      <c r="AIV582" s="101"/>
      <c r="AIW582" s="101"/>
      <c r="AIX582" s="101"/>
      <c r="AIY582" s="101"/>
      <c r="AIZ582" s="101"/>
      <c r="AJA582" s="101"/>
      <c r="AJB582" s="101"/>
      <c r="AJC582" s="101"/>
      <c r="AJD582" s="101"/>
      <c r="AJE582" s="101"/>
      <c r="AJF582" s="101"/>
      <c r="AJG582" s="101"/>
      <c r="AJH582" s="101"/>
      <c r="AJI582" s="101"/>
      <c r="AJJ582" s="101"/>
      <c r="AJK582" s="101"/>
      <c r="AJL582" s="101"/>
      <c r="AJM582" s="101"/>
      <c r="AJN582" s="101"/>
      <c r="AJO582" s="101"/>
      <c r="AJP582" s="101"/>
      <c r="AJQ582" s="101"/>
      <c r="AJR582" s="101"/>
      <c r="AJS582" s="101"/>
      <c r="AJT582" s="101"/>
      <c r="AJU582" s="101"/>
      <c r="AJV582" s="101"/>
      <c r="AJW582" s="101"/>
      <c r="AJX582" s="101"/>
      <c r="AJY582" s="101"/>
      <c r="AJZ582" s="101"/>
      <c r="AKA582" s="101"/>
      <c r="AKB582" s="101"/>
      <c r="AKC582" s="101"/>
      <c r="AKD582" s="101"/>
      <c r="AKE582" s="101"/>
      <c r="AKF582" s="101"/>
      <c r="AKG582" s="101"/>
      <c r="AKH582" s="101"/>
      <c r="AKI582" s="101"/>
      <c r="AKJ582" s="101"/>
      <c r="AKK582" s="101"/>
      <c r="AKL582" s="101"/>
      <c r="AKM582" s="101"/>
      <c r="AKN582" s="101"/>
      <c r="AKO582" s="101"/>
      <c r="AKP582" s="101"/>
      <c r="AKQ582" s="101"/>
      <c r="AKR582" s="101"/>
      <c r="AKS582" s="101"/>
      <c r="AKT582" s="101"/>
      <c r="AKU582" s="101"/>
      <c r="AKV582" s="101"/>
      <c r="AKW582" s="101"/>
      <c r="AKX582" s="101"/>
      <c r="AKY582" s="101"/>
      <c r="AKZ582" s="101"/>
      <c r="ALA582" s="101"/>
      <c r="ALB582" s="101"/>
      <c r="ALC582" s="101"/>
      <c r="ALD582" s="101"/>
      <c r="ALE582" s="101"/>
      <c r="ALF582" s="101"/>
      <c r="ALG582" s="101"/>
      <c r="ALH582" s="101"/>
      <c r="ALI582" s="101"/>
      <c r="ALJ582" s="101"/>
      <c r="ALK582" s="101"/>
      <c r="ALL582" s="101"/>
      <c r="ALM582" s="101"/>
      <c r="ALN582" s="101"/>
      <c r="ALO582" s="101"/>
      <c r="ALP582" s="101"/>
      <c r="ALQ582" s="48"/>
      <c r="ALR582" s="48"/>
      <c r="ALS582" s="48"/>
      <c r="ALT582" s="48"/>
      <c r="ALU582" s="48"/>
      <c r="ALV582" s="48"/>
      <c r="ALW582" s="48"/>
      <c r="ALX582" s="48"/>
      <c r="ALY582" s="48"/>
      <c r="ALZ582" s="48"/>
      <c r="AMA582" s="48"/>
      <c r="AMB582" s="48"/>
      <c r="AMC582" s="48"/>
      <c r="AMD582" s="48"/>
      <c r="AME582" s="48"/>
      <c r="AMF582" s="48"/>
      <c r="AMG582" s="48"/>
      <c r="AMH582" s="48"/>
      <c r="AMI582" s="48"/>
      <c r="AMJ582" s="48"/>
      <c r="AMK582" s="48"/>
      <c r="AML582" s="48"/>
      <c r="AMM582" s="48"/>
    </row>
    <row r="583" s="111" customFormat="true" ht="32.8" hidden="false" customHeight="false" outlineLevel="0" collapsed="false">
      <c r="A583" s="108"/>
      <c r="B583" s="90"/>
      <c r="C583" s="81" t="s">
        <v>146</v>
      </c>
      <c r="D583" s="81" t="n">
        <v>926</v>
      </c>
      <c r="E583" s="154" t="s">
        <v>46</v>
      </c>
      <c r="F583" s="154" t="s">
        <v>16</v>
      </c>
      <c r="G583" s="82" t="n">
        <v>5920000590</v>
      </c>
      <c r="H583" s="86" t="n">
        <v>600</v>
      </c>
      <c r="I583" s="157" t="n">
        <f aca="false">SUM(J583:Q583)</f>
        <v>51674300</v>
      </c>
      <c r="J583" s="157" t="n">
        <v>54992300</v>
      </c>
      <c r="K583" s="76" t="n">
        <v>-3588000</v>
      </c>
      <c r="L583" s="76"/>
      <c r="M583" s="76"/>
      <c r="N583" s="76"/>
      <c r="O583" s="157"/>
      <c r="P583" s="76" t="n">
        <v>270000</v>
      </c>
      <c r="Q583" s="158"/>
      <c r="IE583" s="101"/>
      <c r="IF583" s="101"/>
      <c r="IG583" s="101"/>
      <c r="IH583" s="101"/>
      <c r="II583" s="101"/>
      <c r="IJ583" s="101"/>
      <c r="IK583" s="101"/>
      <c r="IL583" s="101"/>
      <c r="IM583" s="101"/>
      <c r="IN583" s="101"/>
      <c r="IO583" s="101"/>
      <c r="IP583" s="101"/>
      <c r="IQ583" s="101"/>
      <c r="IR583" s="101"/>
      <c r="IS583" s="101"/>
      <c r="IT583" s="101"/>
      <c r="IU583" s="101"/>
      <c r="IV583" s="101"/>
      <c r="IW583" s="101"/>
      <c r="IX583" s="101"/>
      <c r="IY583" s="101"/>
      <c r="IZ583" s="101"/>
      <c r="JA583" s="101"/>
      <c r="JB583" s="101"/>
      <c r="JC583" s="101"/>
      <c r="JD583" s="101"/>
      <c r="JE583" s="101"/>
      <c r="JF583" s="101"/>
      <c r="JG583" s="101"/>
      <c r="JH583" s="101"/>
      <c r="JI583" s="101"/>
      <c r="JJ583" s="101"/>
      <c r="JK583" s="101"/>
      <c r="JL583" s="101"/>
      <c r="JM583" s="101"/>
      <c r="JN583" s="101"/>
      <c r="JO583" s="101"/>
      <c r="JP583" s="101"/>
      <c r="JQ583" s="101"/>
      <c r="JR583" s="101"/>
      <c r="JS583" s="101"/>
      <c r="JT583" s="101"/>
      <c r="JU583" s="101"/>
      <c r="JV583" s="101"/>
      <c r="JW583" s="101"/>
      <c r="JX583" s="101"/>
      <c r="JY583" s="101"/>
      <c r="JZ583" s="101"/>
      <c r="KA583" s="101"/>
      <c r="KB583" s="101"/>
      <c r="KC583" s="101"/>
      <c r="KD583" s="101"/>
      <c r="KE583" s="101"/>
      <c r="KF583" s="101"/>
      <c r="KG583" s="101"/>
      <c r="KH583" s="101"/>
      <c r="KI583" s="101"/>
      <c r="KJ583" s="101"/>
      <c r="KK583" s="101"/>
      <c r="KL583" s="101"/>
      <c r="KM583" s="101"/>
      <c r="KN583" s="101"/>
      <c r="KO583" s="101"/>
      <c r="KP583" s="101"/>
      <c r="KQ583" s="101"/>
      <c r="KR583" s="101"/>
      <c r="KS583" s="101"/>
      <c r="KT583" s="101"/>
      <c r="KU583" s="101"/>
      <c r="KV583" s="101"/>
      <c r="KW583" s="101"/>
      <c r="KX583" s="101"/>
      <c r="KY583" s="101"/>
      <c r="KZ583" s="101"/>
      <c r="LA583" s="101"/>
      <c r="LB583" s="101"/>
      <c r="LC583" s="101"/>
      <c r="LD583" s="101"/>
      <c r="LE583" s="101"/>
      <c r="LF583" s="101"/>
      <c r="LG583" s="101"/>
      <c r="LH583" s="101"/>
      <c r="LI583" s="101"/>
      <c r="LJ583" s="101"/>
      <c r="LK583" s="101"/>
      <c r="LL583" s="101"/>
      <c r="LM583" s="101"/>
      <c r="LN583" s="101"/>
      <c r="LO583" s="101"/>
      <c r="LP583" s="101"/>
      <c r="LQ583" s="101"/>
      <c r="LR583" s="101"/>
      <c r="LS583" s="101"/>
      <c r="LT583" s="101"/>
      <c r="LU583" s="101"/>
      <c r="LV583" s="101"/>
      <c r="LW583" s="101"/>
      <c r="LX583" s="101"/>
      <c r="LY583" s="101"/>
      <c r="LZ583" s="101"/>
      <c r="MA583" s="101"/>
      <c r="MB583" s="101"/>
      <c r="MC583" s="101"/>
      <c r="MD583" s="101"/>
      <c r="ME583" s="101"/>
      <c r="MF583" s="101"/>
      <c r="MG583" s="101"/>
      <c r="MH583" s="101"/>
      <c r="MI583" s="101"/>
      <c r="MJ583" s="101"/>
      <c r="MK583" s="101"/>
      <c r="ML583" s="101"/>
      <c r="MM583" s="101"/>
      <c r="MN583" s="101"/>
      <c r="MO583" s="101"/>
      <c r="MP583" s="101"/>
      <c r="MQ583" s="101"/>
      <c r="MR583" s="101"/>
      <c r="MS583" s="101"/>
      <c r="MT583" s="101"/>
      <c r="MU583" s="101"/>
      <c r="MV583" s="101"/>
      <c r="MW583" s="101"/>
      <c r="MX583" s="101"/>
      <c r="MY583" s="101"/>
      <c r="MZ583" s="101"/>
      <c r="NA583" s="101"/>
      <c r="NB583" s="101"/>
      <c r="NC583" s="101"/>
      <c r="ND583" s="101"/>
      <c r="NE583" s="101"/>
      <c r="NF583" s="101"/>
      <c r="NG583" s="101"/>
      <c r="NH583" s="101"/>
      <c r="NI583" s="101"/>
      <c r="NJ583" s="101"/>
      <c r="NK583" s="101"/>
      <c r="NL583" s="101"/>
      <c r="NM583" s="101"/>
      <c r="NN583" s="101"/>
      <c r="NO583" s="101"/>
      <c r="NP583" s="101"/>
      <c r="NQ583" s="101"/>
      <c r="NR583" s="101"/>
      <c r="NS583" s="101"/>
      <c r="NT583" s="101"/>
      <c r="NU583" s="101"/>
      <c r="NV583" s="101"/>
      <c r="NW583" s="101"/>
      <c r="NX583" s="101"/>
      <c r="NY583" s="101"/>
      <c r="NZ583" s="101"/>
      <c r="OA583" s="101"/>
      <c r="OB583" s="101"/>
      <c r="OC583" s="101"/>
      <c r="OD583" s="101"/>
      <c r="OE583" s="101"/>
      <c r="OF583" s="101"/>
      <c r="OG583" s="101"/>
      <c r="OH583" s="101"/>
      <c r="OI583" s="101"/>
      <c r="OJ583" s="101"/>
      <c r="OK583" s="101"/>
      <c r="OL583" s="101"/>
      <c r="OM583" s="101"/>
      <c r="ON583" s="101"/>
      <c r="OO583" s="101"/>
      <c r="OP583" s="101"/>
      <c r="OQ583" s="101"/>
      <c r="OR583" s="101"/>
      <c r="OS583" s="101"/>
      <c r="OT583" s="101"/>
      <c r="OU583" s="101"/>
      <c r="OV583" s="101"/>
      <c r="OW583" s="101"/>
      <c r="OX583" s="101"/>
      <c r="OY583" s="101"/>
      <c r="OZ583" s="101"/>
      <c r="PA583" s="101"/>
      <c r="PB583" s="101"/>
      <c r="PC583" s="101"/>
      <c r="PD583" s="101"/>
      <c r="PE583" s="101"/>
      <c r="PF583" s="101"/>
      <c r="PG583" s="101"/>
      <c r="PH583" s="101"/>
      <c r="PI583" s="101"/>
      <c r="PJ583" s="101"/>
      <c r="PK583" s="101"/>
      <c r="PL583" s="101"/>
      <c r="PM583" s="101"/>
      <c r="PN583" s="101"/>
      <c r="PO583" s="101"/>
      <c r="PP583" s="101"/>
      <c r="PQ583" s="101"/>
      <c r="PR583" s="101"/>
      <c r="PS583" s="101"/>
      <c r="PT583" s="101"/>
      <c r="PU583" s="101"/>
      <c r="PV583" s="101"/>
      <c r="PW583" s="101"/>
      <c r="PX583" s="101"/>
      <c r="PY583" s="101"/>
      <c r="PZ583" s="101"/>
      <c r="QA583" s="101"/>
      <c r="QB583" s="101"/>
      <c r="QC583" s="101"/>
      <c r="QD583" s="101"/>
      <c r="QE583" s="101"/>
      <c r="QF583" s="101"/>
      <c r="QG583" s="101"/>
      <c r="QH583" s="101"/>
      <c r="QI583" s="101"/>
      <c r="QJ583" s="101"/>
      <c r="QK583" s="101"/>
      <c r="QL583" s="101"/>
      <c r="QM583" s="101"/>
      <c r="QN583" s="101"/>
      <c r="QO583" s="101"/>
      <c r="QP583" s="101"/>
      <c r="QQ583" s="101"/>
      <c r="QR583" s="101"/>
      <c r="QS583" s="101"/>
      <c r="QT583" s="101"/>
      <c r="QU583" s="101"/>
      <c r="QV583" s="101"/>
      <c r="QW583" s="101"/>
      <c r="QX583" s="101"/>
      <c r="QY583" s="101"/>
      <c r="QZ583" s="101"/>
      <c r="RA583" s="101"/>
      <c r="RB583" s="101"/>
      <c r="RC583" s="101"/>
      <c r="RD583" s="101"/>
      <c r="RE583" s="101"/>
      <c r="RF583" s="101"/>
      <c r="RG583" s="101"/>
      <c r="RH583" s="101"/>
      <c r="RI583" s="101"/>
      <c r="RJ583" s="101"/>
      <c r="RK583" s="101"/>
      <c r="RL583" s="101"/>
      <c r="RM583" s="101"/>
      <c r="RN583" s="101"/>
      <c r="RO583" s="101"/>
      <c r="RP583" s="101"/>
      <c r="RQ583" s="101"/>
      <c r="RR583" s="101"/>
      <c r="RS583" s="101"/>
      <c r="RT583" s="101"/>
      <c r="RU583" s="101"/>
      <c r="RV583" s="101"/>
      <c r="RW583" s="101"/>
      <c r="RX583" s="101"/>
      <c r="RY583" s="101"/>
      <c r="RZ583" s="101"/>
      <c r="SA583" s="101"/>
      <c r="SB583" s="101"/>
      <c r="SC583" s="101"/>
      <c r="SD583" s="101"/>
      <c r="SE583" s="101"/>
      <c r="SF583" s="101"/>
      <c r="SG583" s="101"/>
      <c r="SH583" s="101"/>
      <c r="SI583" s="101"/>
      <c r="SJ583" s="101"/>
      <c r="SK583" s="101"/>
      <c r="SL583" s="101"/>
      <c r="SM583" s="101"/>
      <c r="SN583" s="101"/>
      <c r="SO583" s="101"/>
      <c r="SP583" s="101"/>
      <c r="SQ583" s="101"/>
      <c r="SR583" s="101"/>
      <c r="SS583" s="101"/>
      <c r="ST583" s="101"/>
      <c r="SU583" s="101"/>
      <c r="SV583" s="101"/>
      <c r="SW583" s="101"/>
      <c r="SX583" s="101"/>
      <c r="SY583" s="101"/>
      <c r="SZ583" s="101"/>
      <c r="TA583" s="101"/>
      <c r="TB583" s="101"/>
      <c r="TC583" s="101"/>
      <c r="TD583" s="101"/>
      <c r="TE583" s="101"/>
      <c r="TF583" s="101"/>
      <c r="TG583" s="101"/>
      <c r="TH583" s="101"/>
      <c r="TI583" s="101"/>
      <c r="TJ583" s="101"/>
      <c r="TK583" s="101"/>
      <c r="TL583" s="101"/>
      <c r="TM583" s="101"/>
      <c r="TN583" s="101"/>
      <c r="TO583" s="101"/>
      <c r="TP583" s="101"/>
      <c r="TQ583" s="101"/>
      <c r="TR583" s="101"/>
      <c r="TS583" s="101"/>
      <c r="TT583" s="101"/>
      <c r="TU583" s="101"/>
      <c r="TV583" s="101"/>
      <c r="TW583" s="101"/>
      <c r="TX583" s="101"/>
      <c r="TY583" s="101"/>
      <c r="TZ583" s="101"/>
      <c r="UA583" s="101"/>
      <c r="UB583" s="101"/>
      <c r="UC583" s="101"/>
      <c r="UD583" s="101"/>
      <c r="UE583" s="101"/>
      <c r="UF583" s="101"/>
      <c r="UG583" s="101"/>
      <c r="UH583" s="101"/>
      <c r="UI583" s="101"/>
      <c r="UJ583" s="101"/>
      <c r="UK583" s="101"/>
      <c r="UL583" s="101"/>
      <c r="UM583" s="101"/>
      <c r="UN583" s="101"/>
      <c r="UO583" s="101"/>
      <c r="UP583" s="101"/>
      <c r="UQ583" s="101"/>
      <c r="UR583" s="101"/>
      <c r="US583" s="101"/>
      <c r="UT583" s="101"/>
      <c r="UU583" s="101"/>
      <c r="UV583" s="101"/>
      <c r="UW583" s="101"/>
      <c r="UX583" s="101"/>
      <c r="UY583" s="101"/>
      <c r="UZ583" s="101"/>
      <c r="VA583" s="101"/>
      <c r="VB583" s="101"/>
      <c r="VC583" s="101"/>
      <c r="VD583" s="101"/>
      <c r="VE583" s="101"/>
      <c r="VF583" s="101"/>
      <c r="VG583" s="101"/>
      <c r="VH583" s="101"/>
      <c r="VI583" s="101"/>
      <c r="VJ583" s="101"/>
      <c r="VK583" s="101"/>
      <c r="VL583" s="101"/>
      <c r="VM583" s="101"/>
      <c r="VN583" s="101"/>
      <c r="VO583" s="101"/>
      <c r="VP583" s="101"/>
      <c r="VQ583" s="101"/>
      <c r="VR583" s="101"/>
      <c r="VS583" s="101"/>
      <c r="VT583" s="101"/>
      <c r="VU583" s="101"/>
      <c r="VV583" s="101"/>
      <c r="VW583" s="101"/>
      <c r="VX583" s="101"/>
      <c r="VY583" s="101"/>
      <c r="VZ583" s="101"/>
      <c r="WA583" s="101"/>
      <c r="WB583" s="101"/>
      <c r="WC583" s="101"/>
      <c r="WD583" s="101"/>
      <c r="WE583" s="101"/>
      <c r="WF583" s="101"/>
      <c r="WG583" s="101"/>
      <c r="WH583" s="101"/>
      <c r="WI583" s="101"/>
      <c r="WJ583" s="101"/>
      <c r="WK583" s="101"/>
      <c r="WL583" s="101"/>
      <c r="WM583" s="101"/>
      <c r="WN583" s="101"/>
      <c r="WO583" s="101"/>
      <c r="WP583" s="101"/>
      <c r="WQ583" s="101"/>
      <c r="WR583" s="101"/>
      <c r="WS583" s="101"/>
      <c r="WT583" s="101"/>
      <c r="WU583" s="101"/>
      <c r="WV583" s="101"/>
      <c r="WW583" s="101"/>
      <c r="WX583" s="101"/>
      <c r="WY583" s="101"/>
      <c r="WZ583" s="101"/>
      <c r="XA583" s="101"/>
      <c r="XB583" s="101"/>
      <c r="XC583" s="101"/>
      <c r="XD583" s="101"/>
      <c r="XE583" s="101"/>
      <c r="XF583" s="101"/>
      <c r="XG583" s="101"/>
      <c r="XH583" s="101"/>
      <c r="XI583" s="101"/>
      <c r="XJ583" s="101"/>
      <c r="XK583" s="101"/>
      <c r="XL583" s="101"/>
      <c r="XM583" s="101"/>
      <c r="XN583" s="101"/>
      <c r="XO583" s="101"/>
      <c r="XP583" s="101"/>
      <c r="XQ583" s="101"/>
      <c r="XR583" s="101"/>
      <c r="XS583" s="101"/>
      <c r="XT583" s="101"/>
      <c r="XU583" s="101"/>
      <c r="XV583" s="101"/>
      <c r="XW583" s="101"/>
      <c r="XX583" s="101"/>
      <c r="XY583" s="101"/>
      <c r="XZ583" s="101"/>
      <c r="YA583" s="101"/>
      <c r="YB583" s="101"/>
      <c r="YC583" s="101"/>
      <c r="YD583" s="101"/>
      <c r="YE583" s="101"/>
      <c r="YF583" s="101"/>
      <c r="YG583" s="101"/>
      <c r="YH583" s="101"/>
      <c r="YI583" s="101"/>
      <c r="YJ583" s="101"/>
      <c r="YK583" s="101"/>
      <c r="YL583" s="101"/>
      <c r="YM583" s="101"/>
      <c r="YN583" s="101"/>
      <c r="YO583" s="101"/>
      <c r="YP583" s="101"/>
      <c r="YQ583" s="101"/>
      <c r="YR583" s="101"/>
      <c r="YS583" s="101"/>
      <c r="YT583" s="101"/>
      <c r="YU583" s="101"/>
      <c r="YV583" s="101"/>
      <c r="YW583" s="101"/>
      <c r="YX583" s="101"/>
      <c r="YY583" s="101"/>
      <c r="YZ583" s="101"/>
      <c r="ZA583" s="101"/>
      <c r="ZB583" s="101"/>
      <c r="ZC583" s="101"/>
      <c r="ZD583" s="101"/>
      <c r="ZE583" s="101"/>
      <c r="ZF583" s="101"/>
      <c r="ZG583" s="101"/>
      <c r="ZH583" s="101"/>
      <c r="ZI583" s="101"/>
      <c r="ZJ583" s="101"/>
      <c r="ZK583" s="101"/>
      <c r="ZL583" s="101"/>
      <c r="ZM583" s="101"/>
      <c r="ZN583" s="101"/>
      <c r="ZO583" s="101"/>
      <c r="ZP583" s="101"/>
      <c r="ZQ583" s="101"/>
      <c r="ZR583" s="101"/>
      <c r="ZS583" s="101"/>
      <c r="ZT583" s="101"/>
      <c r="ZU583" s="101"/>
      <c r="ZV583" s="101"/>
      <c r="ZW583" s="101"/>
      <c r="ZX583" s="101"/>
      <c r="ZY583" s="101"/>
      <c r="ZZ583" s="101"/>
      <c r="AAA583" s="101"/>
      <c r="AAB583" s="101"/>
      <c r="AAC583" s="101"/>
      <c r="AAD583" s="101"/>
      <c r="AAE583" s="101"/>
      <c r="AAF583" s="101"/>
      <c r="AAG583" s="101"/>
      <c r="AAH583" s="101"/>
      <c r="AAI583" s="101"/>
      <c r="AAJ583" s="101"/>
      <c r="AAK583" s="101"/>
      <c r="AAL583" s="101"/>
      <c r="AAM583" s="101"/>
      <c r="AAN583" s="101"/>
      <c r="AAO583" s="101"/>
      <c r="AAP583" s="101"/>
      <c r="AAQ583" s="101"/>
      <c r="AAR583" s="101"/>
      <c r="AAS583" s="101"/>
      <c r="AAT583" s="101"/>
      <c r="AAU583" s="101"/>
      <c r="AAV583" s="101"/>
      <c r="AAW583" s="101"/>
      <c r="AAX583" s="101"/>
      <c r="AAY583" s="101"/>
      <c r="AAZ583" s="101"/>
      <c r="ABA583" s="101"/>
      <c r="ABB583" s="101"/>
      <c r="ABC583" s="101"/>
      <c r="ABD583" s="101"/>
      <c r="ABE583" s="101"/>
      <c r="ABF583" s="101"/>
      <c r="ABG583" s="101"/>
      <c r="ABH583" s="101"/>
      <c r="ABI583" s="101"/>
      <c r="ABJ583" s="101"/>
      <c r="ABK583" s="101"/>
      <c r="ABL583" s="101"/>
      <c r="ABM583" s="101"/>
      <c r="ABN583" s="101"/>
      <c r="ABO583" s="101"/>
      <c r="ABP583" s="101"/>
      <c r="ABQ583" s="101"/>
      <c r="ABR583" s="101"/>
      <c r="ABS583" s="101"/>
      <c r="ABT583" s="101"/>
      <c r="ABU583" s="101"/>
      <c r="ABV583" s="101"/>
      <c r="ABW583" s="101"/>
      <c r="ABX583" s="101"/>
      <c r="ABY583" s="101"/>
      <c r="ABZ583" s="101"/>
      <c r="ACA583" s="101"/>
      <c r="ACB583" s="101"/>
      <c r="ACC583" s="101"/>
      <c r="ACD583" s="101"/>
      <c r="ACE583" s="101"/>
      <c r="ACF583" s="101"/>
      <c r="ACG583" s="101"/>
      <c r="ACH583" s="101"/>
      <c r="ACI583" s="101"/>
      <c r="ACJ583" s="101"/>
      <c r="ACK583" s="101"/>
      <c r="ACL583" s="101"/>
      <c r="ACM583" s="101"/>
      <c r="ACN583" s="101"/>
      <c r="ACO583" s="101"/>
      <c r="ACP583" s="101"/>
      <c r="ACQ583" s="101"/>
      <c r="ACR583" s="101"/>
      <c r="ACS583" s="101"/>
      <c r="ACT583" s="101"/>
      <c r="ACU583" s="101"/>
      <c r="ACV583" s="101"/>
      <c r="ACW583" s="101"/>
      <c r="ACX583" s="101"/>
      <c r="ACY583" s="101"/>
      <c r="ACZ583" s="101"/>
      <c r="ADA583" s="101"/>
      <c r="ADB583" s="101"/>
      <c r="ADC583" s="101"/>
      <c r="ADD583" s="101"/>
      <c r="ADE583" s="101"/>
      <c r="ADF583" s="101"/>
      <c r="ADG583" s="101"/>
      <c r="ADH583" s="101"/>
      <c r="ADI583" s="101"/>
      <c r="ADJ583" s="101"/>
      <c r="ADK583" s="101"/>
      <c r="ADL583" s="101"/>
      <c r="ADM583" s="101"/>
      <c r="ADN583" s="101"/>
      <c r="ADO583" s="101"/>
      <c r="ADP583" s="101"/>
      <c r="ADQ583" s="101"/>
      <c r="ADR583" s="101"/>
      <c r="ADS583" s="101"/>
      <c r="ADT583" s="101"/>
      <c r="ADU583" s="101"/>
      <c r="ADV583" s="101"/>
      <c r="ADW583" s="101"/>
      <c r="ADX583" s="101"/>
      <c r="ADY583" s="101"/>
      <c r="ADZ583" s="101"/>
      <c r="AEA583" s="101"/>
      <c r="AEB583" s="101"/>
      <c r="AEC583" s="101"/>
      <c r="AED583" s="101"/>
      <c r="AEE583" s="101"/>
      <c r="AEF583" s="101"/>
      <c r="AEG583" s="101"/>
      <c r="AEH583" s="101"/>
      <c r="AEI583" s="101"/>
      <c r="AEJ583" s="101"/>
      <c r="AEK583" s="101"/>
      <c r="AEL583" s="101"/>
      <c r="AEM583" s="101"/>
      <c r="AEN583" s="101"/>
      <c r="AEO583" s="101"/>
      <c r="AEP583" s="101"/>
      <c r="AEQ583" s="101"/>
      <c r="AER583" s="101"/>
      <c r="AES583" s="101"/>
      <c r="AET583" s="101"/>
      <c r="AEU583" s="101"/>
      <c r="AEV583" s="101"/>
      <c r="AEW583" s="101"/>
      <c r="AEX583" s="101"/>
      <c r="AEY583" s="101"/>
      <c r="AEZ583" s="101"/>
      <c r="AFA583" s="101"/>
      <c r="AFB583" s="101"/>
      <c r="AFC583" s="101"/>
      <c r="AFD583" s="101"/>
      <c r="AFE583" s="101"/>
      <c r="AFF583" s="101"/>
      <c r="AFG583" s="101"/>
      <c r="AFH583" s="101"/>
      <c r="AFI583" s="101"/>
      <c r="AFJ583" s="101"/>
      <c r="AFK583" s="101"/>
      <c r="AFL583" s="101"/>
      <c r="AFM583" s="101"/>
      <c r="AFN583" s="101"/>
      <c r="AFO583" s="101"/>
      <c r="AFP583" s="101"/>
      <c r="AFQ583" s="101"/>
      <c r="AFR583" s="101"/>
      <c r="AFS583" s="101"/>
      <c r="AFT583" s="101"/>
      <c r="AFU583" s="101"/>
      <c r="AFV583" s="101"/>
      <c r="AFW583" s="101"/>
      <c r="AFX583" s="101"/>
      <c r="AFY583" s="101"/>
      <c r="AFZ583" s="101"/>
      <c r="AGA583" s="101"/>
      <c r="AGB583" s="101"/>
      <c r="AGC583" s="101"/>
      <c r="AGD583" s="101"/>
      <c r="AGE583" s="101"/>
      <c r="AGF583" s="101"/>
      <c r="AGG583" s="101"/>
      <c r="AGH583" s="101"/>
      <c r="AGI583" s="101"/>
      <c r="AGJ583" s="101"/>
      <c r="AGK583" s="101"/>
      <c r="AGL583" s="101"/>
      <c r="AGM583" s="101"/>
      <c r="AGN583" s="101"/>
      <c r="AGO583" s="101"/>
      <c r="AGP583" s="101"/>
      <c r="AGQ583" s="101"/>
      <c r="AGR583" s="101"/>
      <c r="AGS583" s="101"/>
      <c r="AGT583" s="101"/>
      <c r="AGU583" s="101"/>
      <c r="AGV583" s="101"/>
      <c r="AGW583" s="101"/>
      <c r="AGX583" s="101"/>
      <c r="AGY583" s="101"/>
      <c r="AGZ583" s="101"/>
      <c r="AHA583" s="101"/>
      <c r="AHB583" s="101"/>
      <c r="AHC583" s="101"/>
      <c r="AHD583" s="101"/>
      <c r="AHE583" s="101"/>
      <c r="AHF583" s="101"/>
      <c r="AHG583" s="101"/>
      <c r="AHH583" s="101"/>
      <c r="AHI583" s="101"/>
      <c r="AHJ583" s="101"/>
      <c r="AHK583" s="101"/>
      <c r="AHL583" s="101"/>
      <c r="AHM583" s="101"/>
      <c r="AHN583" s="101"/>
      <c r="AHO583" s="101"/>
      <c r="AHP583" s="101"/>
      <c r="AHQ583" s="101"/>
      <c r="AHR583" s="101"/>
      <c r="AHS583" s="101"/>
      <c r="AHT583" s="101"/>
      <c r="AHU583" s="101"/>
      <c r="AHV583" s="101"/>
      <c r="AHW583" s="101"/>
      <c r="AHX583" s="101"/>
      <c r="AHY583" s="101"/>
      <c r="AHZ583" s="101"/>
      <c r="AIA583" s="101"/>
      <c r="AIB583" s="101"/>
      <c r="AIC583" s="101"/>
      <c r="AID583" s="101"/>
      <c r="AIE583" s="101"/>
      <c r="AIF583" s="101"/>
      <c r="AIG583" s="101"/>
      <c r="AIH583" s="101"/>
      <c r="AII583" s="101"/>
      <c r="AIJ583" s="101"/>
      <c r="AIK583" s="101"/>
      <c r="AIL583" s="101"/>
      <c r="AIM583" s="101"/>
      <c r="AIN583" s="101"/>
      <c r="AIO583" s="101"/>
      <c r="AIP583" s="101"/>
      <c r="AIQ583" s="101"/>
      <c r="AIR583" s="101"/>
      <c r="AIS583" s="101"/>
      <c r="AIT583" s="101"/>
      <c r="AIU583" s="101"/>
      <c r="AIV583" s="101"/>
      <c r="AIW583" s="101"/>
      <c r="AIX583" s="101"/>
      <c r="AIY583" s="101"/>
      <c r="AIZ583" s="101"/>
      <c r="AJA583" s="101"/>
      <c r="AJB583" s="101"/>
      <c r="AJC583" s="101"/>
      <c r="AJD583" s="101"/>
      <c r="AJE583" s="101"/>
      <c r="AJF583" s="101"/>
      <c r="AJG583" s="101"/>
      <c r="AJH583" s="101"/>
      <c r="AJI583" s="101"/>
      <c r="AJJ583" s="101"/>
      <c r="AJK583" s="101"/>
      <c r="AJL583" s="101"/>
      <c r="AJM583" s="101"/>
      <c r="AJN583" s="101"/>
      <c r="AJO583" s="101"/>
      <c r="AJP583" s="101"/>
      <c r="AJQ583" s="101"/>
      <c r="AJR583" s="101"/>
      <c r="AJS583" s="101"/>
      <c r="AJT583" s="101"/>
      <c r="AJU583" s="101"/>
      <c r="AJV583" s="101"/>
      <c r="AJW583" s="101"/>
      <c r="AJX583" s="101"/>
      <c r="AJY583" s="101"/>
      <c r="AJZ583" s="101"/>
      <c r="AKA583" s="101"/>
      <c r="AKB583" s="101"/>
      <c r="AKC583" s="101"/>
      <c r="AKD583" s="101"/>
      <c r="AKE583" s="101"/>
      <c r="AKF583" s="101"/>
      <c r="AKG583" s="101"/>
      <c r="AKH583" s="101"/>
      <c r="AKI583" s="101"/>
      <c r="AKJ583" s="101"/>
      <c r="AKK583" s="101"/>
      <c r="AKL583" s="101"/>
      <c r="AKM583" s="101"/>
      <c r="AKN583" s="101"/>
      <c r="AKO583" s="101"/>
      <c r="AKP583" s="101"/>
      <c r="AKQ583" s="101"/>
      <c r="AKR583" s="101"/>
      <c r="AKS583" s="101"/>
      <c r="AKT583" s="101"/>
      <c r="AKU583" s="101"/>
      <c r="AKV583" s="101"/>
      <c r="AKW583" s="101"/>
      <c r="AKX583" s="101"/>
      <c r="AKY583" s="101"/>
      <c r="AKZ583" s="101"/>
      <c r="ALA583" s="101"/>
      <c r="ALB583" s="101"/>
      <c r="ALC583" s="101"/>
      <c r="ALD583" s="101"/>
      <c r="ALE583" s="101"/>
      <c r="ALF583" s="101"/>
      <c r="ALG583" s="101"/>
      <c r="ALH583" s="101"/>
      <c r="ALI583" s="101"/>
      <c r="ALJ583" s="101"/>
      <c r="ALK583" s="101"/>
      <c r="ALL583" s="101"/>
      <c r="ALM583" s="101"/>
      <c r="ALN583" s="101"/>
      <c r="ALO583" s="101"/>
      <c r="ALP583" s="101"/>
      <c r="ALQ583" s="48"/>
      <c r="ALR583" s="48"/>
      <c r="ALS583" s="48"/>
      <c r="ALT583" s="48"/>
      <c r="ALU583" s="48"/>
      <c r="ALV583" s="48"/>
      <c r="ALW583" s="48"/>
      <c r="ALX583" s="48"/>
      <c r="ALY583" s="48"/>
      <c r="ALZ583" s="48"/>
      <c r="AMA583" s="48"/>
      <c r="AMB583" s="48"/>
      <c r="AMC583" s="48"/>
      <c r="AMD583" s="48"/>
      <c r="AME583" s="48"/>
      <c r="AMF583" s="48"/>
      <c r="AMG583" s="48"/>
      <c r="AMH583" s="48"/>
      <c r="AMI583" s="48"/>
      <c r="AMJ583" s="48"/>
      <c r="AMK583" s="48"/>
      <c r="AML583" s="48"/>
      <c r="AMM583" s="48"/>
    </row>
    <row r="584" s="111" customFormat="true" ht="32.8" hidden="true" customHeight="false" outlineLevel="0" collapsed="false">
      <c r="A584" s="108"/>
      <c r="B584" s="90"/>
      <c r="C584" s="81" t="s">
        <v>168</v>
      </c>
      <c r="D584" s="81" t="n">
        <v>926</v>
      </c>
      <c r="E584" s="154" t="s">
        <v>46</v>
      </c>
      <c r="F584" s="154" t="s">
        <v>16</v>
      </c>
      <c r="G584" s="82" t="n">
        <v>5920009010</v>
      </c>
      <c r="H584" s="86"/>
      <c r="I584" s="157" t="n">
        <f aca="false">SUM(J584:Q584)</f>
        <v>0</v>
      </c>
      <c r="J584" s="157"/>
      <c r="K584" s="76"/>
      <c r="L584" s="76"/>
      <c r="M584" s="76"/>
      <c r="N584" s="76"/>
      <c r="O584" s="157"/>
      <c r="P584" s="76" t="n">
        <f aca="false">P585</f>
        <v>0</v>
      </c>
      <c r="Q584" s="158" t="n">
        <f aca="false">Q585</f>
        <v>0</v>
      </c>
      <c r="IE584" s="101"/>
      <c r="IF584" s="101"/>
      <c r="IG584" s="101"/>
      <c r="IH584" s="101"/>
      <c r="II584" s="101"/>
      <c r="IJ584" s="101"/>
      <c r="IK584" s="101"/>
      <c r="IL584" s="101"/>
      <c r="IM584" s="101"/>
      <c r="IN584" s="101"/>
      <c r="IO584" s="101"/>
      <c r="IP584" s="101"/>
      <c r="IQ584" s="101"/>
      <c r="IR584" s="101"/>
      <c r="IS584" s="101"/>
      <c r="IT584" s="101"/>
      <c r="IU584" s="101"/>
      <c r="IV584" s="101"/>
      <c r="IW584" s="101"/>
      <c r="IX584" s="101"/>
      <c r="IY584" s="101"/>
      <c r="IZ584" s="101"/>
      <c r="JA584" s="101"/>
      <c r="JB584" s="101"/>
      <c r="JC584" s="101"/>
      <c r="JD584" s="101"/>
      <c r="JE584" s="101"/>
      <c r="JF584" s="101"/>
      <c r="JG584" s="101"/>
      <c r="JH584" s="101"/>
      <c r="JI584" s="101"/>
      <c r="JJ584" s="101"/>
      <c r="JK584" s="101"/>
      <c r="JL584" s="101"/>
      <c r="JM584" s="101"/>
      <c r="JN584" s="101"/>
      <c r="JO584" s="101"/>
      <c r="JP584" s="101"/>
      <c r="JQ584" s="101"/>
      <c r="JR584" s="101"/>
      <c r="JS584" s="101"/>
      <c r="JT584" s="101"/>
      <c r="JU584" s="101"/>
      <c r="JV584" s="101"/>
      <c r="JW584" s="101"/>
      <c r="JX584" s="101"/>
      <c r="JY584" s="101"/>
      <c r="JZ584" s="101"/>
      <c r="KA584" s="101"/>
      <c r="KB584" s="101"/>
      <c r="KC584" s="101"/>
      <c r="KD584" s="101"/>
      <c r="KE584" s="101"/>
      <c r="KF584" s="101"/>
      <c r="KG584" s="101"/>
      <c r="KH584" s="101"/>
      <c r="KI584" s="101"/>
      <c r="KJ584" s="101"/>
      <c r="KK584" s="101"/>
      <c r="KL584" s="101"/>
      <c r="KM584" s="101"/>
      <c r="KN584" s="101"/>
      <c r="KO584" s="101"/>
      <c r="KP584" s="101"/>
      <c r="KQ584" s="101"/>
      <c r="KR584" s="101"/>
      <c r="KS584" s="101"/>
      <c r="KT584" s="101"/>
      <c r="KU584" s="101"/>
      <c r="KV584" s="101"/>
      <c r="KW584" s="101"/>
      <c r="KX584" s="101"/>
      <c r="KY584" s="101"/>
      <c r="KZ584" s="101"/>
      <c r="LA584" s="101"/>
      <c r="LB584" s="101"/>
      <c r="LC584" s="101"/>
      <c r="LD584" s="101"/>
      <c r="LE584" s="101"/>
      <c r="LF584" s="101"/>
      <c r="LG584" s="101"/>
      <c r="LH584" s="101"/>
      <c r="LI584" s="101"/>
      <c r="LJ584" s="101"/>
      <c r="LK584" s="101"/>
      <c r="LL584" s="101"/>
      <c r="LM584" s="101"/>
      <c r="LN584" s="101"/>
      <c r="LO584" s="101"/>
      <c r="LP584" s="101"/>
      <c r="LQ584" s="101"/>
      <c r="LR584" s="101"/>
      <c r="LS584" s="101"/>
      <c r="LT584" s="101"/>
      <c r="LU584" s="101"/>
      <c r="LV584" s="101"/>
      <c r="LW584" s="101"/>
      <c r="LX584" s="101"/>
      <c r="LY584" s="101"/>
      <c r="LZ584" s="101"/>
      <c r="MA584" s="101"/>
      <c r="MB584" s="101"/>
      <c r="MC584" s="101"/>
      <c r="MD584" s="101"/>
      <c r="ME584" s="101"/>
      <c r="MF584" s="101"/>
      <c r="MG584" s="101"/>
      <c r="MH584" s="101"/>
      <c r="MI584" s="101"/>
      <c r="MJ584" s="101"/>
      <c r="MK584" s="101"/>
      <c r="ML584" s="101"/>
      <c r="MM584" s="101"/>
      <c r="MN584" s="101"/>
      <c r="MO584" s="101"/>
      <c r="MP584" s="101"/>
      <c r="MQ584" s="101"/>
      <c r="MR584" s="101"/>
      <c r="MS584" s="101"/>
      <c r="MT584" s="101"/>
      <c r="MU584" s="101"/>
      <c r="MV584" s="101"/>
      <c r="MW584" s="101"/>
      <c r="MX584" s="101"/>
      <c r="MY584" s="101"/>
      <c r="MZ584" s="101"/>
      <c r="NA584" s="101"/>
      <c r="NB584" s="101"/>
      <c r="NC584" s="101"/>
      <c r="ND584" s="101"/>
      <c r="NE584" s="101"/>
      <c r="NF584" s="101"/>
      <c r="NG584" s="101"/>
      <c r="NH584" s="101"/>
      <c r="NI584" s="101"/>
      <c r="NJ584" s="101"/>
      <c r="NK584" s="101"/>
      <c r="NL584" s="101"/>
      <c r="NM584" s="101"/>
      <c r="NN584" s="101"/>
      <c r="NO584" s="101"/>
      <c r="NP584" s="101"/>
      <c r="NQ584" s="101"/>
      <c r="NR584" s="101"/>
      <c r="NS584" s="101"/>
      <c r="NT584" s="101"/>
      <c r="NU584" s="101"/>
      <c r="NV584" s="101"/>
      <c r="NW584" s="101"/>
      <c r="NX584" s="101"/>
      <c r="NY584" s="101"/>
      <c r="NZ584" s="101"/>
      <c r="OA584" s="101"/>
      <c r="OB584" s="101"/>
      <c r="OC584" s="101"/>
      <c r="OD584" s="101"/>
      <c r="OE584" s="101"/>
      <c r="OF584" s="101"/>
      <c r="OG584" s="101"/>
      <c r="OH584" s="101"/>
      <c r="OI584" s="101"/>
      <c r="OJ584" s="101"/>
      <c r="OK584" s="101"/>
      <c r="OL584" s="101"/>
      <c r="OM584" s="101"/>
      <c r="ON584" s="101"/>
      <c r="OO584" s="101"/>
      <c r="OP584" s="101"/>
      <c r="OQ584" s="101"/>
      <c r="OR584" s="101"/>
      <c r="OS584" s="101"/>
      <c r="OT584" s="101"/>
      <c r="OU584" s="101"/>
      <c r="OV584" s="101"/>
      <c r="OW584" s="101"/>
      <c r="OX584" s="101"/>
      <c r="OY584" s="101"/>
      <c r="OZ584" s="101"/>
      <c r="PA584" s="101"/>
      <c r="PB584" s="101"/>
      <c r="PC584" s="101"/>
      <c r="PD584" s="101"/>
      <c r="PE584" s="101"/>
      <c r="PF584" s="101"/>
      <c r="PG584" s="101"/>
      <c r="PH584" s="101"/>
      <c r="PI584" s="101"/>
      <c r="PJ584" s="101"/>
      <c r="PK584" s="101"/>
      <c r="PL584" s="101"/>
      <c r="PM584" s="101"/>
      <c r="PN584" s="101"/>
      <c r="PO584" s="101"/>
      <c r="PP584" s="101"/>
      <c r="PQ584" s="101"/>
      <c r="PR584" s="101"/>
      <c r="PS584" s="101"/>
      <c r="PT584" s="101"/>
      <c r="PU584" s="101"/>
      <c r="PV584" s="101"/>
      <c r="PW584" s="101"/>
      <c r="PX584" s="101"/>
      <c r="PY584" s="101"/>
      <c r="PZ584" s="101"/>
      <c r="QA584" s="101"/>
      <c r="QB584" s="101"/>
      <c r="QC584" s="101"/>
      <c r="QD584" s="101"/>
      <c r="QE584" s="101"/>
      <c r="QF584" s="101"/>
      <c r="QG584" s="101"/>
      <c r="QH584" s="101"/>
      <c r="QI584" s="101"/>
      <c r="QJ584" s="101"/>
      <c r="QK584" s="101"/>
      <c r="QL584" s="101"/>
      <c r="QM584" s="101"/>
      <c r="QN584" s="101"/>
      <c r="QO584" s="101"/>
      <c r="QP584" s="101"/>
      <c r="QQ584" s="101"/>
      <c r="QR584" s="101"/>
      <c r="QS584" s="101"/>
      <c r="QT584" s="101"/>
      <c r="QU584" s="101"/>
      <c r="QV584" s="101"/>
      <c r="QW584" s="101"/>
      <c r="QX584" s="101"/>
      <c r="QY584" s="101"/>
      <c r="QZ584" s="101"/>
      <c r="RA584" s="101"/>
      <c r="RB584" s="101"/>
      <c r="RC584" s="101"/>
      <c r="RD584" s="101"/>
      <c r="RE584" s="101"/>
      <c r="RF584" s="101"/>
      <c r="RG584" s="101"/>
      <c r="RH584" s="101"/>
      <c r="RI584" s="101"/>
      <c r="RJ584" s="101"/>
      <c r="RK584" s="101"/>
      <c r="RL584" s="101"/>
      <c r="RM584" s="101"/>
      <c r="RN584" s="101"/>
      <c r="RO584" s="101"/>
      <c r="RP584" s="101"/>
      <c r="RQ584" s="101"/>
      <c r="RR584" s="101"/>
      <c r="RS584" s="101"/>
      <c r="RT584" s="101"/>
      <c r="RU584" s="101"/>
      <c r="RV584" s="101"/>
      <c r="RW584" s="101"/>
      <c r="RX584" s="101"/>
      <c r="RY584" s="101"/>
      <c r="RZ584" s="101"/>
      <c r="SA584" s="101"/>
      <c r="SB584" s="101"/>
      <c r="SC584" s="101"/>
      <c r="SD584" s="101"/>
      <c r="SE584" s="101"/>
      <c r="SF584" s="101"/>
      <c r="SG584" s="101"/>
      <c r="SH584" s="101"/>
      <c r="SI584" s="101"/>
      <c r="SJ584" s="101"/>
      <c r="SK584" s="101"/>
      <c r="SL584" s="101"/>
      <c r="SM584" s="101"/>
      <c r="SN584" s="101"/>
      <c r="SO584" s="101"/>
      <c r="SP584" s="101"/>
      <c r="SQ584" s="101"/>
      <c r="SR584" s="101"/>
      <c r="SS584" s="101"/>
      <c r="ST584" s="101"/>
      <c r="SU584" s="101"/>
      <c r="SV584" s="101"/>
      <c r="SW584" s="101"/>
      <c r="SX584" s="101"/>
      <c r="SY584" s="101"/>
      <c r="SZ584" s="101"/>
      <c r="TA584" s="101"/>
      <c r="TB584" s="101"/>
      <c r="TC584" s="101"/>
      <c r="TD584" s="101"/>
      <c r="TE584" s="101"/>
      <c r="TF584" s="101"/>
      <c r="TG584" s="101"/>
      <c r="TH584" s="101"/>
      <c r="TI584" s="101"/>
      <c r="TJ584" s="101"/>
      <c r="TK584" s="101"/>
      <c r="TL584" s="101"/>
      <c r="TM584" s="101"/>
      <c r="TN584" s="101"/>
      <c r="TO584" s="101"/>
      <c r="TP584" s="101"/>
      <c r="TQ584" s="101"/>
      <c r="TR584" s="101"/>
      <c r="TS584" s="101"/>
      <c r="TT584" s="101"/>
      <c r="TU584" s="101"/>
      <c r="TV584" s="101"/>
      <c r="TW584" s="101"/>
      <c r="TX584" s="101"/>
      <c r="TY584" s="101"/>
      <c r="TZ584" s="101"/>
      <c r="UA584" s="101"/>
      <c r="UB584" s="101"/>
      <c r="UC584" s="101"/>
      <c r="UD584" s="101"/>
      <c r="UE584" s="101"/>
      <c r="UF584" s="101"/>
      <c r="UG584" s="101"/>
      <c r="UH584" s="101"/>
      <c r="UI584" s="101"/>
      <c r="UJ584" s="101"/>
      <c r="UK584" s="101"/>
      <c r="UL584" s="101"/>
      <c r="UM584" s="101"/>
      <c r="UN584" s="101"/>
      <c r="UO584" s="101"/>
      <c r="UP584" s="101"/>
      <c r="UQ584" s="101"/>
      <c r="UR584" s="101"/>
      <c r="US584" s="101"/>
      <c r="UT584" s="101"/>
      <c r="UU584" s="101"/>
      <c r="UV584" s="101"/>
      <c r="UW584" s="101"/>
      <c r="UX584" s="101"/>
      <c r="UY584" s="101"/>
      <c r="UZ584" s="101"/>
      <c r="VA584" s="101"/>
      <c r="VB584" s="101"/>
      <c r="VC584" s="101"/>
      <c r="VD584" s="101"/>
      <c r="VE584" s="101"/>
      <c r="VF584" s="101"/>
      <c r="VG584" s="101"/>
      <c r="VH584" s="101"/>
      <c r="VI584" s="101"/>
      <c r="VJ584" s="101"/>
      <c r="VK584" s="101"/>
      <c r="VL584" s="101"/>
      <c r="VM584" s="101"/>
      <c r="VN584" s="101"/>
      <c r="VO584" s="101"/>
      <c r="VP584" s="101"/>
      <c r="VQ584" s="101"/>
      <c r="VR584" s="101"/>
      <c r="VS584" s="101"/>
      <c r="VT584" s="101"/>
      <c r="VU584" s="101"/>
      <c r="VV584" s="101"/>
      <c r="VW584" s="101"/>
      <c r="VX584" s="101"/>
      <c r="VY584" s="101"/>
      <c r="VZ584" s="101"/>
      <c r="WA584" s="101"/>
      <c r="WB584" s="101"/>
      <c r="WC584" s="101"/>
      <c r="WD584" s="101"/>
      <c r="WE584" s="101"/>
      <c r="WF584" s="101"/>
      <c r="WG584" s="101"/>
      <c r="WH584" s="101"/>
      <c r="WI584" s="101"/>
      <c r="WJ584" s="101"/>
      <c r="WK584" s="101"/>
      <c r="WL584" s="101"/>
      <c r="WM584" s="101"/>
      <c r="WN584" s="101"/>
      <c r="WO584" s="101"/>
      <c r="WP584" s="101"/>
      <c r="WQ584" s="101"/>
      <c r="WR584" s="101"/>
      <c r="WS584" s="101"/>
      <c r="WT584" s="101"/>
      <c r="WU584" s="101"/>
      <c r="WV584" s="101"/>
      <c r="WW584" s="101"/>
      <c r="WX584" s="101"/>
      <c r="WY584" s="101"/>
      <c r="WZ584" s="101"/>
      <c r="XA584" s="101"/>
      <c r="XB584" s="101"/>
      <c r="XC584" s="101"/>
      <c r="XD584" s="101"/>
      <c r="XE584" s="101"/>
      <c r="XF584" s="101"/>
      <c r="XG584" s="101"/>
      <c r="XH584" s="101"/>
      <c r="XI584" s="101"/>
      <c r="XJ584" s="101"/>
      <c r="XK584" s="101"/>
      <c r="XL584" s="101"/>
      <c r="XM584" s="101"/>
      <c r="XN584" s="101"/>
      <c r="XO584" s="101"/>
      <c r="XP584" s="101"/>
      <c r="XQ584" s="101"/>
      <c r="XR584" s="101"/>
      <c r="XS584" s="101"/>
      <c r="XT584" s="101"/>
      <c r="XU584" s="101"/>
      <c r="XV584" s="101"/>
      <c r="XW584" s="101"/>
      <c r="XX584" s="101"/>
      <c r="XY584" s="101"/>
      <c r="XZ584" s="101"/>
      <c r="YA584" s="101"/>
      <c r="YB584" s="101"/>
      <c r="YC584" s="101"/>
      <c r="YD584" s="101"/>
      <c r="YE584" s="101"/>
      <c r="YF584" s="101"/>
      <c r="YG584" s="101"/>
      <c r="YH584" s="101"/>
      <c r="YI584" s="101"/>
      <c r="YJ584" s="101"/>
      <c r="YK584" s="101"/>
      <c r="YL584" s="101"/>
      <c r="YM584" s="101"/>
      <c r="YN584" s="101"/>
      <c r="YO584" s="101"/>
      <c r="YP584" s="101"/>
      <c r="YQ584" s="101"/>
      <c r="YR584" s="101"/>
      <c r="YS584" s="101"/>
      <c r="YT584" s="101"/>
      <c r="YU584" s="101"/>
      <c r="YV584" s="101"/>
      <c r="YW584" s="101"/>
      <c r="YX584" s="101"/>
      <c r="YY584" s="101"/>
      <c r="YZ584" s="101"/>
      <c r="ZA584" s="101"/>
      <c r="ZB584" s="101"/>
      <c r="ZC584" s="101"/>
      <c r="ZD584" s="101"/>
      <c r="ZE584" s="101"/>
      <c r="ZF584" s="101"/>
      <c r="ZG584" s="101"/>
      <c r="ZH584" s="101"/>
      <c r="ZI584" s="101"/>
      <c r="ZJ584" s="101"/>
      <c r="ZK584" s="101"/>
      <c r="ZL584" s="101"/>
      <c r="ZM584" s="101"/>
      <c r="ZN584" s="101"/>
      <c r="ZO584" s="101"/>
      <c r="ZP584" s="101"/>
      <c r="ZQ584" s="101"/>
      <c r="ZR584" s="101"/>
      <c r="ZS584" s="101"/>
      <c r="ZT584" s="101"/>
      <c r="ZU584" s="101"/>
      <c r="ZV584" s="101"/>
      <c r="ZW584" s="101"/>
      <c r="ZX584" s="101"/>
      <c r="ZY584" s="101"/>
      <c r="ZZ584" s="101"/>
      <c r="AAA584" s="101"/>
      <c r="AAB584" s="101"/>
      <c r="AAC584" s="101"/>
      <c r="AAD584" s="101"/>
      <c r="AAE584" s="101"/>
      <c r="AAF584" s="101"/>
      <c r="AAG584" s="101"/>
      <c r="AAH584" s="101"/>
      <c r="AAI584" s="101"/>
      <c r="AAJ584" s="101"/>
      <c r="AAK584" s="101"/>
      <c r="AAL584" s="101"/>
      <c r="AAM584" s="101"/>
      <c r="AAN584" s="101"/>
      <c r="AAO584" s="101"/>
      <c r="AAP584" s="101"/>
      <c r="AAQ584" s="101"/>
      <c r="AAR584" s="101"/>
      <c r="AAS584" s="101"/>
      <c r="AAT584" s="101"/>
      <c r="AAU584" s="101"/>
      <c r="AAV584" s="101"/>
      <c r="AAW584" s="101"/>
      <c r="AAX584" s="101"/>
      <c r="AAY584" s="101"/>
      <c r="AAZ584" s="101"/>
      <c r="ABA584" s="101"/>
      <c r="ABB584" s="101"/>
      <c r="ABC584" s="101"/>
      <c r="ABD584" s="101"/>
      <c r="ABE584" s="101"/>
      <c r="ABF584" s="101"/>
      <c r="ABG584" s="101"/>
      <c r="ABH584" s="101"/>
      <c r="ABI584" s="101"/>
      <c r="ABJ584" s="101"/>
      <c r="ABK584" s="101"/>
      <c r="ABL584" s="101"/>
      <c r="ABM584" s="101"/>
      <c r="ABN584" s="101"/>
      <c r="ABO584" s="101"/>
      <c r="ABP584" s="101"/>
      <c r="ABQ584" s="101"/>
      <c r="ABR584" s="101"/>
      <c r="ABS584" s="101"/>
      <c r="ABT584" s="101"/>
      <c r="ABU584" s="101"/>
      <c r="ABV584" s="101"/>
      <c r="ABW584" s="101"/>
      <c r="ABX584" s="101"/>
      <c r="ABY584" s="101"/>
      <c r="ABZ584" s="101"/>
      <c r="ACA584" s="101"/>
      <c r="ACB584" s="101"/>
      <c r="ACC584" s="101"/>
      <c r="ACD584" s="101"/>
      <c r="ACE584" s="101"/>
      <c r="ACF584" s="101"/>
      <c r="ACG584" s="101"/>
      <c r="ACH584" s="101"/>
      <c r="ACI584" s="101"/>
      <c r="ACJ584" s="101"/>
      <c r="ACK584" s="101"/>
      <c r="ACL584" s="101"/>
      <c r="ACM584" s="101"/>
      <c r="ACN584" s="101"/>
      <c r="ACO584" s="101"/>
      <c r="ACP584" s="101"/>
      <c r="ACQ584" s="101"/>
      <c r="ACR584" s="101"/>
      <c r="ACS584" s="101"/>
      <c r="ACT584" s="101"/>
      <c r="ACU584" s="101"/>
      <c r="ACV584" s="101"/>
      <c r="ACW584" s="101"/>
      <c r="ACX584" s="101"/>
      <c r="ACY584" s="101"/>
      <c r="ACZ584" s="101"/>
      <c r="ADA584" s="101"/>
      <c r="ADB584" s="101"/>
      <c r="ADC584" s="101"/>
      <c r="ADD584" s="101"/>
      <c r="ADE584" s="101"/>
      <c r="ADF584" s="101"/>
      <c r="ADG584" s="101"/>
      <c r="ADH584" s="101"/>
      <c r="ADI584" s="101"/>
      <c r="ADJ584" s="101"/>
      <c r="ADK584" s="101"/>
      <c r="ADL584" s="101"/>
      <c r="ADM584" s="101"/>
      <c r="ADN584" s="101"/>
      <c r="ADO584" s="101"/>
      <c r="ADP584" s="101"/>
      <c r="ADQ584" s="101"/>
      <c r="ADR584" s="101"/>
      <c r="ADS584" s="101"/>
      <c r="ADT584" s="101"/>
      <c r="ADU584" s="101"/>
      <c r="ADV584" s="101"/>
      <c r="ADW584" s="101"/>
      <c r="ADX584" s="101"/>
      <c r="ADY584" s="101"/>
      <c r="ADZ584" s="101"/>
      <c r="AEA584" s="101"/>
      <c r="AEB584" s="101"/>
      <c r="AEC584" s="101"/>
      <c r="AED584" s="101"/>
      <c r="AEE584" s="101"/>
      <c r="AEF584" s="101"/>
      <c r="AEG584" s="101"/>
      <c r="AEH584" s="101"/>
      <c r="AEI584" s="101"/>
      <c r="AEJ584" s="101"/>
      <c r="AEK584" s="101"/>
      <c r="AEL584" s="101"/>
      <c r="AEM584" s="101"/>
      <c r="AEN584" s="101"/>
      <c r="AEO584" s="101"/>
      <c r="AEP584" s="101"/>
      <c r="AEQ584" s="101"/>
      <c r="AER584" s="101"/>
      <c r="AES584" s="101"/>
      <c r="AET584" s="101"/>
      <c r="AEU584" s="101"/>
      <c r="AEV584" s="101"/>
      <c r="AEW584" s="101"/>
      <c r="AEX584" s="101"/>
      <c r="AEY584" s="101"/>
      <c r="AEZ584" s="101"/>
      <c r="AFA584" s="101"/>
      <c r="AFB584" s="101"/>
      <c r="AFC584" s="101"/>
      <c r="AFD584" s="101"/>
      <c r="AFE584" s="101"/>
      <c r="AFF584" s="101"/>
      <c r="AFG584" s="101"/>
      <c r="AFH584" s="101"/>
      <c r="AFI584" s="101"/>
      <c r="AFJ584" s="101"/>
      <c r="AFK584" s="101"/>
      <c r="AFL584" s="101"/>
      <c r="AFM584" s="101"/>
      <c r="AFN584" s="101"/>
      <c r="AFO584" s="101"/>
      <c r="AFP584" s="101"/>
      <c r="AFQ584" s="101"/>
      <c r="AFR584" s="101"/>
      <c r="AFS584" s="101"/>
      <c r="AFT584" s="101"/>
      <c r="AFU584" s="101"/>
      <c r="AFV584" s="101"/>
      <c r="AFW584" s="101"/>
      <c r="AFX584" s="101"/>
      <c r="AFY584" s="101"/>
      <c r="AFZ584" s="101"/>
      <c r="AGA584" s="101"/>
      <c r="AGB584" s="101"/>
      <c r="AGC584" s="101"/>
      <c r="AGD584" s="101"/>
      <c r="AGE584" s="101"/>
      <c r="AGF584" s="101"/>
      <c r="AGG584" s="101"/>
      <c r="AGH584" s="101"/>
      <c r="AGI584" s="101"/>
      <c r="AGJ584" s="101"/>
      <c r="AGK584" s="101"/>
      <c r="AGL584" s="101"/>
      <c r="AGM584" s="101"/>
      <c r="AGN584" s="101"/>
      <c r="AGO584" s="101"/>
      <c r="AGP584" s="101"/>
      <c r="AGQ584" s="101"/>
      <c r="AGR584" s="101"/>
      <c r="AGS584" s="101"/>
      <c r="AGT584" s="101"/>
      <c r="AGU584" s="101"/>
      <c r="AGV584" s="101"/>
      <c r="AGW584" s="101"/>
      <c r="AGX584" s="101"/>
      <c r="AGY584" s="101"/>
      <c r="AGZ584" s="101"/>
      <c r="AHA584" s="101"/>
      <c r="AHB584" s="101"/>
      <c r="AHC584" s="101"/>
      <c r="AHD584" s="101"/>
      <c r="AHE584" s="101"/>
      <c r="AHF584" s="101"/>
      <c r="AHG584" s="101"/>
      <c r="AHH584" s="101"/>
      <c r="AHI584" s="101"/>
      <c r="AHJ584" s="101"/>
      <c r="AHK584" s="101"/>
      <c r="AHL584" s="101"/>
      <c r="AHM584" s="101"/>
      <c r="AHN584" s="101"/>
      <c r="AHO584" s="101"/>
      <c r="AHP584" s="101"/>
      <c r="AHQ584" s="101"/>
      <c r="AHR584" s="101"/>
      <c r="AHS584" s="101"/>
      <c r="AHT584" s="101"/>
      <c r="AHU584" s="101"/>
      <c r="AHV584" s="101"/>
      <c r="AHW584" s="101"/>
      <c r="AHX584" s="101"/>
      <c r="AHY584" s="101"/>
      <c r="AHZ584" s="101"/>
      <c r="AIA584" s="101"/>
      <c r="AIB584" s="101"/>
      <c r="AIC584" s="101"/>
      <c r="AID584" s="101"/>
      <c r="AIE584" s="101"/>
      <c r="AIF584" s="101"/>
      <c r="AIG584" s="101"/>
      <c r="AIH584" s="101"/>
      <c r="AII584" s="101"/>
      <c r="AIJ584" s="101"/>
      <c r="AIK584" s="101"/>
      <c r="AIL584" s="101"/>
      <c r="AIM584" s="101"/>
      <c r="AIN584" s="101"/>
      <c r="AIO584" s="101"/>
      <c r="AIP584" s="101"/>
      <c r="AIQ584" s="101"/>
      <c r="AIR584" s="101"/>
      <c r="AIS584" s="101"/>
      <c r="AIT584" s="101"/>
      <c r="AIU584" s="101"/>
      <c r="AIV584" s="101"/>
      <c r="AIW584" s="101"/>
      <c r="AIX584" s="101"/>
      <c r="AIY584" s="101"/>
      <c r="AIZ584" s="101"/>
      <c r="AJA584" s="101"/>
      <c r="AJB584" s="101"/>
      <c r="AJC584" s="101"/>
      <c r="AJD584" s="101"/>
      <c r="AJE584" s="101"/>
      <c r="AJF584" s="101"/>
      <c r="AJG584" s="101"/>
      <c r="AJH584" s="101"/>
      <c r="AJI584" s="101"/>
      <c r="AJJ584" s="101"/>
      <c r="AJK584" s="101"/>
      <c r="AJL584" s="101"/>
      <c r="AJM584" s="101"/>
      <c r="AJN584" s="101"/>
      <c r="AJO584" s="101"/>
      <c r="AJP584" s="101"/>
      <c r="AJQ584" s="101"/>
      <c r="AJR584" s="101"/>
      <c r="AJS584" s="101"/>
      <c r="AJT584" s="101"/>
      <c r="AJU584" s="101"/>
      <c r="AJV584" s="101"/>
      <c r="AJW584" s="101"/>
      <c r="AJX584" s="101"/>
      <c r="AJY584" s="101"/>
      <c r="AJZ584" s="101"/>
      <c r="AKA584" s="101"/>
      <c r="AKB584" s="101"/>
      <c r="AKC584" s="101"/>
      <c r="AKD584" s="101"/>
      <c r="AKE584" s="101"/>
      <c r="AKF584" s="101"/>
      <c r="AKG584" s="101"/>
      <c r="AKH584" s="101"/>
      <c r="AKI584" s="101"/>
      <c r="AKJ584" s="101"/>
      <c r="AKK584" s="101"/>
      <c r="AKL584" s="101"/>
      <c r="AKM584" s="101"/>
      <c r="AKN584" s="101"/>
      <c r="AKO584" s="101"/>
      <c r="AKP584" s="101"/>
      <c r="AKQ584" s="101"/>
      <c r="AKR584" s="101"/>
      <c r="AKS584" s="101"/>
      <c r="AKT584" s="101"/>
      <c r="AKU584" s="101"/>
      <c r="AKV584" s="101"/>
      <c r="AKW584" s="101"/>
      <c r="AKX584" s="101"/>
      <c r="AKY584" s="101"/>
      <c r="AKZ584" s="101"/>
      <c r="ALA584" s="101"/>
      <c r="ALB584" s="101"/>
      <c r="ALC584" s="101"/>
      <c r="ALD584" s="101"/>
      <c r="ALE584" s="101"/>
      <c r="ALF584" s="101"/>
      <c r="ALG584" s="101"/>
      <c r="ALH584" s="101"/>
      <c r="ALI584" s="101"/>
      <c r="ALJ584" s="101"/>
      <c r="ALK584" s="101"/>
      <c r="ALL584" s="101"/>
      <c r="ALM584" s="101"/>
      <c r="ALN584" s="101"/>
      <c r="ALO584" s="101"/>
      <c r="ALP584" s="101"/>
      <c r="ALQ584" s="48"/>
      <c r="ALR584" s="48"/>
      <c r="ALS584" s="48"/>
      <c r="ALT584" s="48"/>
      <c r="ALU584" s="48"/>
      <c r="ALV584" s="48"/>
      <c r="ALW584" s="48"/>
      <c r="ALX584" s="48"/>
      <c r="ALY584" s="48"/>
      <c r="ALZ584" s="48"/>
      <c r="AMA584" s="48"/>
      <c r="AMB584" s="48"/>
      <c r="AMC584" s="48"/>
      <c r="AMD584" s="48"/>
      <c r="AME584" s="48"/>
      <c r="AMF584" s="48"/>
      <c r="AMG584" s="48"/>
      <c r="AMH584" s="48"/>
      <c r="AMI584" s="48"/>
      <c r="AMJ584" s="48"/>
      <c r="AMK584" s="48"/>
      <c r="AML584" s="48"/>
      <c r="AMM584" s="48"/>
    </row>
    <row r="585" s="111" customFormat="true" ht="32.1" hidden="true" customHeight="false" outlineLevel="0" collapsed="false">
      <c r="A585" s="108"/>
      <c r="B585" s="90"/>
      <c r="C585" s="81" t="s">
        <v>146</v>
      </c>
      <c r="D585" s="81" t="n">
        <v>926</v>
      </c>
      <c r="E585" s="154" t="s">
        <v>46</v>
      </c>
      <c r="F585" s="154" t="s">
        <v>16</v>
      </c>
      <c r="G585" s="82" t="n">
        <v>5920009010</v>
      </c>
      <c r="H585" s="86" t="n">
        <v>600</v>
      </c>
      <c r="I585" s="157" t="n">
        <f aca="false">SUM(J585:Q585)</f>
        <v>0</v>
      </c>
      <c r="J585" s="157"/>
      <c r="K585" s="76"/>
      <c r="L585" s="76"/>
      <c r="M585" s="76"/>
      <c r="N585" s="76"/>
      <c r="O585" s="157"/>
      <c r="P585" s="76" t="n">
        <v>0</v>
      </c>
      <c r="Q585" s="158"/>
      <c r="IE585" s="101"/>
      <c r="IF585" s="101"/>
      <c r="IG585" s="101"/>
      <c r="IH585" s="101"/>
      <c r="II585" s="101"/>
      <c r="IJ585" s="101"/>
      <c r="IK585" s="101"/>
      <c r="IL585" s="101"/>
      <c r="IM585" s="101"/>
      <c r="IN585" s="101"/>
      <c r="IO585" s="101"/>
      <c r="IP585" s="101"/>
      <c r="IQ585" s="101"/>
      <c r="IR585" s="101"/>
      <c r="IS585" s="101"/>
      <c r="IT585" s="101"/>
      <c r="IU585" s="101"/>
      <c r="IV585" s="101"/>
      <c r="IW585" s="101"/>
      <c r="IX585" s="101"/>
      <c r="IY585" s="101"/>
      <c r="IZ585" s="101"/>
      <c r="JA585" s="101"/>
      <c r="JB585" s="101"/>
      <c r="JC585" s="101"/>
      <c r="JD585" s="101"/>
      <c r="JE585" s="101"/>
      <c r="JF585" s="101"/>
      <c r="JG585" s="101"/>
      <c r="JH585" s="101"/>
      <c r="JI585" s="101"/>
      <c r="JJ585" s="101"/>
      <c r="JK585" s="101"/>
      <c r="JL585" s="101"/>
      <c r="JM585" s="101"/>
      <c r="JN585" s="101"/>
      <c r="JO585" s="101"/>
      <c r="JP585" s="101"/>
      <c r="JQ585" s="101"/>
      <c r="JR585" s="101"/>
      <c r="JS585" s="101"/>
      <c r="JT585" s="101"/>
      <c r="JU585" s="101"/>
      <c r="JV585" s="101"/>
      <c r="JW585" s="101"/>
      <c r="JX585" s="101"/>
      <c r="JY585" s="101"/>
      <c r="JZ585" s="101"/>
      <c r="KA585" s="101"/>
      <c r="KB585" s="101"/>
      <c r="KC585" s="101"/>
      <c r="KD585" s="101"/>
      <c r="KE585" s="101"/>
      <c r="KF585" s="101"/>
      <c r="KG585" s="101"/>
      <c r="KH585" s="101"/>
      <c r="KI585" s="101"/>
      <c r="KJ585" s="101"/>
      <c r="KK585" s="101"/>
      <c r="KL585" s="101"/>
      <c r="KM585" s="101"/>
      <c r="KN585" s="101"/>
      <c r="KO585" s="101"/>
      <c r="KP585" s="101"/>
      <c r="KQ585" s="101"/>
      <c r="KR585" s="101"/>
      <c r="KS585" s="101"/>
      <c r="KT585" s="101"/>
      <c r="KU585" s="101"/>
      <c r="KV585" s="101"/>
      <c r="KW585" s="101"/>
      <c r="KX585" s="101"/>
      <c r="KY585" s="101"/>
      <c r="KZ585" s="101"/>
      <c r="LA585" s="101"/>
      <c r="LB585" s="101"/>
      <c r="LC585" s="101"/>
      <c r="LD585" s="101"/>
      <c r="LE585" s="101"/>
      <c r="LF585" s="101"/>
      <c r="LG585" s="101"/>
      <c r="LH585" s="101"/>
      <c r="LI585" s="101"/>
      <c r="LJ585" s="101"/>
      <c r="LK585" s="101"/>
      <c r="LL585" s="101"/>
      <c r="LM585" s="101"/>
      <c r="LN585" s="101"/>
      <c r="LO585" s="101"/>
      <c r="LP585" s="101"/>
      <c r="LQ585" s="101"/>
      <c r="LR585" s="101"/>
      <c r="LS585" s="101"/>
      <c r="LT585" s="101"/>
      <c r="LU585" s="101"/>
      <c r="LV585" s="101"/>
      <c r="LW585" s="101"/>
      <c r="LX585" s="101"/>
      <c r="LY585" s="101"/>
      <c r="LZ585" s="101"/>
      <c r="MA585" s="101"/>
      <c r="MB585" s="101"/>
      <c r="MC585" s="101"/>
      <c r="MD585" s="101"/>
      <c r="ME585" s="101"/>
      <c r="MF585" s="101"/>
      <c r="MG585" s="101"/>
      <c r="MH585" s="101"/>
      <c r="MI585" s="101"/>
      <c r="MJ585" s="101"/>
      <c r="MK585" s="101"/>
      <c r="ML585" s="101"/>
      <c r="MM585" s="101"/>
      <c r="MN585" s="101"/>
      <c r="MO585" s="101"/>
      <c r="MP585" s="101"/>
      <c r="MQ585" s="101"/>
      <c r="MR585" s="101"/>
      <c r="MS585" s="101"/>
      <c r="MT585" s="101"/>
      <c r="MU585" s="101"/>
      <c r="MV585" s="101"/>
      <c r="MW585" s="101"/>
      <c r="MX585" s="101"/>
      <c r="MY585" s="101"/>
      <c r="MZ585" s="101"/>
      <c r="NA585" s="101"/>
      <c r="NB585" s="101"/>
      <c r="NC585" s="101"/>
      <c r="ND585" s="101"/>
      <c r="NE585" s="101"/>
      <c r="NF585" s="101"/>
      <c r="NG585" s="101"/>
      <c r="NH585" s="101"/>
      <c r="NI585" s="101"/>
      <c r="NJ585" s="101"/>
      <c r="NK585" s="101"/>
      <c r="NL585" s="101"/>
      <c r="NM585" s="101"/>
      <c r="NN585" s="101"/>
      <c r="NO585" s="101"/>
      <c r="NP585" s="101"/>
      <c r="NQ585" s="101"/>
      <c r="NR585" s="101"/>
      <c r="NS585" s="101"/>
      <c r="NT585" s="101"/>
      <c r="NU585" s="101"/>
      <c r="NV585" s="101"/>
      <c r="NW585" s="101"/>
      <c r="NX585" s="101"/>
      <c r="NY585" s="101"/>
      <c r="NZ585" s="101"/>
      <c r="OA585" s="101"/>
      <c r="OB585" s="101"/>
      <c r="OC585" s="101"/>
      <c r="OD585" s="101"/>
      <c r="OE585" s="101"/>
      <c r="OF585" s="101"/>
      <c r="OG585" s="101"/>
      <c r="OH585" s="101"/>
      <c r="OI585" s="101"/>
      <c r="OJ585" s="101"/>
      <c r="OK585" s="101"/>
      <c r="OL585" s="101"/>
      <c r="OM585" s="101"/>
      <c r="ON585" s="101"/>
      <c r="OO585" s="101"/>
      <c r="OP585" s="101"/>
      <c r="OQ585" s="101"/>
      <c r="OR585" s="101"/>
      <c r="OS585" s="101"/>
      <c r="OT585" s="101"/>
      <c r="OU585" s="101"/>
      <c r="OV585" s="101"/>
      <c r="OW585" s="101"/>
      <c r="OX585" s="101"/>
      <c r="OY585" s="101"/>
      <c r="OZ585" s="101"/>
      <c r="PA585" s="101"/>
      <c r="PB585" s="101"/>
      <c r="PC585" s="101"/>
      <c r="PD585" s="101"/>
      <c r="PE585" s="101"/>
      <c r="PF585" s="101"/>
      <c r="PG585" s="101"/>
      <c r="PH585" s="101"/>
      <c r="PI585" s="101"/>
      <c r="PJ585" s="101"/>
      <c r="PK585" s="101"/>
      <c r="PL585" s="101"/>
      <c r="PM585" s="101"/>
      <c r="PN585" s="101"/>
      <c r="PO585" s="101"/>
      <c r="PP585" s="101"/>
      <c r="PQ585" s="101"/>
      <c r="PR585" s="101"/>
      <c r="PS585" s="101"/>
      <c r="PT585" s="101"/>
      <c r="PU585" s="101"/>
      <c r="PV585" s="101"/>
      <c r="PW585" s="101"/>
      <c r="PX585" s="101"/>
      <c r="PY585" s="101"/>
      <c r="PZ585" s="101"/>
      <c r="QA585" s="101"/>
      <c r="QB585" s="101"/>
      <c r="QC585" s="101"/>
      <c r="QD585" s="101"/>
      <c r="QE585" s="101"/>
      <c r="QF585" s="101"/>
      <c r="QG585" s="101"/>
      <c r="QH585" s="101"/>
      <c r="QI585" s="101"/>
      <c r="QJ585" s="101"/>
      <c r="QK585" s="101"/>
      <c r="QL585" s="101"/>
      <c r="QM585" s="101"/>
      <c r="QN585" s="101"/>
      <c r="QO585" s="101"/>
      <c r="QP585" s="101"/>
      <c r="QQ585" s="101"/>
      <c r="QR585" s="101"/>
      <c r="QS585" s="101"/>
      <c r="QT585" s="101"/>
      <c r="QU585" s="101"/>
      <c r="QV585" s="101"/>
      <c r="QW585" s="101"/>
      <c r="QX585" s="101"/>
      <c r="QY585" s="101"/>
      <c r="QZ585" s="101"/>
      <c r="RA585" s="101"/>
      <c r="RB585" s="101"/>
      <c r="RC585" s="101"/>
      <c r="RD585" s="101"/>
      <c r="RE585" s="101"/>
      <c r="RF585" s="101"/>
      <c r="RG585" s="101"/>
      <c r="RH585" s="101"/>
      <c r="RI585" s="101"/>
      <c r="RJ585" s="101"/>
      <c r="RK585" s="101"/>
      <c r="RL585" s="101"/>
      <c r="RM585" s="101"/>
      <c r="RN585" s="101"/>
      <c r="RO585" s="101"/>
      <c r="RP585" s="101"/>
      <c r="RQ585" s="101"/>
      <c r="RR585" s="101"/>
      <c r="RS585" s="101"/>
      <c r="RT585" s="101"/>
      <c r="RU585" s="101"/>
      <c r="RV585" s="101"/>
      <c r="RW585" s="101"/>
      <c r="RX585" s="101"/>
      <c r="RY585" s="101"/>
      <c r="RZ585" s="101"/>
      <c r="SA585" s="101"/>
      <c r="SB585" s="101"/>
      <c r="SC585" s="101"/>
      <c r="SD585" s="101"/>
      <c r="SE585" s="101"/>
      <c r="SF585" s="101"/>
      <c r="SG585" s="101"/>
      <c r="SH585" s="101"/>
      <c r="SI585" s="101"/>
      <c r="SJ585" s="101"/>
      <c r="SK585" s="101"/>
      <c r="SL585" s="101"/>
      <c r="SM585" s="101"/>
      <c r="SN585" s="101"/>
      <c r="SO585" s="101"/>
      <c r="SP585" s="101"/>
      <c r="SQ585" s="101"/>
      <c r="SR585" s="101"/>
      <c r="SS585" s="101"/>
      <c r="ST585" s="101"/>
      <c r="SU585" s="101"/>
      <c r="SV585" s="101"/>
      <c r="SW585" s="101"/>
      <c r="SX585" s="101"/>
      <c r="SY585" s="101"/>
      <c r="SZ585" s="101"/>
      <c r="TA585" s="101"/>
      <c r="TB585" s="101"/>
      <c r="TC585" s="101"/>
      <c r="TD585" s="101"/>
      <c r="TE585" s="101"/>
      <c r="TF585" s="101"/>
      <c r="TG585" s="101"/>
      <c r="TH585" s="101"/>
      <c r="TI585" s="101"/>
      <c r="TJ585" s="101"/>
      <c r="TK585" s="101"/>
      <c r="TL585" s="101"/>
      <c r="TM585" s="101"/>
      <c r="TN585" s="101"/>
      <c r="TO585" s="101"/>
      <c r="TP585" s="101"/>
      <c r="TQ585" s="101"/>
      <c r="TR585" s="101"/>
      <c r="TS585" s="101"/>
      <c r="TT585" s="101"/>
      <c r="TU585" s="101"/>
      <c r="TV585" s="101"/>
      <c r="TW585" s="101"/>
      <c r="TX585" s="101"/>
      <c r="TY585" s="101"/>
      <c r="TZ585" s="101"/>
      <c r="UA585" s="101"/>
      <c r="UB585" s="101"/>
      <c r="UC585" s="101"/>
      <c r="UD585" s="101"/>
      <c r="UE585" s="101"/>
      <c r="UF585" s="101"/>
      <c r="UG585" s="101"/>
      <c r="UH585" s="101"/>
      <c r="UI585" s="101"/>
      <c r="UJ585" s="101"/>
      <c r="UK585" s="101"/>
      <c r="UL585" s="101"/>
      <c r="UM585" s="101"/>
      <c r="UN585" s="101"/>
      <c r="UO585" s="101"/>
      <c r="UP585" s="101"/>
      <c r="UQ585" s="101"/>
      <c r="UR585" s="101"/>
      <c r="US585" s="101"/>
      <c r="UT585" s="101"/>
      <c r="UU585" s="101"/>
      <c r="UV585" s="101"/>
      <c r="UW585" s="101"/>
      <c r="UX585" s="101"/>
      <c r="UY585" s="101"/>
      <c r="UZ585" s="101"/>
      <c r="VA585" s="101"/>
      <c r="VB585" s="101"/>
      <c r="VC585" s="101"/>
      <c r="VD585" s="101"/>
      <c r="VE585" s="101"/>
      <c r="VF585" s="101"/>
      <c r="VG585" s="101"/>
      <c r="VH585" s="101"/>
      <c r="VI585" s="101"/>
      <c r="VJ585" s="101"/>
      <c r="VK585" s="101"/>
      <c r="VL585" s="101"/>
      <c r="VM585" s="101"/>
      <c r="VN585" s="101"/>
      <c r="VO585" s="101"/>
      <c r="VP585" s="101"/>
      <c r="VQ585" s="101"/>
      <c r="VR585" s="101"/>
      <c r="VS585" s="101"/>
      <c r="VT585" s="101"/>
      <c r="VU585" s="101"/>
      <c r="VV585" s="101"/>
      <c r="VW585" s="101"/>
      <c r="VX585" s="101"/>
      <c r="VY585" s="101"/>
      <c r="VZ585" s="101"/>
      <c r="WA585" s="101"/>
      <c r="WB585" s="101"/>
      <c r="WC585" s="101"/>
      <c r="WD585" s="101"/>
      <c r="WE585" s="101"/>
      <c r="WF585" s="101"/>
      <c r="WG585" s="101"/>
      <c r="WH585" s="101"/>
      <c r="WI585" s="101"/>
      <c r="WJ585" s="101"/>
      <c r="WK585" s="101"/>
      <c r="WL585" s="101"/>
      <c r="WM585" s="101"/>
      <c r="WN585" s="101"/>
      <c r="WO585" s="101"/>
      <c r="WP585" s="101"/>
      <c r="WQ585" s="101"/>
      <c r="WR585" s="101"/>
      <c r="WS585" s="101"/>
      <c r="WT585" s="101"/>
      <c r="WU585" s="101"/>
      <c r="WV585" s="101"/>
      <c r="WW585" s="101"/>
      <c r="WX585" s="101"/>
      <c r="WY585" s="101"/>
      <c r="WZ585" s="101"/>
      <c r="XA585" s="101"/>
      <c r="XB585" s="101"/>
      <c r="XC585" s="101"/>
      <c r="XD585" s="101"/>
      <c r="XE585" s="101"/>
      <c r="XF585" s="101"/>
      <c r="XG585" s="101"/>
      <c r="XH585" s="101"/>
      <c r="XI585" s="101"/>
      <c r="XJ585" s="101"/>
      <c r="XK585" s="101"/>
      <c r="XL585" s="101"/>
      <c r="XM585" s="101"/>
      <c r="XN585" s="101"/>
      <c r="XO585" s="101"/>
      <c r="XP585" s="101"/>
      <c r="XQ585" s="101"/>
      <c r="XR585" s="101"/>
      <c r="XS585" s="101"/>
      <c r="XT585" s="101"/>
      <c r="XU585" s="101"/>
      <c r="XV585" s="101"/>
      <c r="XW585" s="101"/>
      <c r="XX585" s="101"/>
      <c r="XY585" s="101"/>
      <c r="XZ585" s="101"/>
      <c r="YA585" s="101"/>
      <c r="YB585" s="101"/>
      <c r="YC585" s="101"/>
      <c r="YD585" s="101"/>
      <c r="YE585" s="101"/>
      <c r="YF585" s="101"/>
      <c r="YG585" s="101"/>
      <c r="YH585" s="101"/>
      <c r="YI585" s="101"/>
      <c r="YJ585" s="101"/>
      <c r="YK585" s="101"/>
      <c r="YL585" s="101"/>
      <c r="YM585" s="101"/>
      <c r="YN585" s="101"/>
      <c r="YO585" s="101"/>
      <c r="YP585" s="101"/>
      <c r="YQ585" s="101"/>
      <c r="YR585" s="101"/>
      <c r="YS585" s="101"/>
      <c r="YT585" s="101"/>
      <c r="YU585" s="101"/>
      <c r="YV585" s="101"/>
      <c r="YW585" s="101"/>
      <c r="YX585" s="101"/>
      <c r="YY585" s="101"/>
      <c r="YZ585" s="101"/>
      <c r="ZA585" s="101"/>
      <c r="ZB585" s="101"/>
      <c r="ZC585" s="101"/>
      <c r="ZD585" s="101"/>
      <c r="ZE585" s="101"/>
      <c r="ZF585" s="101"/>
      <c r="ZG585" s="101"/>
      <c r="ZH585" s="101"/>
      <c r="ZI585" s="101"/>
      <c r="ZJ585" s="101"/>
      <c r="ZK585" s="101"/>
      <c r="ZL585" s="101"/>
      <c r="ZM585" s="101"/>
      <c r="ZN585" s="101"/>
      <c r="ZO585" s="101"/>
      <c r="ZP585" s="101"/>
      <c r="ZQ585" s="101"/>
      <c r="ZR585" s="101"/>
      <c r="ZS585" s="101"/>
      <c r="ZT585" s="101"/>
      <c r="ZU585" s="101"/>
      <c r="ZV585" s="101"/>
      <c r="ZW585" s="101"/>
      <c r="ZX585" s="101"/>
      <c r="ZY585" s="101"/>
      <c r="ZZ585" s="101"/>
      <c r="AAA585" s="101"/>
      <c r="AAB585" s="101"/>
      <c r="AAC585" s="101"/>
      <c r="AAD585" s="101"/>
      <c r="AAE585" s="101"/>
      <c r="AAF585" s="101"/>
      <c r="AAG585" s="101"/>
      <c r="AAH585" s="101"/>
      <c r="AAI585" s="101"/>
      <c r="AAJ585" s="101"/>
      <c r="AAK585" s="101"/>
      <c r="AAL585" s="101"/>
      <c r="AAM585" s="101"/>
      <c r="AAN585" s="101"/>
      <c r="AAO585" s="101"/>
      <c r="AAP585" s="101"/>
      <c r="AAQ585" s="101"/>
      <c r="AAR585" s="101"/>
      <c r="AAS585" s="101"/>
      <c r="AAT585" s="101"/>
      <c r="AAU585" s="101"/>
      <c r="AAV585" s="101"/>
      <c r="AAW585" s="101"/>
      <c r="AAX585" s="101"/>
      <c r="AAY585" s="101"/>
      <c r="AAZ585" s="101"/>
      <c r="ABA585" s="101"/>
      <c r="ABB585" s="101"/>
      <c r="ABC585" s="101"/>
      <c r="ABD585" s="101"/>
      <c r="ABE585" s="101"/>
      <c r="ABF585" s="101"/>
      <c r="ABG585" s="101"/>
      <c r="ABH585" s="101"/>
      <c r="ABI585" s="101"/>
      <c r="ABJ585" s="101"/>
      <c r="ABK585" s="101"/>
      <c r="ABL585" s="101"/>
      <c r="ABM585" s="101"/>
      <c r="ABN585" s="101"/>
      <c r="ABO585" s="101"/>
      <c r="ABP585" s="101"/>
      <c r="ABQ585" s="101"/>
      <c r="ABR585" s="101"/>
      <c r="ABS585" s="101"/>
      <c r="ABT585" s="101"/>
      <c r="ABU585" s="101"/>
      <c r="ABV585" s="101"/>
      <c r="ABW585" s="101"/>
      <c r="ABX585" s="101"/>
      <c r="ABY585" s="101"/>
      <c r="ABZ585" s="101"/>
      <c r="ACA585" s="101"/>
      <c r="ACB585" s="101"/>
      <c r="ACC585" s="101"/>
      <c r="ACD585" s="101"/>
      <c r="ACE585" s="101"/>
      <c r="ACF585" s="101"/>
      <c r="ACG585" s="101"/>
      <c r="ACH585" s="101"/>
      <c r="ACI585" s="101"/>
      <c r="ACJ585" s="101"/>
      <c r="ACK585" s="101"/>
      <c r="ACL585" s="101"/>
      <c r="ACM585" s="101"/>
      <c r="ACN585" s="101"/>
      <c r="ACO585" s="101"/>
      <c r="ACP585" s="101"/>
      <c r="ACQ585" s="101"/>
      <c r="ACR585" s="101"/>
      <c r="ACS585" s="101"/>
      <c r="ACT585" s="101"/>
      <c r="ACU585" s="101"/>
      <c r="ACV585" s="101"/>
      <c r="ACW585" s="101"/>
      <c r="ACX585" s="101"/>
      <c r="ACY585" s="101"/>
      <c r="ACZ585" s="101"/>
      <c r="ADA585" s="101"/>
      <c r="ADB585" s="101"/>
      <c r="ADC585" s="101"/>
      <c r="ADD585" s="101"/>
      <c r="ADE585" s="101"/>
      <c r="ADF585" s="101"/>
      <c r="ADG585" s="101"/>
      <c r="ADH585" s="101"/>
      <c r="ADI585" s="101"/>
      <c r="ADJ585" s="101"/>
      <c r="ADK585" s="101"/>
      <c r="ADL585" s="101"/>
      <c r="ADM585" s="101"/>
      <c r="ADN585" s="101"/>
      <c r="ADO585" s="101"/>
      <c r="ADP585" s="101"/>
      <c r="ADQ585" s="101"/>
      <c r="ADR585" s="101"/>
      <c r="ADS585" s="101"/>
      <c r="ADT585" s="101"/>
      <c r="ADU585" s="101"/>
      <c r="ADV585" s="101"/>
      <c r="ADW585" s="101"/>
      <c r="ADX585" s="101"/>
      <c r="ADY585" s="101"/>
      <c r="ADZ585" s="101"/>
      <c r="AEA585" s="101"/>
      <c r="AEB585" s="101"/>
      <c r="AEC585" s="101"/>
      <c r="AED585" s="101"/>
      <c r="AEE585" s="101"/>
      <c r="AEF585" s="101"/>
      <c r="AEG585" s="101"/>
      <c r="AEH585" s="101"/>
      <c r="AEI585" s="101"/>
      <c r="AEJ585" s="101"/>
      <c r="AEK585" s="101"/>
      <c r="AEL585" s="101"/>
      <c r="AEM585" s="101"/>
      <c r="AEN585" s="101"/>
      <c r="AEO585" s="101"/>
      <c r="AEP585" s="101"/>
      <c r="AEQ585" s="101"/>
      <c r="AER585" s="101"/>
      <c r="AES585" s="101"/>
      <c r="AET585" s="101"/>
      <c r="AEU585" s="101"/>
      <c r="AEV585" s="101"/>
      <c r="AEW585" s="101"/>
      <c r="AEX585" s="101"/>
      <c r="AEY585" s="101"/>
      <c r="AEZ585" s="101"/>
      <c r="AFA585" s="101"/>
      <c r="AFB585" s="101"/>
      <c r="AFC585" s="101"/>
      <c r="AFD585" s="101"/>
      <c r="AFE585" s="101"/>
      <c r="AFF585" s="101"/>
      <c r="AFG585" s="101"/>
      <c r="AFH585" s="101"/>
      <c r="AFI585" s="101"/>
      <c r="AFJ585" s="101"/>
      <c r="AFK585" s="101"/>
      <c r="AFL585" s="101"/>
      <c r="AFM585" s="101"/>
      <c r="AFN585" s="101"/>
      <c r="AFO585" s="101"/>
      <c r="AFP585" s="101"/>
      <c r="AFQ585" s="101"/>
      <c r="AFR585" s="101"/>
      <c r="AFS585" s="101"/>
      <c r="AFT585" s="101"/>
      <c r="AFU585" s="101"/>
      <c r="AFV585" s="101"/>
      <c r="AFW585" s="101"/>
      <c r="AFX585" s="101"/>
      <c r="AFY585" s="101"/>
      <c r="AFZ585" s="101"/>
      <c r="AGA585" s="101"/>
      <c r="AGB585" s="101"/>
      <c r="AGC585" s="101"/>
      <c r="AGD585" s="101"/>
      <c r="AGE585" s="101"/>
      <c r="AGF585" s="101"/>
      <c r="AGG585" s="101"/>
      <c r="AGH585" s="101"/>
      <c r="AGI585" s="101"/>
      <c r="AGJ585" s="101"/>
      <c r="AGK585" s="101"/>
      <c r="AGL585" s="101"/>
      <c r="AGM585" s="101"/>
      <c r="AGN585" s="101"/>
      <c r="AGO585" s="101"/>
      <c r="AGP585" s="101"/>
      <c r="AGQ585" s="101"/>
      <c r="AGR585" s="101"/>
      <c r="AGS585" s="101"/>
      <c r="AGT585" s="101"/>
      <c r="AGU585" s="101"/>
      <c r="AGV585" s="101"/>
      <c r="AGW585" s="101"/>
      <c r="AGX585" s="101"/>
      <c r="AGY585" s="101"/>
      <c r="AGZ585" s="101"/>
      <c r="AHA585" s="101"/>
      <c r="AHB585" s="101"/>
      <c r="AHC585" s="101"/>
      <c r="AHD585" s="101"/>
      <c r="AHE585" s="101"/>
      <c r="AHF585" s="101"/>
      <c r="AHG585" s="101"/>
      <c r="AHH585" s="101"/>
      <c r="AHI585" s="101"/>
      <c r="AHJ585" s="101"/>
      <c r="AHK585" s="101"/>
      <c r="AHL585" s="101"/>
      <c r="AHM585" s="101"/>
      <c r="AHN585" s="101"/>
      <c r="AHO585" s="101"/>
      <c r="AHP585" s="101"/>
      <c r="AHQ585" s="101"/>
      <c r="AHR585" s="101"/>
      <c r="AHS585" s="101"/>
      <c r="AHT585" s="101"/>
      <c r="AHU585" s="101"/>
      <c r="AHV585" s="101"/>
      <c r="AHW585" s="101"/>
      <c r="AHX585" s="101"/>
      <c r="AHY585" s="101"/>
      <c r="AHZ585" s="101"/>
      <c r="AIA585" s="101"/>
      <c r="AIB585" s="101"/>
      <c r="AIC585" s="101"/>
      <c r="AID585" s="101"/>
      <c r="AIE585" s="101"/>
      <c r="AIF585" s="101"/>
      <c r="AIG585" s="101"/>
      <c r="AIH585" s="101"/>
      <c r="AII585" s="101"/>
      <c r="AIJ585" s="101"/>
      <c r="AIK585" s="101"/>
      <c r="AIL585" s="101"/>
      <c r="AIM585" s="101"/>
      <c r="AIN585" s="101"/>
      <c r="AIO585" s="101"/>
      <c r="AIP585" s="101"/>
      <c r="AIQ585" s="101"/>
      <c r="AIR585" s="101"/>
      <c r="AIS585" s="101"/>
      <c r="AIT585" s="101"/>
      <c r="AIU585" s="101"/>
      <c r="AIV585" s="101"/>
      <c r="AIW585" s="101"/>
      <c r="AIX585" s="101"/>
      <c r="AIY585" s="101"/>
      <c r="AIZ585" s="101"/>
      <c r="AJA585" s="101"/>
      <c r="AJB585" s="101"/>
      <c r="AJC585" s="101"/>
      <c r="AJD585" s="101"/>
      <c r="AJE585" s="101"/>
      <c r="AJF585" s="101"/>
      <c r="AJG585" s="101"/>
      <c r="AJH585" s="101"/>
      <c r="AJI585" s="101"/>
      <c r="AJJ585" s="101"/>
      <c r="AJK585" s="101"/>
      <c r="AJL585" s="101"/>
      <c r="AJM585" s="101"/>
      <c r="AJN585" s="101"/>
      <c r="AJO585" s="101"/>
      <c r="AJP585" s="101"/>
      <c r="AJQ585" s="101"/>
      <c r="AJR585" s="101"/>
      <c r="AJS585" s="101"/>
      <c r="AJT585" s="101"/>
      <c r="AJU585" s="101"/>
      <c r="AJV585" s="101"/>
      <c r="AJW585" s="101"/>
      <c r="AJX585" s="101"/>
      <c r="AJY585" s="101"/>
      <c r="AJZ585" s="101"/>
      <c r="AKA585" s="101"/>
      <c r="AKB585" s="101"/>
      <c r="AKC585" s="101"/>
      <c r="AKD585" s="101"/>
      <c r="AKE585" s="101"/>
      <c r="AKF585" s="101"/>
      <c r="AKG585" s="101"/>
      <c r="AKH585" s="101"/>
      <c r="AKI585" s="101"/>
      <c r="AKJ585" s="101"/>
      <c r="AKK585" s="101"/>
      <c r="AKL585" s="101"/>
      <c r="AKM585" s="101"/>
      <c r="AKN585" s="101"/>
      <c r="AKO585" s="101"/>
      <c r="AKP585" s="101"/>
      <c r="AKQ585" s="101"/>
      <c r="AKR585" s="101"/>
      <c r="AKS585" s="101"/>
      <c r="AKT585" s="101"/>
      <c r="AKU585" s="101"/>
      <c r="AKV585" s="101"/>
      <c r="AKW585" s="101"/>
      <c r="AKX585" s="101"/>
      <c r="AKY585" s="101"/>
      <c r="AKZ585" s="101"/>
      <c r="ALA585" s="101"/>
      <c r="ALB585" s="101"/>
      <c r="ALC585" s="101"/>
      <c r="ALD585" s="101"/>
      <c r="ALE585" s="101"/>
      <c r="ALF585" s="101"/>
      <c r="ALG585" s="101"/>
      <c r="ALH585" s="101"/>
      <c r="ALI585" s="101"/>
      <c r="ALJ585" s="101"/>
      <c r="ALK585" s="101"/>
      <c r="ALL585" s="101"/>
      <c r="ALM585" s="101"/>
      <c r="ALN585" s="101"/>
      <c r="ALO585" s="101"/>
      <c r="ALP585" s="101"/>
      <c r="ALQ585" s="48"/>
      <c r="ALR585" s="48"/>
      <c r="ALS585" s="48"/>
      <c r="ALT585" s="48"/>
      <c r="ALU585" s="48"/>
      <c r="ALV585" s="48"/>
      <c r="ALW585" s="48"/>
      <c r="ALX585" s="48"/>
      <c r="ALY585" s="48"/>
      <c r="ALZ585" s="48"/>
      <c r="AMA585" s="48"/>
      <c r="AMB585" s="48"/>
      <c r="AMC585" s="48"/>
      <c r="AMD585" s="48"/>
      <c r="AME585" s="48"/>
      <c r="AMF585" s="48"/>
      <c r="AMG585" s="48"/>
      <c r="AMH585" s="48"/>
      <c r="AMI585" s="48"/>
      <c r="AMJ585" s="48"/>
      <c r="AMK585" s="48"/>
      <c r="AML585" s="48"/>
      <c r="AMM585" s="48"/>
    </row>
    <row r="586" s="111" customFormat="true" ht="17.6" hidden="false" customHeight="false" outlineLevel="0" collapsed="false">
      <c r="A586" s="108"/>
      <c r="B586" s="90"/>
      <c r="C586" s="81" t="s">
        <v>212</v>
      </c>
      <c r="D586" s="81" t="n">
        <v>926</v>
      </c>
      <c r="E586" s="154" t="s">
        <v>46</v>
      </c>
      <c r="F586" s="154" t="s">
        <v>16</v>
      </c>
      <c r="G586" s="82" t="n">
        <v>5930000000</v>
      </c>
      <c r="H586" s="86"/>
      <c r="I586" s="157" t="n">
        <f aca="false">SUM(J586:Q586)</f>
        <v>23901400</v>
      </c>
      <c r="J586" s="157" t="n">
        <f aca="false">J587+J589</f>
        <v>27669400</v>
      </c>
      <c r="K586" s="76" t="n">
        <f aca="false">K587+K589</f>
        <v>-2297100</v>
      </c>
      <c r="L586" s="76" t="n">
        <f aca="false">L587+L589</f>
        <v>0</v>
      </c>
      <c r="M586" s="76" t="n">
        <f aca="false">M587+M589</f>
        <v>-900</v>
      </c>
      <c r="N586" s="76" t="n">
        <f aca="false">N587+N589</f>
        <v>0</v>
      </c>
      <c r="O586" s="157" t="n">
        <f aca="false">O587+O589</f>
        <v>-1200000</v>
      </c>
      <c r="P586" s="76" t="n">
        <f aca="false">P587+P589</f>
        <v>-270000</v>
      </c>
      <c r="Q586" s="158" t="n">
        <f aca="false">Q587+Q589</f>
        <v>0</v>
      </c>
      <c r="IE586" s="101"/>
      <c r="IF586" s="101"/>
      <c r="IG586" s="101"/>
      <c r="IH586" s="101"/>
      <c r="II586" s="101"/>
      <c r="IJ586" s="101"/>
      <c r="IK586" s="101"/>
      <c r="IL586" s="101"/>
      <c r="IM586" s="101"/>
      <c r="IN586" s="101"/>
      <c r="IO586" s="101"/>
      <c r="IP586" s="101"/>
      <c r="IQ586" s="101"/>
      <c r="IR586" s="101"/>
      <c r="IS586" s="101"/>
      <c r="IT586" s="101"/>
      <c r="IU586" s="101"/>
      <c r="IV586" s="101"/>
      <c r="IW586" s="101"/>
      <c r="IX586" s="101"/>
      <c r="IY586" s="101"/>
      <c r="IZ586" s="101"/>
      <c r="JA586" s="101"/>
      <c r="JB586" s="101"/>
      <c r="JC586" s="101"/>
      <c r="JD586" s="101"/>
      <c r="JE586" s="101"/>
      <c r="JF586" s="101"/>
      <c r="JG586" s="101"/>
      <c r="JH586" s="101"/>
      <c r="JI586" s="101"/>
      <c r="JJ586" s="101"/>
      <c r="JK586" s="101"/>
      <c r="JL586" s="101"/>
      <c r="JM586" s="101"/>
      <c r="JN586" s="101"/>
      <c r="JO586" s="101"/>
      <c r="JP586" s="101"/>
      <c r="JQ586" s="101"/>
      <c r="JR586" s="101"/>
      <c r="JS586" s="101"/>
      <c r="JT586" s="101"/>
      <c r="JU586" s="101"/>
      <c r="JV586" s="101"/>
      <c r="JW586" s="101"/>
      <c r="JX586" s="101"/>
      <c r="JY586" s="101"/>
      <c r="JZ586" s="101"/>
      <c r="KA586" s="101"/>
      <c r="KB586" s="101"/>
      <c r="KC586" s="101"/>
      <c r="KD586" s="101"/>
      <c r="KE586" s="101"/>
      <c r="KF586" s="101"/>
      <c r="KG586" s="101"/>
      <c r="KH586" s="101"/>
      <c r="KI586" s="101"/>
      <c r="KJ586" s="101"/>
      <c r="KK586" s="101"/>
      <c r="KL586" s="101"/>
      <c r="KM586" s="101"/>
      <c r="KN586" s="101"/>
      <c r="KO586" s="101"/>
      <c r="KP586" s="101"/>
      <c r="KQ586" s="101"/>
      <c r="KR586" s="101"/>
      <c r="KS586" s="101"/>
      <c r="KT586" s="101"/>
      <c r="KU586" s="101"/>
      <c r="KV586" s="101"/>
      <c r="KW586" s="101"/>
      <c r="KX586" s="101"/>
      <c r="KY586" s="101"/>
      <c r="KZ586" s="101"/>
      <c r="LA586" s="101"/>
      <c r="LB586" s="101"/>
      <c r="LC586" s="101"/>
      <c r="LD586" s="101"/>
      <c r="LE586" s="101"/>
      <c r="LF586" s="101"/>
      <c r="LG586" s="101"/>
      <c r="LH586" s="101"/>
      <c r="LI586" s="101"/>
      <c r="LJ586" s="101"/>
      <c r="LK586" s="101"/>
      <c r="LL586" s="101"/>
      <c r="LM586" s="101"/>
      <c r="LN586" s="101"/>
      <c r="LO586" s="101"/>
      <c r="LP586" s="101"/>
      <c r="LQ586" s="101"/>
      <c r="LR586" s="101"/>
      <c r="LS586" s="101"/>
      <c r="LT586" s="101"/>
      <c r="LU586" s="101"/>
      <c r="LV586" s="101"/>
      <c r="LW586" s="101"/>
      <c r="LX586" s="101"/>
      <c r="LY586" s="101"/>
      <c r="LZ586" s="101"/>
      <c r="MA586" s="101"/>
      <c r="MB586" s="101"/>
      <c r="MC586" s="101"/>
      <c r="MD586" s="101"/>
      <c r="ME586" s="101"/>
      <c r="MF586" s="101"/>
      <c r="MG586" s="101"/>
      <c r="MH586" s="101"/>
      <c r="MI586" s="101"/>
      <c r="MJ586" s="101"/>
      <c r="MK586" s="101"/>
      <c r="ML586" s="101"/>
      <c r="MM586" s="101"/>
      <c r="MN586" s="101"/>
      <c r="MO586" s="101"/>
      <c r="MP586" s="101"/>
      <c r="MQ586" s="101"/>
      <c r="MR586" s="101"/>
      <c r="MS586" s="101"/>
      <c r="MT586" s="101"/>
      <c r="MU586" s="101"/>
      <c r="MV586" s="101"/>
      <c r="MW586" s="101"/>
      <c r="MX586" s="101"/>
      <c r="MY586" s="101"/>
      <c r="MZ586" s="101"/>
      <c r="NA586" s="101"/>
      <c r="NB586" s="101"/>
      <c r="NC586" s="101"/>
      <c r="ND586" s="101"/>
      <c r="NE586" s="101"/>
      <c r="NF586" s="101"/>
      <c r="NG586" s="101"/>
      <c r="NH586" s="101"/>
      <c r="NI586" s="101"/>
      <c r="NJ586" s="101"/>
      <c r="NK586" s="101"/>
      <c r="NL586" s="101"/>
      <c r="NM586" s="101"/>
      <c r="NN586" s="101"/>
      <c r="NO586" s="101"/>
      <c r="NP586" s="101"/>
      <c r="NQ586" s="101"/>
      <c r="NR586" s="101"/>
      <c r="NS586" s="101"/>
      <c r="NT586" s="101"/>
      <c r="NU586" s="101"/>
      <c r="NV586" s="101"/>
      <c r="NW586" s="101"/>
      <c r="NX586" s="101"/>
      <c r="NY586" s="101"/>
      <c r="NZ586" s="101"/>
      <c r="OA586" s="101"/>
      <c r="OB586" s="101"/>
      <c r="OC586" s="101"/>
      <c r="OD586" s="101"/>
      <c r="OE586" s="101"/>
      <c r="OF586" s="101"/>
      <c r="OG586" s="101"/>
      <c r="OH586" s="101"/>
      <c r="OI586" s="101"/>
      <c r="OJ586" s="101"/>
      <c r="OK586" s="101"/>
      <c r="OL586" s="101"/>
      <c r="OM586" s="101"/>
      <c r="ON586" s="101"/>
      <c r="OO586" s="101"/>
      <c r="OP586" s="101"/>
      <c r="OQ586" s="101"/>
      <c r="OR586" s="101"/>
      <c r="OS586" s="101"/>
      <c r="OT586" s="101"/>
      <c r="OU586" s="101"/>
      <c r="OV586" s="101"/>
      <c r="OW586" s="101"/>
      <c r="OX586" s="101"/>
      <c r="OY586" s="101"/>
      <c r="OZ586" s="101"/>
      <c r="PA586" s="101"/>
      <c r="PB586" s="101"/>
      <c r="PC586" s="101"/>
      <c r="PD586" s="101"/>
      <c r="PE586" s="101"/>
      <c r="PF586" s="101"/>
      <c r="PG586" s="101"/>
      <c r="PH586" s="101"/>
      <c r="PI586" s="101"/>
      <c r="PJ586" s="101"/>
      <c r="PK586" s="101"/>
      <c r="PL586" s="101"/>
      <c r="PM586" s="101"/>
      <c r="PN586" s="101"/>
      <c r="PO586" s="101"/>
      <c r="PP586" s="101"/>
      <c r="PQ586" s="101"/>
      <c r="PR586" s="101"/>
      <c r="PS586" s="101"/>
      <c r="PT586" s="101"/>
      <c r="PU586" s="101"/>
      <c r="PV586" s="101"/>
      <c r="PW586" s="101"/>
      <c r="PX586" s="101"/>
      <c r="PY586" s="101"/>
      <c r="PZ586" s="101"/>
      <c r="QA586" s="101"/>
      <c r="QB586" s="101"/>
      <c r="QC586" s="101"/>
      <c r="QD586" s="101"/>
      <c r="QE586" s="101"/>
      <c r="QF586" s="101"/>
      <c r="QG586" s="101"/>
      <c r="QH586" s="101"/>
      <c r="QI586" s="101"/>
      <c r="QJ586" s="101"/>
      <c r="QK586" s="101"/>
      <c r="QL586" s="101"/>
      <c r="QM586" s="101"/>
      <c r="QN586" s="101"/>
      <c r="QO586" s="101"/>
      <c r="QP586" s="101"/>
      <c r="QQ586" s="101"/>
      <c r="QR586" s="101"/>
      <c r="QS586" s="101"/>
      <c r="QT586" s="101"/>
      <c r="QU586" s="101"/>
      <c r="QV586" s="101"/>
      <c r="QW586" s="101"/>
      <c r="QX586" s="101"/>
      <c r="QY586" s="101"/>
      <c r="QZ586" s="101"/>
      <c r="RA586" s="101"/>
      <c r="RB586" s="101"/>
      <c r="RC586" s="101"/>
      <c r="RD586" s="101"/>
      <c r="RE586" s="101"/>
      <c r="RF586" s="101"/>
      <c r="RG586" s="101"/>
      <c r="RH586" s="101"/>
      <c r="RI586" s="101"/>
      <c r="RJ586" s="101"/>
      <c r="RK586" s="101"/>
      <c r="RL586" s="101"/>
      <c r="RM586" s="101"/>
      <c r="RN586" s="101"/>
      <c r="RO586" s="101"/>
      <c r="RP586" s="101"/>
      <c r="RQ586" s="101"/>
      <c r="RR586" s="101"/>
      <c r="RS586" s="101"/>
      <c r="RT586" s="101"/>
      <c r="RU586" s="101"/>
      <c r="RV586" s="101"/>
      <c r="RW586" s="101"/>
      <c r="RX586" s="101"/>
      <c r="RY586" s="101"/>
      <c r="RZ586" s="101"/>
      <c r="SA586" s="101"/>
      <c r="SB586" s="101"/>
      <c r="SC586" s="101"/>
      <c r="SD586" s="101"/>
      <c r="SE586" s="101"/>
      <c r="SF586" s="101"/>
      <c r="SG586" s="101"/>
      <c r="SH586" s="101"/>
      <c r="SI586" s="101"/>
      <c r="SJ586" s="101"/>
      <c r="SK586" s="101"/>
      <c r="SL586" s="101"/>
      <c r="SM586" s="101"/>
      <c r="SN586" s="101"/>
      <c r="SO586" s="101"/>
      <c r="SP586" s="101"/>
      <c r="SQ586" s="101"/>
      <c r="SR586" s="101"/>
      <c r="SS586" s="101"/>
      <c r="ST586" s="101"/>
      <c r="SU586" s="101"/>
      <c r="SV586" s="101"/>
      <c r="SW586" s="101"/>
      <c r="SX586" s="101"/>
      <c r="SY586" s="101"/>
      <c r="SZ586" s="101"/>
      <c r="TA586" s="101"/>
      <c r="TB586" s="101"/>
      <c r="TC586" s="101"/>
      <c r="TD586" s="101"/>
      <c r="TE586" s="101"/>
      <c r="TF586" s="101"/>
      <c r="TG586" s="101"/>
      <c r="TH586" s="101"/>
      <c r="TI586" s="101"/>
      <c r="TJ586" s="101"/>
      <c r="TK586" s="101"/>
      <c r="TL586" s="101"/>
      <c r="TM586" s="101"/>
      <c r="TN586" s="101"/>
      <c r="TO586" s="101"/>
      <c r="TP586" s="101"/>
      <c r="TQ586" s="101"/>
      <c r="TR586" s="101"/>
      <c r="TS586" s="101"/>
      <c r="TT586" s="101"/>
      <c r="TU586" s="101"/>
      <c r="TV586" s="101"/>
      <c r="TW586" s="101"/>
      <c r="TX586" s="101"/>
      <c r="TY586" s="101"/>
      <c r="TZ586" s="101"/>
      <c r="UA586" s="101"/>
      <c r="UB586" s="101"/>
      <c r="UC586" s="101"/>
      <c r="UD586" s="101"/>
      <c r="UE586" s="101"/>
      <c r="UF586" s="101"/>
      <c r="UG586" s="101"/>
      <c r="UH586" s="101"/>
      <c r="UI586" s="101"/>
      <c r="UJ586" s="101"/>
      <c r="UK586" s="101"/>
      <c r="UL586" s="101"/>
      <c r="UM586" s="101"/>
      <c r="UN586" s="101"/>
      <c r="UO586" s="101"/>
      <c r="UP586" s="101"/>
      <c r="UQ586" s="101"/>
      <c r="UR586" s="101"/>
      <c r="US586" s="101"/>
      <c r="UT586" s="101"/>
      <c r="UU586" s="101"/>
      <c r="UV586" s="101"/>
      <c r="UW586" s="101"/>
      <c r="UX586" s="101"/>
      <c r="UY586" s="101"/>
      <c r="UZ586" s="101"/>
      <c r="VA586" s="101"/>
      <c r="VB586" s="101"/>
      <c r="VC586" s="101"/>
      <c r="VD586" s="101"/>
      <c r="VE586" s="101"/>
      <c r="VF586" s="101"/>
      <c r="VG586" s="101"/>
      <c r="VH586" s="101"/>
      <c r="VI586" s="101"/>
      <c r="VJ586" s="101"/>
      <c r="VK586" s="101"/>
      <c r="VL586" s="101"/>
      <c r="VM586" s="101"/>
      <c r="VN586" s="101"/>
      <c r="VO586" s="101"/>
      <c r="VP586" s="101"/>
      <c r="VQ586" s="101"/>
      <c r="VR586" s="101"/>
      <c r="VS586" s="101"/>
      <c r="VT586" s="101"/>
      <c r="VU586" s="101"/>
      <c r="VV586" s="101"/>
      <c r="VW586" s="101"/>
      <c r="VX586" s="101"/>
      <c r="VY586" s="101"/>
      <c r="VZ586" s="101"/>
      <c r="WA586" s="101"/>
      <c r="WB586" s="101"/>
      <c r="WC586" s="101"/>
      <c r="WD586" s="101"/>
      <c r="WE586" s="101"/>
      <c r="WF586" s="101"/>
      <c r="WG586" s="101"/>
      <c r="WH586" s="101"/>
      <c r="WI586" s="101"/>
      <c r="WJ586" s="101"/>
      <c r="WK586" s="101"/>
      <c r="WL586" s="101"/>
      <c r="WM586" s="101"/>
      <c r="WN586" s="101"/>
      <c r="WO586" s="101"/>
      <c r="WP586" s="101"/>
      <c r="WQ586" s="101"/>
      <c r="WR586" s="101"/>
      <c r="WS586" s="101"/>
      <c r="WT586" s="101"/>
      <c r="WU586" s="101"/>
      <c r="WV586" s="101"/>
      <c r="WW586" s="101"/>
      <c r="WX586" s="101"/>
      <c r="WY586" s="101"/>
      <c r="WZ586" s="101"/>
      <c r="XA586" s="101"/>
      <c r="XB586" s="101"/>
      <c r="XC586" s="101"/>
      <c r="XD586" s="101"/>
      <c r="XE586" s="101"/>
      <c r="XF586" s="101"/>
      <c r="XG586" s="101"/>
      <c r="XH586" s="101"/>
      <c r="XI586" s="101"/>
      <c r="XJ586" s="101"/>
      <c r="XK586" s="101"/>
      <c r="XL586" s="101"/>
      <c r="XM586" s="101"/>
      <c r="XN586" s="101"/>
      <c r="XO586" s="101"/>
      <c r="XP586" s="101"/>
      <c r="XQ586" s="101"/>
      <c r="XR586" s="101"/>
      <c r="XS586" s="101"/>
      <c r="XT586" s="101"/>
      <c r="XU586" s="101"/>
      <c r="XV586" s="101"/>
      <c r="XW586" s="101"/>
      <c r="XX586" s="101"/>
      <c r="XY586" s="101"/>
      <c r="XZ586" s="101"/>
      <c r="YA586" s="101"/>
      <c r="YB586" s="101"/>
      <c r="YC586" s="101"/>
      <c r="YD586" s="101"/>
      <c r="YE586" s="101"/>
      <c r="YF586" s="101"/>
      <c r="YG586" s="101"/>
      <c r="YH586" s="101"/>
      <c r="YI586" s="101"/>
      <c r="YJ586" s="101"/>
      <c r="YK586" s="101"/>
      <c r="YL586" s="101"/>
      <c r="YM586" s="101"/>
      <c r="YN586" s="101"/>
      <c r="YO586" s="101"/>
      <c r="YP586" s="101"/>
      <c r="YQ586" s="101"/>
      <c r="YR586" s="101"/>
      <c r="YS586" s="101"/>
      <c r="YT586" s="101"/>
      <c r="YU586" s="101"/>
      <c r="YV586" s="101"/>
      <c r="YW586" s="101"/>
      <c r="YX586" s="101"/>
      <c r="YY586" s="101"/>
      <c r="YZ586" s="101"/>
      <c r="ZA586" s="101"/>
      <c r="ZB586" s="101"/>
      <c r="ZC586" s="101"/>
      <c r="ZD586" s="101"/>
      <c r="ZE586" s="101"/>
      <c r="ZF586" s="101"/>
      <c r="ZG586" s="101"/>
      <c r="ZH586" s="101"/>
      <c r="ZI586" s="101"/>
      <c r="ZJ586" s="101"/>
      <c r="ZK586" s="101"/>
      <c r="ZL586" s="101"/>
      <c r="ZM586" s="101"/>
      <c r="ZN586" s="101"/>
      <c r="ZO586" s="101"/>
      <c r="ZP586" s="101"/>
      <c r="ZQ586" s="101"/>
      <c r="ZR586" s="101"/>
      <c r="ZS586" s="101"/>
      <c r="ZT586" s="101"/>
      <c r="ZU586" s="101"/>
      <c r="ZV586" s="101"/>
      <c r="ZW586" s="101"/>
      <c r="ZX586" s="101"/>
      <c r="ZY586" s="101"/>
      <c r="ZZ586" s="101"/>
      <c r="AAA586" s="101"/>
      <c r="AAB586" s="101"/>
      <c r="AAC586" s="101"/>
      <c r="AAD586" s="101"/>
      <c r="AAE586" s="101"/>
      <c r="AAF586" s="101"/>
      <c r="AAG586" s="101"/>
      <c r="AAH586" s="101"/>
      <c r="AAI586" s="101"/>
      <c r="AAJ586" s="101"/>
      <c r="AAK586" s="101"/>
      <c r="AAL586" s="101"/>
      <c r="AAM586" s="101"/>
      <c r="AAN586" s="101"/>
      <c r="AAO586" s="101"/>
      <c r="AAP586" s="101"/>
      <c r="AAQ586" s="101"/>
      <c r="AAR586" s="101"/>
      <c r="AAS586" s="101"/>
      <c r="AAT586" s="101"/>
      <c r="AAU586" s="101"/>
      <c r="AAV586" s="101"/>
      <c r="AAW586" s="101"/>
      <c r="AAX586" s="101"/>
      <c r="AAY586" s="101"/>
      <c r="AAZ586" s="101"/>
      <c r="ABA586" s="101"/>
      <c r="ABB586" s="101"/>
      <c r="ABC586" s="101"/>
      <c r="ABD586" s="101"/>
      <c r="ABE586" s="101"/>
      <c r="ABF586" s="101"/>
      <c r="ABG586" s="101"/>
      <c r="ABH586" s="101"/>
      <c r="ABI586" s="101"/>
      <c r="ABJ586" s="101"/>
      <c r="ABK586" s="101"/>
      <c r="ABL586" s="101"/>
      <c r="ABM586" s="101"/>
      <c r="ABN586" s="101"/>
      <c r="ABO586" s="101"/>
      <c r="ABP586" s="101"/>
      <c r="ABQ586" s="101"/>
      <c r="ABR586" s="101"/>
      <c r="ABS586" s="101"/>
      <c r="ABT586" s="101"/>
      <c r="ABU586" s="101"/>
      <c r="ABV586" s="101"/>
      <c r="ABW586" s="101"/>
      <c r="ABX586" s="101"/>
      <c r="ABY586" s="101"/>
      <c r="ABZ586" s="101"/>
      <c r="ACA586" s="101"/>
      <c r="ACB586" s="101"/>
      <c r="ACC586" s="101"/>
      <c r="ACD586" s="101"/>
      <c r="ACE586" s="101"/>
      <c r="ACF586" s="101"/>
      <c r="ACG586" s="101"/>
      <c r="ACH586" s="101"/>
      <c r="ACI586" s="101"/>
      <c r="ACJ586" s="101"/>
      <c r="ACK586" s="101"/>
      <c r="ACL586" s="101"/>
      <c r="ACM586" s="101"/>
      <c r="ACN586" s="101"/>
      <c r="ACO586" s="101"/>
      <c r="ACP586" s="101"/>
      <c r="ACQ586" s="101"/>
      <c r="ACR586" s="101"/>
      <c r="ACS586" s="101"/>
      <c r="ACT586" s="101"/>
      <c r="ACU586" s="101"/>
      <c r="ACV586" s="101"/>
      <c r="ACW586" s="101"/>
      <c r="ACX586" s="101"/>
      <c r="ACY586" s="101"/>
      <c r="ACZ586" s="101"/>
      <c r="ADA586" s="101"/>
      <c r="ADB586" s="101"/>
      <c r="ADC586" s="101"/>
      <c r="ADD586" s="101"/>
      <c r="ADE586" s="101"/>
      <c r="ADF586" s="101"/>
      <c r="ADG586" s="101"/>
      <c r="ADH586" s="101"/>
      <c r="ADI586" s="101"/>
      <c r="ADJ586" s="101"/>
      <c r="ADK586" s="101"/>
      <c r="ADL586" s="101"/>
      <c r="ADM586" s="101"/>
      <c r="ADN586" s="101"/>
      <c r="ADO586" s="101"/>
      <c r="ADP586" s="101"/>
      <c r="ADQ586" s="101"/>
      <c r="ADR586" s="101"/>
      <c r="ADS586" s="101"/>
      <c r="ADT586" s="101"/>
      <c r="ADU586" s="101"/>
      <c r="ADV586" s="101"/>
      <c r="ADW586" s="101"/>
      <c r="ADX586" s="101"/>
      <c r="ADY586" s="101"/>
      <c r="ADZ586" s="101"/>
      <c r="AEA586" s="101"/>
      <c r="AEB586" s="101"/>
      <c r="AEC586" s="101"/>
      <c r="AED586" s="101"/>
      <c r="AEE586" s="101"/>
      <c r="AEF586" s="101"/>
      <c r="AEG586" s="101"/>
      <c r="AEH586" s="101"/>
      <c r="AEI586" s="101"/>
      <c r="AEJ586" s="101"/>
      <c r="AEK586" s="101"/>
      <c r="AEL586" s="101"/>
      <c r="AEM586" s="101"/>
      <c r="AEN586" s="101"/>
      <c r="AEO586" s="101"/>
      <c r="AEP586" s="101"/>
      <c r="AEQ586" s="101"/>
      <c r="AER586" s="101"/>
      <c r="AES586" s="101"/>
      <c r="AET586" s="101"/>
      <c r="AEU586" s="101"/>
      <c r="AEV586" s="101"/>
      <c r="AEW586" s="101"/>
      <c r="AEX586" s="101"/>
      <c r="AEY586" s="101"/>
      <c r="AEZ586" s="101"/>
      <c r="AFA586" s="101"/>
      <c r="AFB586" s="101"/>
      <c r="AFC586" s="101"/>
      <c r="AFD586" s="101"/>
      <c r="AFE586" s="101"/>
      <c r="AFF586" s="101"/>
      <c r="AFG586" s="101"/>
      <c r="AFH586" s="101"/>
      <c r="AFI586" s="101"/>
      <c r="AFJ586" s="101"/>
      <c r="AFK586" s="101"/>
      <c r="AFL586" s="101"/>
      <c r="AFM586" s="101"/>
      <c r="AFN586" s="101"/>
      <c r="AFO586" s="101"/>
      <c r="AFP586" s="101"/>
      <c r="AFQ586" s="101"/>
      <c r="AFR586" s="101"/>
      <c r="AFS586" s="101"/>
      <c r="AFT586" s="101"/>
      <c r="AFU586" s="101"/>
      <c r="AFV586" s="101"/>
      <c r="AFW586" s="101"/>
      <c r="AFX586" s="101"/>
      <c r="AFY586" s="101"/>
      <c r="AFZ586" s="101"/>
      <c r="AGA586" s="101"/>
      <c r="AGB586" s="101"/>
      <c r="AGC586" s="101"/>
      <c r="AGD586" s="101"/>
      <c r="AGE586" s="101"/>
      <c r="AGF586" s="101"/>
      <c r="AGG586" s="101"/>
      <c r="AGH586" s="101"/>
      <c r="AGI586" s="101"/>
      <c r="AGJ586" s="101"/>
      <c r="AGK586" s="101"/>
      <c r="AGL586" s="101"/>
      <c r="AGM586" s="101"/>
      <c r="AGN586" s="101"/>
      <c r="AGO586" s="101"/>
      <c r="AGP586" s="101"/>
      <c r="AGQ586" s="101"/>
      <c r="AGR586" s="101"/>
      <c r="AGS586" s="101"/>
      <c r="AGT586" s="101"/>
      <c r="AGU586" s="101"/>
      <c r="AGV586" s="101"/>
      <c r="AGW586" s="101"/>
      <c r="AGX586" s="101"/>
      <c r="AGY586" s="101"/>
      <c r="AGZ586" s="101"/>
      <c r="AHA586" s="101"/>
      <c r="AHB586" s="101"/>
      <c r="AHC586" s="101"/>
      <c r="AHD586" s="101"/>
      <c r="AHE586" s="101"/>
      <c r="AHF586" s="101"/>
      <c r="AHG586" s="101"/>
      <c r="AHH586" s="101"/>
      <c r="AHI586" s="101"/>
      <c r="AHJ586" s="101"/>
      <c r="AHK586" s="101"/>
      <c r="AHL586" s="101"/>
      <c r="AHM586" s="101"/>
      <c r="AHN586" s="101"/>
      <c r="AHO586" s="101"/>
      <c r="AHP586" s="101"/>
      <c r="AHQ586" s="101"/>
      <c r="AHR586" s="101"/>
      <c r="AHS586" s="101"/>
      <c r="AHT586" s="101"/>
      <c r="AHU586" s="101"/>
      <c r="AHV586" s="101"/>
      <c r="AHW586" s="101"/>
      <c r="AHX586" s="101"/>
      <c r="AHY586" s="101"/>
      <c r="AHZ586" s="101"/>
      <c r="AIA586" s="101"/>
      <c r="AIB586" s="101"/>
      <c r="AIC586" s="101"/>
      <c r="AID586" s="101"/>
      <c r="AIE586" s="101"/>
      <c r="AIF586" s="101"/>
      <c r="AIG586" s="101"/>
      <c r="AIH586" s="101"/>
      <c r="AII586" s="101"/>
      <c r="AIJ586" s="101"/>
      <c r="AIK586" s="101"/>
      <c r="AIL586" s="101"/>
      <c r="AIM586" s="101"/>
      <c r="AIN586" s="101"/>
      <c r="AIO586" s="101"/>
      <c r="AIP586" s="101"/>
      <c r="AIQ586" s="101"/>
      <c r="AIR586" s="101"/>
      <c r="AIS586" s="101"/>
      <c r="AIT586" s="101"/>
      <c r="AIU586" s="101"/>
      <c r="AIV586" s="101"/>
      <c r="AIW586" s="101"/>
      <c r="AIX586" s="101"/>
      <c r="AIY586" s="101"/>
      <c r="AIZ586" s="101"/>
      <c r="AJA586" s="101"/>
      <c r="AJB586" s="101"/>
      <c r="AJC586" s="101"/>
      <c r="AJD586" s="101"/>
      <c r="AJE586" s="101"/>
      <c r="AJF586" s="101"/>
      <c r="AJG586" s="101"/>
      <c r="AJH586" s="101"/>
      <c r="AJI586" s="101"/>
      <c r="AJJ586" s="101"/>
      <c r="AJK586" s="101"/>
      <c r="AJL586" s="101"/>
      <c r="AJM586" s="101"/>
      <c r="AJN586" s="101"/>
      <c r="AJO586" s="101"/>
      <c r="AJP586" s="101"/>
      <c r="AJQ586" s="101"/>
      <c r="AJR586" s="101"/>
      <c r="AJS586" s="101"/>
      <c r="AJT586" s="101"/>
      <c r="AJU586" s="101"/>
      <c r="AJV586" s="101"/>
      <c r="AJW586" s="101"/>
      <c r="AJX586" s="101"/>
      <c r="AJY586" s="101"/>
      <c r="AJZ586" s="101"/>
      <c r="AKA586" s="101"/>
      <c r="AKB586" s="101"/>
      <c r="AKC586" s="101"/>
      <c r="AKD586" s="101"/>
      <c r="AKE586" s="101"/>
      <c r="AKF586" s="101"/>
      <c r="AKG586" s="101"/>
      <c r="AKH586" s="101"/>
      <c r="AKI586" s="101"/>
      <c r="AKJ586" s="101"/>
      <c r="AKK586" s="101"/>
      <c r="AKL586" s="101"/>
      <c r="AKM586" s="101"/>
      <c r="AKN586" s="101"/>
      <c r="AKO586" s="101"/>
      <c r="AKP586" s="101"/>
      <c r="AKQ586" s="101"/>
      <c r="AKR586" s="101"/>
      <c r="AKS586" s="101"/>
      <c r="AKT586" s="101"/>
      <c r="AKU586" s="101"/>
      <c r="AKV586" s="101"/>
      <c r="AKW586" s="101"/>
      <c r="AKX586" s="101"/>
      <c r="AKY586" s="101"/>
      <c r="AKZ586" s="101"/>
      <c r="ALA586" s="101"/>
      <c r="ALB586" s="101"/>
      <c r="ALC586" s="101"/>
      <c r="ALD586" s="101"/>
      <c r="ALE586" s="101"/>
      <c r="ALF586" s="101"/>
      <c r="ALG586" s="101"/>
      <c r="ALH586" s="101"/>
      <c r="ALI586" s="101"/>
      <c r="ALJ586" s="101"/>
      <c r="ALK586" s="101"/>
      <c r="ALL586" s="101"/>
      <c r="ALM586" s="101"/>
      <c r="ALN586" s="101"/>
      <c r="ALO586" s="101"/>
      <c r="ALP586" s="101"/>
      <c r="ALQ586" s="48"/>
      <c r="ALR586" s="48"/>
      <c r="ALS586" s="48"/>
      <c r="ALT586" s="48"/>
      <c r="ALU586" s="48"/>
      <c r="ALV586" s="48"/>
      <c r="ALW586" s="48"/>
      <c r="ALX586" s="48"/>
      <c r="ALY586" s="48"/>
      <c r="ALZ586" s="48"/>
      <c r="AMA586" s="48"/>
      <c r="AMB586" s="48"/>
      <c r="AMC586" s="48"/>
      <c r="AMD586" s="48"/>
      <c r="AME586" s="48"/>
      <c r="AMF586" s="48"/>
      <c r="AMG586" s="48"/>
      <c r="AMH586" s="48"/>
      <c r="AMI586" s="48"/>
      <c r="AMJ586" s="48"/>
      <c r="AMK586" s="48"/>
      <c r="AML586" s="48"/>
      <c r="AMM586" s="48"/>
    </row>
    <row r="587" s="111" customFormat="true" ht="32.8" hidden="false" customHeight="false" outlineLevel="0" collapsed="false">
      <c r="A587" s="108"/>
      <c r="B587" s="90"/>
      <c r="C587" s="94" t="s">
        <v>130</v>
      </c>
      <c r="D587" s="81" t="n">
        <v>926</v>
      </c>
      <c r="E587" s="154" t="s">
        <v>46</v>
      </c>
      <c r="F587" s="154" t="s">
        <v>16</v>
      </c>
      <c r="G587" s="82" t="n">
        <v>5930000590</v>
      </c>
      <c r="H587" s="86"/>
      <c r="I587" s="157" t="n">
        <f aca="false">SUM(J587:Q587)</f>
        <v>23408100</v>
      </c>
      <c r="J587" s="157" t="n">
        <f aca="false">J588</f>
        <v>27174900</v>
      </c>
      <c r="K587" s="76" t="n">
        <f aca="false">K588</f>
        <v>-2296800</v>
      </c>
      <c r="L587" s="76" t="n">
        <f aca="false">L588</f>
        <v>0</v>
      </c>
      <c r="M587" s="76" t="n">
        <f aca="false">M588</f>
        <v>0</v>
      </c>
      <c r="N587" s="76" t="n">
        <f aca="false">N588</f>
        <v>0</v>
      </c>
      <c r="O587" s="157" t="n">
        <f aca="false">O588</f>
        <v>-1200000</v>
      </c>
      <c r="P587" s="76" t="n">
        <f aca="false">P588</f>
        <v>-270000</v>
      </c>
      <c r="Q587" s="158" t="n">
        <f aca="false">Q588</f>
        <v>0</v>
      </c>
      <c r="IE587" s="101"/>
      <c r="IF587" s="101"/>
      <c r="IG587" s="101"/>
      <c r="IH587" s="101"/>
      <c r="II587" s="101"/>
      <c r="IJ587" s="101"/>
      <c r="IK587" s="101"/>
      <c r="IL587" s="101"/>
      <c r="IM587" s="101"/>
      <c r="IN587" s="101"/>
      <c r="IO587" s="101"/>
      <c r="IP587" s="101"/>
      <c r="IQ587" s="101"/>
      <c r="IR587" s="101"/>
      <c r="IS587" s="101"/>
      <c r="IT587" s="101"/>
      <c r="IU587" s="101"/>
      <c r="IV587" s="101"/>
      <c r="IW587" s="101"/>
      <c r="IX587" s="101"/>
      <c r="IY587" s="101"/>
      <c r="IZ587" s="101"/>
      <c r="JA587" s="101"/>
      <c r="JB587" s="101"/>
      <c r="JC587" s="101"/>
      <c r="JD587" s="101"/>
      <c r="JE587" s="101"/>
      <c r="JF587" s="101"/>
      <c r="JG587" s="101"/>
      <c r="JH587" s="101"/>
      <c r="JI587" s="101"/>
      <c r="JJ587" s="101"/>
      <c r="JK587" s="101"/>
      <c r="JL587" s="101"/>
      <c r="JM587" s="101"/>
      <c r="JN587" s="101"/>
      <c r="JO587" s="101"/>
      <c r="JP587" s="101"/>
      <c r="JQ587" s="101"/>
      <c r="JR587" s="101"/>
      <c r="JS587" s="101"/>
      <c r="JT587" s="101"/>
      <c r="JU587" s="101"/>
      <c r="JV587" s="101"/>
      <c r="JW587" s="101"/>
      <c r="JX587" s="101"/>
      <c r="JY587" s="101"/>
      <c r="JZ587" s="101"/>
      <c r="KA587" s="101"/>
      <c r="KB587" s="101"/>
      <c r="KC587" s="101"/>
      <c r="KD587" s="101"/>
      <c r="KE587" s="101"/>
      <c r="KF587" s="101"/>
      <c r="KG587" s="101"/>
      <c r="KH587" s="101"/>
      <c r="KI587" s="101"/>
      <c r="KJ587" s="101"/>
      <c r="KK587" s="101"/>
      <c r="KL587" s="101"/>
      <c r="KM587" s="101"/>
      <c r="KN587" s="101"/>
      <c r="KO587" s="101"/>
      <c r="KP587" s="101"/>
      <c r="KQ587" s="101"/>
      <c r="KR587" s="101"/>
      <c r="KS587" s="101"/>
      <c r="KT587" s="101"/>
      <c r="KU587" s="101"/>
      <c r="KV587" s="101"/>
      <c r="KW587" s="101"/>
      <c r="KX587" s="101"/>
      <c r="KY587" s="101"/>
      <c r="KZ587" s="101"/>
      <c r="LA587" s="101"/>
      <c r="LB587" s="101"/>
      <c r="LC587" s="101"/>
      <c r="LD587" s="101"/>
      <c r="LE587" s="101"/>
      <c r="LF587" s="101"/>
      <c r="LG587" s="101"/>
      <c r="LH587" s="101"/>
      <c r="LI587" s="101"/>
      <c r="LJ587" s="101"/>
      <c r="LK587" s="101"/>
      <c r="LL587" s="101"/>
      <c r="LM587" s="101"/>
      <c r="LN587" s="101"/>
      <c r="LO587" s="101"/>
      <c r="LP587" s="101"/>
      <c r="LQ587" s="101"/>
      <c r="LR587" s="101"/>
      <c r="LS587" s="101"/>
      <c r="LT587" s="101"/>
      <c r="LU587" s="101"/>
      <c r="LV587" s="101"/>
      <c r="LW587" s="101"/>
      <c r="LX587" s="101"/>
      <c r="LY587" s="101"/>
      <c r="LZ587" s="101"/>
      <c r="MA587" s="101"/>
      <c r="MB587" s="101"/>
      <c r="MC587" s="101"/>
      <c r="MD587" s="101"/>
      <c r="ME587" s="101"/>
      <c r="MF587" s="101"/>
      <c r="MG587" s="101"/>
      <c r="MH587" s="101"/>
      <c r="MI587" s="101"/>
      <c r="MJ587" s="101"/>
      <c r="MK587" s="101"/>
      <c r="ML587" s="101"/>
      <c r="MM587" s="101"/>
      <c r="MN587" s="101"/>
      <c r="MO587" s="101"/>
      <c r="MP587" s="101"/>
      <c r="MQ587" s="101"/>
      <c r="MR587" s="101"/>
      <c r="MS587" s="101"/>
      <c r="MT587" s="101"/>
      <c r="MU587" s="101"/>
      <c r="MV587" s="101"/>
      <c r="MW587" s="101"/>
      <c r="MX587" s="101"/>
      <c r="MY587" s="101"/>
      <c r="MZ587" s="101"/>
      <c r="NA587" s="101"/>
      <c r="NB587" s="101"/>
      <c r="NC587" s="101"/>
      <c r="ND587" s="101"/>
      <c r="NE587" s="101"/>
      <c r="NF587" s="101"/>
      <c r="NG587" s="101"/>
      <c r="NH587" s="101"/>
      <c r="NI587" s="101"/>
      <c r="NJ587" s="101"/>
      <c r="NK587" s="101"/>
      <c r="NL587" s="101"/>
      <c r="NM587" s="101"/>
      <c r="NN587" s="101"/>
      <c r="NO587" s="101"/>
      <c r="NP587" s="101"/>
      <c r="NQ587" s="101"/>
      <c r="NR587" s="101"/>
      <c r="NS587" s="101"/>
      <c r="NT587" s="101"/>
      <c r="NU587" s="101"/>
      <c r="NV587" s="101"/>
      <c r="NW587" s="101"/>
      <c r="NX587" s="101"/>
      <c r="NY587" s="101"/>
      <c r="NZ587" s="101"/>
      <c r="OA587" s="101"/>
      <c r="OB587" s="101"/>
      <c r="OC587" s="101"/>
      <c r="OD587" s="101"/>
      <c r="OE587" s="101"/>
      <c r="OF587" s="101"/>
      <c r="OG587" s="101"/>
      <c r="OH587" s="101"/>
      <c r="OI587" s="101"/>
      <c r="OJ587" s="101"/>
      <c r="OK587" s="101"/>
      <c r="OL587" s="101"/>
      <c r="OM587" s="101"/>
      <c r="ON587" s="101"/>
      <c r="OO587" s="101"/>
      <c r="OP587" s="101"/>
      <c r="OQ587" s="101"/>
      <c r="OR587" s="101"/>
      <c r="OS587" s="101"/>
      <c r="OT587" s="101"/>
      <c r="OU587" s="101"/>
      <c r="OV587" s="101"/>
      <c r="OW587" s="101"/>
      <c r="OX587" s="101"/>
      <c r="OY587" s="101"/>
      <c r="OZ587" s="101"/>
      <c r="PA587" s="101"/>
      <c r="PB587" s="101"/>
      <c r="PC587" s="101"/>
      <c r="PD587" s="101"/>
      <c r="PE587" s="101"/>
      <c r="PF587" s="101"/>
      <c r="PG587" s="101"/>
      <c r="PH587" s="101"/>
      <c r="PI587" s="101"/>
      <c r="PJ587" s="101"/>
      <c r="PK587" s="101"/>
      <c r="PL587" s="101"/>
      <c r="PM587" s="101"/>
      <c r="PN587" s="101"/>
      <c r="PO587" s="101"/>
      <c r="PP587" s="101"/>
      <c r="PQ587" s="101"/>
      <c r="PR587" s="101"/>
      <c r="PS587" s="101"/>
      <c r="PT587" s="101"/>
      <c r="PU587" s="101"/>
      <c r="PV587" s="101"/>
      <c r="PW587" s="101"/>
      <c r="PX587" s="101"/>
      <c r="PY587" s="101"/>
      <c r="PZ587" s="101"/>
      <c r="QA587" s="101"/>
      <c r="QB587" s="101"/>
      <c r="QC587" s="101"/>
      <c r="QD587" s="101"/>
      <c r="QE587" s="101"/>
      <c r="QF587" s="101"/>
      <c r="QG587" s="101"/>
      <c r="QH587" s="101"/>
      <c r="QI587" s="101"/>
      <c r="QJ587" s="101"/>
      <c r="QK587" s="101"/>
      <c r="QL587" s="101"/>
      <c r="QM587" s="101"/>
      <c r="QN587" s="101"/>
      <c r="QO587" s="101"/>
      <c r="QP587" s="101"/>
      <c r="QQ587" s="101"/>
      <c r="QR587" s="101"/>
      <c r="QS587" s="101"/>
      <c r="QT587" s="101"/>
      <c r="QU587" s="101"/>
      <c r="QV587" s="101"/>
      <c r="QW587" s="101"/>
      <c r="QX587" s="101"/>
      <c r="QY587" s="101"/>
      <c r="QZ587" s="101"/>
      <c r="RA587" s="101"/>
      <c r="RB587" s="101"/>
      <c r="RC587" s="101"/>
      <c r="RD587" s="101"/>
      <c r="RE587" s="101"/>
      <c r="RF587" s="101"/>
      <c r="RG587" s="101"/>
      <c r="RH587" s="101"/>
      <c r="RI587" s="101"/>
      <c r="RJ587" s="101"/>
      <c r="RK587" s="101"/>
      <c r="RL587" s="101"/>
      <c r="RM587" s="101"/>
      <c r="RN587" s="101"/>
      <c r="RO587" s="101"/>
      <c r="RP587" s="101"/>
      <c r="RQ587" s="101"/>
      <c r="RR587" s="101"/>
      <c r="RS587" s="101"/>
      <c r="RT587" s="101"/>
      <c r="RU587" s="101"/>
      <c r="RV587" s="101"/>
      <c r="RW587" s="101"/>
      <c r="RX587" s="101"/>
      <c r="RY587" s="101"/>
      <c r="RZ587" s="101"/>
      <c r="SA587" s="101"/>
      <c r="SB587" s="101"/>
      <c r="SC587" s="101"/>
      <c r="SD587" s="101"/>
      <c r="SE587" s="101"/>
      <c r="SF587" s="101"/>
      <c r="SG587" s="101"/>
      <c r="SH587" s="101"/>
      <c r="SI587" s="101"/>
      <c r="SJ587" s="101"/>
      <c r="SK587" s="101"/>
      <c r="SL587" s="101"/>
      <c r="SM587" s="101"/>
      <c r="SN587" s="101"/>
      <c r="SO587" s="101"/>
      <c r="SP587" s="101"/>
      <c r="SQ587" s="101"/>
      <c r="SR587" s="101"/>
      <c r="SS587" s="101"/>
      <c r="ST587" s="101"/>
      <c r="SU587" s="101"/>
      <c r="SV587" s="101"/>
      <c r="SW587" s="101"/>
      <c r="SX587" s="101"/>
      <c r="SY587" s="101"/>
      <c r="SZ587" s="101"/>
      <c r="TA587" s="101"/>
      <c r="TB587" s="101"/>
      <c r="TC587" s="101"/>
      <c r="TD587" s="101"/>
      <c r="TE587" s="101"/>
      <c r="TF587" s="101"/>
      <c r="TG587" s="101"/>
      <c r="TH587" s="101"/>
      <c r="TI587" s="101"/>
      <c r="TJ587" s="101"/>
      <c r="TK587" s="101"/>
      <c r="TL587" s="101"/>
      <c r="TM587" s="101"/>
      <c r="TN587" s="101"/>
      <c r="TO587" s="101"/>
      <c r="TP587" s="101"/>
      <c r="TQ587" s="101"/>
      <c r="TR587" s="101"/>
      <c r="TS587" s="101"/>
      <c r="TT587" s="101"/>
      <c r="TU587" s="101"/>
      <c r="TV587" s="101"/>
      <c r="TW587" s="101"/>
      <c r="TX587" s="101"/>
      <c r="TY587" s="101"/>
      <c r="TZ587" s="101"/>
      <c r="UA587" s="101"/>
      <c r="UB587" s="101"/>
      <c r="UC587" s="101"/>
      <c r="UD587" s="101"/>
      <c r="UE587" s="101"/>
      <c r="UF587" s="101"/>
      <c r="UG587" s="101"/>
      <c r="UH587" s="101"/>
      <c r="UI587" s="101"/>
      <c r="UJ587" s="101"/>
      <c r="UK587" s="101"/>
      <c r="UL587" s="101"/>
      <c r="UM587" s="101"/>
      <c r="UN587" s="101"/>
      <c r="UO587" s="101"/>
      <c r="UP587" s="101"/>
      <c r="UQ587" s="101"/>
      <c r="UR587" s="101"/>
      <c r="US587" s="101"/>
      <c r="UT587" s="101"/>
      <c r="UU587" s="101"/>
      <c r="UV587" s="101"/>
      <c r="UW587" s="101"/>
      <c r="UX587" s="101"/>
      <c r="UY587" s="101"/>
      <c r="UZ587" s="101"/>
      <c r="VA587" s="101"/>
      <c r="VB587" s="101"/>
      <c r="VC587" s="101"/>
      <c r="VD587" s="101"/>
      <c r="VE587" s="101"/>
      <c r="VF587" s="101"/>
      <c r="VG587" s="101"/>
      <c r="VH587" s="101"/>
      <c r="VI587" s="101"/>
      <c r="VJ587" s="101"/>
      <c r="VK587" s="101"/>
      <c r="VL587" s="101"/>
      <c r="VM587" s="101"/>
      <c r="VN587" s="101"/>
      <c r="VO587" s="101"/>
      <c r="VP587" s="101"/>
      <c r="VQ587" s="101"/>
      <c r="VR587" s="101"/>
      <c r="VS587" s="101"/>
      <c r="VT587" s="101"/>
      <c r="VU587" s="101"/>
      <c r="VV587" s="101"/>
      <c r="VW587" s="101"/>
      <c r="VX587" s="101"/>
      <c r="VY587" s="101"/>
      <c r="VZ587" s="101"/>
      <c r="WA587" s="101"/>
      <c r="WB587" s="101"/>
      <c r="WC587" s="101"/>
      <c r="WD587" s="101"/>
      <c r="WE587" s="101"/>
      <c r="WF587" s="101"/>
      <c r="WG587" s="101"/>
      <c r="WH587" s="101"/>
      <c r="WI587" s="101"/>
      <c r="WJ587" s="101"/>
      <c r="WK587" s="101"/>
      <c r="WL587" s="101"/>
      <c r="WM587" s="101"/>
      <c r="WN587" s="101"/>
      <c r="WO587" s="101"/>
      <c r="WP587" s="101"/>
      <c r="WQ587" s="101"/>
      <c r="WR587" s="101"/>
      <c r="WS587" s="101"/>
      <c r="WT587" s="101"/>
      <c r="WU587" s="101"/>
      <c r="WV587" s="101"/>
      <c r="WW587" s="101"/>
      <c r="WX587" s="101"/>
      <c r="WY587" s="101"/>
      <c r="WZ587" s="101"/>
      <c r="XA587" s="101"/>
      <c r="XB587" s="101"/>
      <c r="XC587" s="101"/>
      <c r="XD587" s="101"/>
      <c r="XE587" s="101"/>
      <c r="XF587" s="101"/>
      <c r="XG587" s="101"/>
      <c r="XH587" s="101"/>
      <c r="XI587" s="101"/>
      <c r="XJ587" s="101"/>
      <c r="XK587" s="101"/>
      <c r="XL587" s="101"/>
      <c r="XM587" s="101"/>
      <c r="XN587" s="101"/>
      <c r="XO587" s="101"/>
      <c r="XP587" s="101"/>
      <c r="XQ587" s="101"/>
      <c r="XR587" s="101"/>
      <c r="XS587" s="101"/>
      <c r="XT587" s="101"/>
      <c r="XU587" s="101"/>
      <c r="XV587" s="101"/>
      <c r="XW587" s="101"/>
      <c r="XX587" s="101"/>
      <c r="XY587" s="101"/>
      <c r="XZ587" s="101"/>
      <c r="YA587" s="101"/>
      <c r="YB587" s="101"/>
      <c r="YC587" s="101"/>
      <c r="YD587" s="101"/>
      <c r="YE587" s="101"/>
      <c r="YF587" s="101"/>
      <c r="YG587" s="101"/>
      <c r="YH587" s="101"/>
      <c r="YI587" s="101"/>
      <c r="YJ587" s="101"/>
      <c r="YK587" s="101"/>
      <c r="YL587" s="101"/>
      <c r="YM587" s="101"/>
      <c r="YN587" s="101"/>
      <c r="YO587" s="101"/>
      <c r="YP587" s="101"/>
      <c r="YQ587" s="101"/>
      <c r="YR587" s="101"/>
      <c r="YS587" s="101"/>
      <c r="YT587" s="101"/>
      <c r="YU587" s="101"/>
      <c r="YV587" s="101"/>
      <c r="YW587" s="101"/>
      <c r="YX587" s="101"/>
      <c r="YY587" s="101"/>
      <c r="YZ587" s="101"/>
      <c r="ZA587" s="101"/>
      <c r="ZB587" s="101"/>
      <c r="ZC587" s="101"/>
      <c r="ZD587" s="101"/>
      <c r="ZE587" s="101"/>
      <c r="ZF587" s="101"/>
      <c r="ZG587" s="101"/>
      <c r="ZH587" s="101"/>
      <c r="ZI587" s="101"/>
      <c r="ZJ587" s="101"/>
      <c r="ZK587" s="101"/>
      <c r="ZL587" s="101"/>
      <c r="ZM587" s="101"/>
      <c r="ZN587" s="101"/>
      <c r="ZO587" s="101"/>
      <c r="ZP587" s="101"/>
      <c r="ZQ587" s="101"/>
      <c r="ZR587" s="101"/>
      <c r="ZS587" s="101"/>
      <c r="ZT587" s="101"/>
      <c r="ZU587" s="101"/>
      <c r="ZV587" s="101"/>
      <c r="ZW587" s="101"/>
      <c r="ZX587" s="101"/>
      <c r="ZY587" s="101"/>
      <c r="ZZ587" s="101"/>
      <c r="AAA587" s="101"/>
      <c r="AAB587" s="101"/>
      <c r="AAC587" s="101"/>
      <c r="AAD587" s="101"/>
      <c r="AAE587" s="101"/>
      <c r="AAF587" s="101"/>
      <c r="AAG587" s="101"/>
      <c r="AAH587" s="101"/>
      <c r="AAI587" s="101"/>
      <c r="AAJ587" s="101"/>
      <c r="AAK587" s="101"/>
      <c r="AAL587" s="101"/>
      <c r="AAM587" s="101"/>
      <c r="AAN587" s="101"/>
      <c r="AAO587" s="101"/>
      <c r="AAP587" s="101"/>
      <c r="AAQ587" s="101"/>
      <c r="AAR587" s="101"/>
      <c r="AAS587" s="101"/>
      <c r="AAT587" s="101"/>
      <c r="AAU587" s="101"/>
      <c r="AAV587" s="101"/>
      <c r="AAW587" s="101"/>
      <c r="AAX587" s="101"/>
      <c r="AAY587" s="101"/>
      <c r="AAZ587" s="101"/>
      <c r="ABA587" s="101"/>
      <c r="ABB587" s="101"/>
      <c r="ABC587" s="101"/>
      <c r="ABD587" s="101"/>
      <c r="ABE587" s="101"/>
      <c r="ABF587" s="101"/>
      <c r="ABG587" s="101"/>
      <c r="ABH587" s="101"/>
      <c r="ABI587" s="101"/>
      <c r="ABJ587" s="101"/>
      <c r="ABK587" s="101"/>
      <c r="ABL587" s="101"/>
      <c r="ABM587" s="101"/>
      <c r="ABN587" s="101"/>
      <c r="ABO587" s="101"/>
      <c r="ABP587" s="101"/>
      <c r="ABQ587" s="101"/>
      <c r="ABR587" s="101"/>
      <c r="ABS587" s="101"/>
      <c r="ABT587" s="101"/>
      <c r="ABU587" s="101"/>
      <c r="ABV587" s="101"/>
      <c r="ABW587" s="101"/>
      <c r="ABX587" s="101"/>
      <c r="ABY587" s="101"/>
      <c r="ABZ587" s="101"/>
      <c r="ACA587" s="101"/>
      <c r="ACB587" s="101"/>
      <c r="ACC587" s="101"/>
      <c r="ACD587" s="101"/>
      <c r="ACE587" s="101"/>
      <c r="ACF587" s="101"/>
      <c r="ACG587" s="101"/>
      <c r="ACH587" s="101"/>
      <c r="ACI587" s="101"/>
      <c r="ACJ587" s="101"/>
      <c r="ACK587" s="101"/>
      <c r="ACL587" s="101"/>
      <c r="ACM587" s="101"/>
      <c r="ACN587" s="101"/>
      <c r="ACO587" s="101"/>
      <c r="ACP587" s="101"/>
      <c r="ACQ587" s="101"/>
      <c r="ACR587" s="101"/>
      <c r="ACS587" s="101"/>
      <c r="ACT587" s="101"/>
      <c r="ACU587" s="101"/>
      <c r="ACV587" s="101"/>
      <c r="ACW587" s="101"/>
      <c r="ACX587" s="101"/>
      <c r="ACY587" s="101"/>
      <c r="ACZ587" s="101"/>
      <c r="ADA587" s="101"/>
      <c r="ADB587" s="101"/>
      <c r="ADC587" s="101"/>
      <c r="ADD587" s="101"/>
      <c r="ADE587" s="101"/>
      <c r="ADF587" s="101"/>
      <c r="ADG587" s="101"/>
      <c r="ADH587" s="101"/>
      <c r="ADI587" s="101"/>
      <c r="ADJ587" s="101"/>
      <c r="ADK587" s="101"/>
      <c r="ADL587" s="101"/>
      <c r="ADM587" s="101"/>
      <c r="ADN587" s="101"/>
      <c r="ADO587" s="101"/>
      <c r="ADP587" s="101"/>
      <c r="ADQ587" s="101"/>
      <c r="ADR587" s="101"/>
      <c r="ADS587" s="101"/>
      <c r="ADT587" s="101"/>
      <c r="ADU587" s="101"/>
      <c r="ADV587" s="101"/>
      <c r="ADW587" s="101"/>
      <c r="ADX587" s="101"/>
      <c r="ADY587" s="101"/>
      <c r="ADZ587" s="101"/>
      <c r="AEA587" s="101"/>
      <c r="AEB587" s="101"/>
      <c r="AEC587" s="101"/>
      <c r="AED587" s="101"/>
      <c r="AEE587" s="101"/>
      <c r="AEF587" s="101"/>
      <c r="AEG587" s="101"/>
      <c r="AEH587" s="101"/>
      <c r="AEI587" s="101"/>
      <c r="AEJ587" s="101"/>
      <c r="AEK587" s="101"/>
      <c r="AEL587" s="101"/>
      <c r="AEM587" s="101"/>
      <c r="AEN587" s="101"/>
      <c r="AEO587" s="101"/>
      <c r="AEP587" s="101"/>
      <c r="AEQ587" s="101"/>
      <c r="AER587" s="101"/>
      <c r="AES587" s="101"/>
      <c r="AET587" s="101"/>
      <c r="AEU587" s="101"/>
      <c r="AEV587" s="101"/>
      <c r="AEW587" s="101"/>
      <c r="AEX587" s="101"/>
      <c r="AEY587" s="101"/>
      <c r="AEZ587" s="101"/>
      <c r="AFA587" s="101"/>
      <c r="AFB587" s="101"/>
      <c r="AFC587" s="101"/>
      <c r="AFD587" s="101"/>
      <c r="AFE587" s="101"/>
      <c r="AFF587" s="101"/>
      <c r="AFG587" s="101"/>
      <c r="AFH587" s="101"/>
      <c r="AFI587" s="101"/>
      <c r="AFJ587" s="101"/>
      <c r="AFK587" s="101"/>
      <c r="AFL587" s="101"/>
      <c r="AFM587" s="101"/>
      <c r="AFN587" s="101"/>
      <c r="AFO587" s="101"/>
      <c r="AFP587" s="101"/>
      <c r="AFQ587" s="101"/>
      <c r="AFR587" s="101"/>
      <c r="AFS587" s="101"/>
      <c r="AFT587" s="101"/>
      <c r="AFU587" s="101"/>
      <c r="AFV587" s="101"/>
      <c r="AFW587" s="101"/>
      <c r="AFX587" s="101"/>
      <c r="AFY587" s="101"/>
      <c r="AFZ587" s="101"/>
      <c r="AGA587" s="101"/>
      <c r="AGB587" s="101"/>
      <c r="AGC587" s="101"/>
      <c r="AGD587" s="101"/>
      <c r="AGE587" s="101"/>
      <c r="AGF587" s="101"/>
      <c r="AGG587" s="101"/>
      <c r="AGH587" s="101"/>
      <c r="AGI587" s="101"/>
      <c r="AGJ587" s="101"/>
      <c r="AGK587" s="101"/>
      <c r="AGL587" s="101"/>
      <c r="AGM587" s="101"/>
      <c r="AGN587" s="101"/>
      <c r="AGO587" s="101"/>
      <c r="AGP587" s="101"/>
      <c r="AGQ587" s="101"/>
      <c r="AGR587" s="101"/>
      <c r="AGS587" s="101"/>
      <c r="AGT587" s="101"/>
      <c r="AGU587" s="101"/>
      <c r="AGV587" s="101"/>
      <c r="AGW587" s="101"/>
      <c r="AGX587" s="101"/>
      <c r="AGY587" s="101"/>
      <c r="AGZ587" s="101"/>
      <c r="AHA587" s="101"/>
      <c r="AHB587" s="101"/>
      <c r="AHC587" s="101"/>
      <c r="AHD587" s="101"/>
      <c r="AHE587" s="101"/>
      <c r="AHF587" s="101"/>
      <c r="AHG587" s="101"/>
      <c r="AHH587" s="101"/>
      <c r="AHI587" s="101"/>
      <c r="AHJ587" s="101"/>
      <c r="AHK587" s="101"/>
      <c r="AHL587" s="101"/>
      <c r="AHM587" s="101"/>
      <c r="AHN587" s="101"/>
      <c r="AHO587" s="101"/>
      <c r="AHP587" s="101"/>
      <c r="AHQ587" s="101"/>
      <c r="AHR587" s="101"/>
      <c r="AHS587" s="101"/>
      <c r="AHT587" s="101"/>
      <c r="AHU587" s="101"/>
      <c r="AHV587" s="101"/>
      <c r="AHW587" s="101"/>
      <c r="AHX587" s="101"/>
      <c r="AHY587" s="101"/>
      <c r="AHZ587" s="101"/>
      <c r="AIA587" s="101"/>
      <c r="AIB587" s="101"/>
      <c r="AIC587" s="101"/>
      <c r="AID587" s="101"/>
      <c r="AIE587" s="101"/>
      <c r="AIF587" s="101"/>
      <c r="AIG587" s="101"/>
      <c r="AIH587" s="101"/>
      <c r="AII587" s="101"/>
      <c r="AIJ587" s="101"/>
      <c r="AIK587" s="101"/>
      <c r="AIL587" s="101"/>
      <c r="AIM587" s="101"/>
      <c r="AIN587" s="101"/>
      <c r="AIO587" s="101"/>
      <c r="AIP587" s="101"/>
      <c r="AIQ587" s="101"/>
      <c r="AIR587" s="101"/>
      <c r="AIS587" s="101"/>
      <c r="AIT587" s="101"/>
      <c r="AIU587" s="101"/>
      <c r="AIV587" s="101"/>
      <c r="AIW587" s="101"/>
      <c r="AIX587" s="101"/>
      <c r="AIY587" s="101"/>
      <c r="AIZ587" s="101"/>
      <c r="AJA587" s="101"/>
      <c r="AJB587" s="101"/>
      <c r="AJC587" s="101"/>
      <c r="AJD587" s="101"/>
      <c r="AJE587" s="101"/>
      <c r="AJF587" s="101"/>
      <c r="AJG587" s="101"/>
      <c r="AJH587" s="101"/>
      <c r="AJI587" s="101"/>
      <c r="AJJ587" s="101"/>
      <c r="AJK587" s="101"/>
      <c r="AJL587" s="101"/>
      <c r="AJM587" s="101"/>
      <c r="AJN587" s="101"/>
      <c r="AJO587" s="101"/>
      <c r="AJP587" s="101"/>
      <c r="AJQ587" s="101"/>
      <c r="AJR587" s="101"/>
      <c r="AJS587" s="101"/>
      <c r="AJT587" s="101"/>
      <c r="AJU587" s="101"/>
      <c r="AJV587" s="101"/>
      <c r="AJW587" s="101"/>
      <c r="AJX587" s="101"/>
      <c r="AJY587" s="101"/>
      <c r="AJZ587" s="101"/>
      <c r="AKA587" s="101"/>
      <c r="AKB587" s="101"/>
      <c r="AKC587" s="101"/>
      <c r="AKD587" s="101"/>
      <c r="AKE587" s="101"/>
      <c r="AKF587" s="101"/>
      <c r="AKG587" s="101"/>
      <c r="AKH587" s="101"/>
      <c r="AKI587" s="101"/>
      <c r="AKJ587" s="101"/>
      <c r="AKK587" s="101"/>
      <c r="AKL587" s="101"/>
      <c r="AKM587" s="101"/>
      <c r="AKN587" s="101"/>
      <c r="AKO587" s="101"/>
      <c r="AKP587" s="101"/>
      <c r="AKQ587" s="101"/>
      <c r="AKR587" s="101"/>
      <c r="AKS587" s="101"/>
      <c r="AKT587" s="101"/>
      <c r="AKU587" s="101"/>
      <c r="AKV587" s="101"/>
      <c r="AKW587" s="101"/>
      <c r="AKX587" s="101"/>
      <c r="AKY587" s="101"/>
      <c r="AKZ587" s="101"/>
      <c r="ALA587" s="101"/>
      <c r="ALB587" s="101"/>
      <c r="ALC587" s="101"/>
      <c r="ALD587" s="101"/>
      <c r="ALE587" s="101"/>
      <c r="ALF587" s="101"/>
      <c r="ALG587" s="101"/>
      <c r="ALH587" s="101"/>
      <c r="ALI587" s="101"/>
      <c r="ALJ587" s="101"/>
      <c r="ALK587" s="101"/>
      <c r="ALL587" s="101"/>
      <c r="ALM587" s="101"/>
      <c r="ALN587" s="101"/>
      <c r="ALO587" s="101"/>
      <c r="ALP587" s="101"/>
      <c r="ALQ587" s="48"/>
      <c r="ALR587" s="48"/>
      <c r="ALS587" s="48"/>
      <c r="ALT587" s="48"/>
      <c r="ALU587" s="48"/>
      <c r="ALV587" s="48"/>
      <c r="ALW587" s="48"/>
      <c r="ALX587" s="48"/>
      <c r="ALY587" s="48"/>
      <c r="ALZ587" s="48"/>
      <c r="AMA587" s="48"/>
      <c r="AMB587" s="48"/>
      <c r="AMC587" s="48"/>
      <c r="AMD587" s="48"/>
      <c r="AME587" s="48"/>
      <c r="AMF587" s="48"/>
      <c r="AMG587" s="48"/>
      <c r="AMH587" s="48"/>
      <c r="AMI587" s="48"/>
      <c r="AMJ587" s="48"/>
      <c r="AMK587" s="48"/>
      <c r="AML587" s="48"/>
      <c r="AMM587" s="48"/>
    </row>
    <row r="588" s="111" customFormat="true" ht="32.8" hidden="false" customHeight="false" outlineLevel="0" collapsed="false">
      <c r="B588" s="90"/>
      <c r="C588" s="81" t="s">
        <v>146</v>
      </c>
      <c r="D588" s="81" t="n">
        <v>926</v>
      </c>
      <c r="E588" s="154" t="s">
        <v>46</v>
      </c>
      <c r="F588" s="154" t="s">
        <v>16</v>
      </c>
      <c r="G588" s="82" t="n">
        <v>5930000590</v>
      </c>
      <c r="H588" s="86" t="n">
        <v>600</v>
      </c>
      <c r="I588" s="157" t="n">
        <f aca="false">SUM(J588:Q588)</f>
        <v>23408100</v>
      </c>
      <c r="J588" s="157" t="n">
        <v>27174900</v>
      </c>
      <c r="K588" s="76" t="n">
        <v>-2296800</v>
      </c>
      <c r="L588" s="76"/>
      <c r="M588" s="76"/>
      <c r="N588" s="76"/>
      <c r="O588" s="157" t="n">
        <v>-1200000</v>
      </c>
      <c r="P588" s="76" t="n">
        <v>-270000</v>
      </c>
      <c r="Q588" s="158"/>
      <c r="ALP588" s="101"/>
      <c r="ALQ588" s="48"/>
      <c r="ALR588" s="48"/>
      <c r="ALS588" s="48"/>
      <c r="ALT588" s="48"/>
      <c r="ALU588" s="48"/>
      <c r="ALV588" s="48"/>
      <c r="ALW588" s="48"/>
      <c r="ALX588" s="48"/>
      <c r="ALY588" s="48"/>
      <c r="ALZ588" s="48"/>
      <c r="AMA588" s="48"/>
      <c r="AMB588" s="48"/>
      <c r="AMC588" s="48"/>
      <c r="AMD588" s="48"/>
      <c r="AME588" s="48"/>
      <c r="AMF588" s="48"/>
      <c r="AMG588" s="48"/>
      <c r="AMH588" s="48"/>
      <c r="AMI588" s="48"/>
      <c r="AMJ588" s="48"/>
      <c r="AMK588" s="48"/>
      <c r="AML588" s="48"/>
    </row>
    <row r="589" s="111" customFormat="true" ht="17.6" hidden="false" customHeight="false" outlineLevel="0" collapsed="false">
      <c r="B589" s="90"/>
      <c r="C589" s="81" t="s">
        <v>213</v>
      </c>
      <c r="D589" s="81" t="n">
        <v>926</v>
      </c>
      <c r="E589" s="154" t="s">
        <v>46</v>
      </c>
      <c r="F589" s="154" t="s">
        <v>16</v>
      </c>
      <c r="G589" s="82" t="s">
        <v>214</v>
      </c>
      <c r="H589" s="86"/>
      <c r="I589" s="157" t="n">
        <f aca="false">SUM(J589:Q589)</f>
        <v>493300</v>
      </c>
      <c r="J589" s="157" t="n">
        <f aca="false">J590</f>
        <v>494500</v>
      </c>
      <c r="K589" s="76" t="n">
        <f aca="false">K590</f>
        <v>-300</v>
      </c>
      <c r="L589" s="76" t="n">
        <f aca="false">L590</f>
        <v>0</v>
      </c>
      <c r="M589" s="76" t="n">
        <f aca="false">M590</f>
        <v>-900</v>
      </c>
      <c r="N589" s="76" t="n">
        <f aca="false">N590</f>
        <v>0</v>
      </c>
      <c r="O589" s="157" t="n">
        <f aca="false">O590</f>
        <v>0</v>
      </c>
      <c r="P589" s="76" t="n">
        <f aca="false">P590</f>
        <v>0</v>
      </c>
      <c r="Q589" s="158" t="n">
        <f aca="false">Q590</f>
        <v>0</v>
      </c>
      <c r="ALP589" s="101"/>
      <c r="ALQ589" s="48"/>
      <c r="ALR589" s="48"/>
      <c r="ALS589" s="48"/>
      <c r="ALT589" s="48"/>
      <c r="ALU589" s="48"/>
      <c r="ALV589" s="48"/>
      <c r="ALW589" s="48"/>
      <c r="ALX589" s="48"/>
      <c r="ALY589" s="48"/>
      <c r="ALZ589" s="48"/>
      <c r="AMA589" s="48"/>
      <c r="AMB589" s="48"/>
      <c r="AMC589" s="48"/>
      <c r="AMD589" s="48"/>
      <c r="AME589" s="48"/>
      <c r="AMF589" s="48"/>
      <c r="AMG589" s="48"/>
      <c r="AMH589" s="48"/>
      <c r="AMI589" s="48"/>
      <c r="AMJ589" s="48"/>
      <c r="AMK589" s="48"/>
      <c r="AML589" s="48"/>
    </row>
    <row r="590" s="111" customFormat="true" ht="32.8" hidden="false" customHeight="false" outlineLevel="0" collapsed="false">
      <c r="B590" s="90"/>
      <c r="C590" s="81" t="s">
        <v>146</v>
      </c>
      <c r="D590" s="81" t="n">
        <v>926</v>
      </c>
      <c r="E590" s="154" t="s">
        <v>46</v>
      </c>
      <c r="F590" s="154" t="s">
        <v>16</v>
      </c>
      <c r="G590" s="82" t="s">
        <v>214</v>
      </c>
      <c r="H590" s="86" t="n">
        <v>600</v>
      </c>
      <c r="I590" s="157" t="n">
        <f aca="false">SUM(J590:Q590)</f>
        <v>493300</v>
      </c>
      <c r="J590" s="157" t="n">
        <v>494500</v>
      </c>
      <c r="K590" s="76" t="n">
        <v>-300</v>
      </c>
      <c r="L590" s="76"/>
      <c r="M590" s="76" t="n">
        <v>-900</v>
      </c>
      <c r="N590" s="76"/>
      <c r="O590" s="157"/>
      <c r="P590" s="76"/>
      <c r="Q590" s="158"/>
      <c r="ALP590" s="101"/>
      <c r="ALQ590" s="48"/>
      <c r="ALR590" s="48"/>
      <c r="ALS590" s="48"/>
      <c r="ALT590" s="48"/>
      <c r="ALU590" s="48"/>
      <c r="ALV590" s="48"/>
      <c r="ALW590" s="48"/>
      <c r="ALX590" s="48"/>
      <c r="ALY590" s="48"/>
      <c r="ALZ590" s="48"/>
      <c r="AMA590" s="48"/>
      <c r="AMB590" s="48"/>
      <c r="AMC590" s="48"/>
      <c r="AMD590" s="48"/>
      <c r="AME590" s="48"/>
      <c r="AMF590" s="48"/>
      <c r="AMG590" s="48"/>
      <c r="AMH590" s="48"/>
      <c r="AMI590" s="48"/>
      <c r="AMJ590" s="48"/>
      <c r="AMK590" s="48"/>
      <c r="AML590" s="48"/>
    </row>
    <row r="591" s="111" customFormat="true" ht="17.6" hidden="false" customHeight="false" outlineLevel="0" collapsed="false">
      <c r="B591" s="90"/>
      <c r="C591" s="81" t="s">
        <v>65</v>
      </c>
      <c r="D591" s="81" t="n">
        <v>926</v>
      </c>
      <c r="E591" s="154" t="s">
        <v>46</v>
      </c>
      <c r="F591" s="154" t="s">
        <v>23</v>
      </c>
      <c r="G591" s="82"/>
      <c r="H591" s="86"/>
      <c r="I591" s="157" t="n">
        <f aca="false">SUM(J591:Q591)</f>
        <v>18597600</v>
      </c>
      <c r="J591" s="157" t="n">
        <f aca="false">J592+J597+J608+J612</f>
        <v>16021700</v>
      </c>
      <c r="K591" s="157" t="n">
        <f aca="false">K592+K597+K608+K612+K603</f>
        <v>282200</v>
      </c>
      <c r="L591" s="76" t="n">
        <f aca="false">L592+L597+L608+L612</f>
        <v>0</v>
      </c>
      <c r="M591" s="76" t="n">
        <f aca="false">M592+M597+M608+M612</f>
        <v>0</v>
      </c>
      <c r="N591" s="76" t="n">
        <f aca="false">N592+N597+N608+N612+N603</f>
        <v>40000</v>
      </c>
      <c r="O591" s="157" t="n">
        <f aca="false">O592+O597+O608+O612</f>
        <v>2253700</v>
      </c>
      <c r="P591" s="76" t="n">
        <f aca="false">P592+P597+P608+P612</f>
        <v>0</v>
      </c>
      <c r="Q591" s="158" t="n">
        <f aca="false">Q592+Q597+Q608+Q612</f>
        <v>0</v>
      </c>
      <c r="ALP591" s="101"/>
      <c r="ALQ591" s="48"/>
      <c r="ALR591" s="48"/>
      <c r="ALS591" s="48"/>
      <c r="ALT591" s="48"/>
      <c r="ALU591" s="48"/>
      <c r="ALV591" s="48"/>
      <c r="ALW591" s="48"/>
      <c r="ALX591" s="48"/>
      <c r="ALY591" s="48"/>
      <c r="ALZ591" s="48"/>
      <c r="AMA591" s="48"/>
      <c r="AMB591" s="48"/>
      <c r="AMC591" s="48"/>
      <c r="AMD591" s="48"/>
      <c r="AME591" s="48"/>
      <c r="AMF591" s="48"/>
      <c r="AMG591" s="48"/>
      <c r="AMH591" s="48"/>
      <c r="AMI591" s="48"/>
      <c r="AMJ591" s="48"/>
      <c r="AMK591" s="48"/>
      <c r="AML591" s="48"/>
    </row>
    <row r="592" s="111" customFormat="true" ht="32.8" hidden="false" customHeight="false" outlineLevel="0" collapsed="false">
      <c r="B592" s="90"/>
      <c r="C592" s="81" t="s">
        <v>97</v>
      </c>
      <c r="D592" s="81" t="n">
        <v>926</v>
      </c>
      <c r="E592" s="154" t="s">
        <v>46</v>
      </c>
      <c r="F592" s="154" t="s">
        <v>23</v>
      </c>
      <c r="G592" s="82" t="n">
        <v>5000000000</v>
      </c>
      <c r="H592" s="86"/>
      <c r="I592" s="157" t="n">
        <f aca="false">SUM(J592:Q592)</f>
        <v>4691500</v>
      </c>
      <c r="J592" s="157" t="n">
        <f aca="false">J593</f>
        <v>3167400</v>
      </c>
      <c r="K592" s="76" t="n">
        <f aca="false">K593</f>
        <v>1524100</v>
      </c>
      <c r="L592" s="76" t="n">
        <f aca="false">L593</f>
        <v>0</v>
      </c>
      <c r="M592" s="76" t="n">
        <f aca="false">M593</f>
        <v>0</v>
      </c>
      <c r="N592" s="76" t="n">
        <f aca="false">N593</f>
        <v>0</v>
      </c>
      <c r="O592" s="157" t="n">
        <f aca="false">O593</f>
        <v>0</v>
      </c>
      <c r="P592" s="76" t="n">
        <f aca="false">P593</f>
        <v>0</v>
      </c>
      <c r="Q592" s="158" t="n">
        <f aca="false">Q593</f>
        <v>0</v>
      </c>
      <c r="ALP592" s="101"/>
      <c r="ALQ592" s="48"/>
      <c r="ALR592" s="48"/>
      <c r="ALS592" s="48"/>
      <c r="ALT592" s="48"/>
      <c r="ALU592" s="48"/>
      <c r="ALV592" s="48"/>
      <c r="ALW592" s="48"/>
      <c r="ALX592" s="48"/>
      <c r="ALY592" s="48"/>
      <c r="ALZ592" s="48"/>
      <c r="AMA592" s="48"/>
      <c r="AMB592" s="48"/>
      <c r="AMC592" s="48"/>
      <c r="AMD592" s="48"/>
      <c r="AME592" s="48"/>
      <c r="AMF592" s="48"/>
      <c r="AMG592" s="48"/>
      <c r="AMH592" s="48"/>
      <c r="AMI592" s="48"/>
      <c r="AMJ592" s="48"/>
      <c r="AMK592" s="48"/>
      <c r="AML592" s="48"/>
    </row>
    <row r="593" s="111" customFormat="true" ht="32.8" hidden="false" customHeight="false" outlineLevel="0" collapsed="false">
      <c r="B593" s="90"/>
      <c r="C593" s="81" t="s">
        <v>105</v>
      </c>
      <c r="D593" s="81" t="n">
        <v>926</v>
      </c>
      <c r="E593" s="154" t="s">
        <v>46</v>
      </c>
      <c r="F593" s="154" t="s">
        <v>23</v>
      </c>
      <c r="G593" s="82" t="n">
        <v>5020000000</v>
      </c>
      <c r="H593" s="86"/>
      <c r="I593" s="157" t="n">
        <f aca="false">SUM(J593:Q593)</f>
        <v>4691500</v>
      </c>
      <c r="J593" s="157" t="n">
        <f aca="false">J594</f>
        <v>3167400</v>
      </c>
      <c r="K593" s="76" t="n">
        <f aca="false">K594</f>
        <v>1524100</v>
      </c>
      <c r="L593" s="76" t="n">
        <f aca="false">L594</f>
        <v>0</v>
      </c>
      <c r="M593" s="76" t="n">
        <f aca="false">M594</f>
        <v>0</v>
      </c>
      <c r="N593" s="76" t="n">
        <f aca="false">N594</f>
        <v>0</v>
      </c>
      <c r="O593" s="157" t="n">
        <f aca="false">O594</f>
        <v>0</v>
      </c>
      <c r="P593" s="76" t="n">
        <f aca="false">P594</f>
        <v>0</v>
      </c>
      <c r="Q593" s="158" t="n">
        <f aca="false">Q594</f>
        <v>0</v>
      </c>
      <c r="ALP593" s="101"/>
      <c r="ALQ593" s="48"/>
      <c r="ALR593" s="48"/>
      <c r="ALS593" s="48"/>
      <c r="ALT593" s="48"/>
      <c r="ALU593" s="48"/>
      <c r="ALV593" s="48"/>
      <c r="ALW593" s="48"/>
      <c r="ALX593" s="48"/>
      <c r="ALY593" s="48"/>
      <c r="ALZ593" s="48"/>
      <c r="AMA593" s="48"/>
      <c r="AMB593" s="48"/>
      <c r="AMC593" s="48"/>
      <c r="AMD593" s="48"/>
      <c r="AME593" s="48"/>
      <c r="AMF593" s="48"/>
      <c r="AMG593" s="48"/>
      <c r="AMH593" s="48"/>
      <c r="AMI593" s="48"/>
      <c r="AMJ593" s="48"/>
      <c r="AMK593" s="48"/>
      <c r="AML593" s="48"/>
    </row>
    <row r="594" s="111" customFormat="true" ht="30.8" hidden="false" customHeight="true" outlineLevel="0" collapsed="false">
      <c r="B594" s="90"/>
      <c r="C594" s="81" t="s">
        <v>99</v>
      </c>
      <c r="D594" s="81" t="n">
        <v>926</v>
      </c>
      <c r="E594" s="154" t="s">
        <v>46</v>
      </c>
      <c r="F594" s="154" t="s">
        <v>23</v>
      </c>
      <c r="G594" s="82" t="n">
        <v>5020000190</v>
      </c>
      <c r="H594" s="86"/>
      <c r="I594" s="157" t="n">
        <f aca="false">SUM(J594:Q594)</f>
        <v>4691500</v>
      </c>
      <c r="J594" s="157" t="n">
        <f aca="false">J595+J596</f>
        <v>3167400</v>
      </c>
      <c r="K594" s="76" t="n">
        <f aca="false">K595+K596</f>
        <v>1524100</v>
      </c>
      <c r="L594" s="76" t="n">
        <f aca="false">L595+L596</f>
        <v>0</v>
      </c>
      <c r="M594" s="76" t="n">
        <f aca="false">M595+M596</f>
        <v>0</v>
      </c>
      <c r="N594" s="76" t="n">
        <f aca="false">N595+N596</f>
        <v>0</v>
      </c>
      <c r="O594" s="157" t="n">
        <f aca="false">O595+O596</f>
        <v>0</v>
      </c>
      <c r="P594" s="76" t="n">
        <f aca="false">P595+P596</f>
        <v>0</v>
      </c>
      <c r="Q594" s="158" t="n">
        <f aca="false">Q595+Q596</f>
        <v>0</v>
      </c>
      <c r="ALP594" s="101"/>
      <c r="ALQ594" s="48"/>
      <c r="ALR594" s="48"/>
      <c r="ALS594" s="48"/>
      <c r="ALT594" s="48"/>
      <c r="ALU594" s="48"/>
      <c r="ALV594" s="48"/>
      <c r="ALW594" s="48"/>
      <c r="ALX594" s="48"/>
      <c r="ALY594" s="48"/>
      <c r="ALZ594" s="48"/>
      <c r="AMA594" s="48"/>
      <c r="AMB594" s="48"/>
      <c r="AMC594" s="48"/>
      <c r="AMD594" s="48"/>
      <c r="AME594" s="48"/>
      <c r="AMF594" s="48"/>
      <c r="AMG594" s="48"/>
      <c r="AMH594" s="48"/>
      <c r="AMI594" s="48"/>
      <c r="AMJ594" s="48"/>
      <c r="AMK594" s="48"/>
      <c r="AML594" s="48"/>
    </row>
    <row r="595" s="111" customFormat="true" ht="64.15" hidden="false" customHeight="false" outlineLevel="0" collapsed="false">
      <c r="B595" s="90"/>
      <c r="C595" s="81" t="s">
        <v>100</v>
      </c>
      <c r="D595" s="81" t="n">
        <v>926</v>
      </c>
      <c r="E595" s="154" t="s">
        <v>46</v>
      </c>
      <c r="F595" s="154" t="s">
        <v>23</v>
      </c>
      <c r="G595" s="82" t="n">
        <v>5020000190</v>
      </c>
      <c r="H595" s="86" t="n">
        <v>100</v>
      </c>
      <c r="I595" s="157" t="n">
        <f aca="false">SUM(J595:Q595)</f>
        <v>4691500</v>
      </c>
      <c r="J595" s="157" t="n">
        <v>3165900</v>
      </c>
      <c r="K595" s="76" t="n">
        <v>1525600</v>
      </c>
      <c r="L595" s="76"/>
      <c r="M595" s="76"/>
      <c r="N595" s="76"/>
      <c r="O595" s="157"/>
      <c r="P595" s="76"/>
      <c r="Q595" s="158"/>
      <c r="ALP595" s="101"/>
      <c r="ALQ595" s="48"/>
      <c r="ALR595" s="48"/>
      <c r="ALS595" s="48"/>
      <c r="ALT595" s="48"/>
      <c r="ALU595" s="48"/>
      <c r="ALV595" s="48"/>
      <c r="ALW595" s="48"/>
      <c r="ALX595" s="48"/>
      <c r="ALY595" s="48"/>
      <c r="ALZ595" s="48"/>
      <c r="AMA595" s="48"/>
      <c r="AMB595" s="48"/>
      <c r="AMC595" s="48"/>
      <c r="AMD595" s="48"/>
      <c r="AME595" s="48"/>
      <c r="AMF595" s="48"/>
      <c r="AMG595" s="48"/>
      <c r="AMH595" s="48"/>
      <c r="AMI595" s="48"/>
      <c r="AMJ595" s="48"/>
      <c r="AMK595" s="48"/>
      <c r="AML595" s="48"/>
    </row>
    <row r="596" s="172" customFormat="true" ht="17.6" hidden="true" customHeight="false" outlineLevel="0" collapsed="false">
      <c r="B596" s="164"/>
      <c r="C596" s="29" t="s">
        <v>106</v>
      </c>
      <c r="D596" s="29" t="n">
        <v>926</v>
      </c>
      <c r="E596" s="166" t="s">
        <v>46</v>
      </c>
      <c r="F596" s="166" t="s">
        <v>23</v>
      </c>
      <c r="G596" s="167" t="n">
        <v>5020000190</v>
      </c>
      <c r="H596" s="176" t="n">
        <v>800</v>
      </c>
      <c r="I596" s="169" t="n">
        <f aca="false">SUM(J596:Q596)</f>
        <v>0</v>
      </c>
      <c r="J596" s="169" t="n">
        <v>1500</v>
      </c>
      <c r="K596" s="170" t="n">
        <v>-1500</v>
      </c>
      <c r="L596" s="170"/>
      <c r="M596" s="170"/>
      <c r="N596" s="170"/>
      <c r="O596" s="170"/>
      <c r="P596" s="170"/>
      <c r="Q596" s="171"/>
      <c r="ALP596" s="1"/>
      <c r="ALQ596" s="2"/>
      <c r="ALR596" s="2"/>
      <c r="ALS596" s="2"/>
      <c r="ALT596" s="2"/>
      <c r="ALU596" s="2"/>
      <c r="ALV596" s="2"/>
      <c r="ALW596" s="2"/>
      <c r="ALX596" s="2"/>
      <c r="ALY596" s="2"/>
      <c r="ALZ596" s="2"/>
      <c r="AMA596" s="2"/>
      <c r="AMB596" s="2"/>
      <c r="AMC596" s="2"/>
      <c r="AMD596" s="2"/>
      <c r="AME596" s="2"/>
      <c r="AMF596" s="2"/>
      <c r="AMG596" s="2"/>
      <c r="AMH596" s="2"/>
      <c r="AMI596" s="2"/>
      <c r="AMJ596" s="2"/>
      <c r="AMK596" s="2"/>
      <c r="AML596" s="2"/>
    </row>
    <row r="597" s="111" customFormat="true" ht="32.8" hidden="false" customHeight="false" outlineLevel="0" collapsed="false">
      <c r="B597" s="90"/>
      <c r="C597" s="81" t="s">
        <v>128</v>
      </c>
      <c r="D597" s="81" t="n">
        <v>926</v>
      </c>
      <c r="E597" s="154" t="s">
        <v>46</v>
      </c>
      <c r="F597" s="154" t="s">
        <v>23</v>
      </c>
      <c r="G597" s="82" t="n">
        <v>5200000000</v>
      </c>
      <c r="H597" s="86"/>
      <c r="I597" s="157" t="n">
        <f aca="false">SUM(J597:Q597)</f>
        <v>12931700</v>
      </c>
      <c r="J597" s="157" t="n">
        <f aca="false">J598</f>
        <v>11731700</v>
      </c>
      <c r="K597" s="76" t="n">
        <f aca="false">K598</f>
        <v>-1053700</v>
      </c>
      <c r="L597" s="76" t="n">
        <f aca="false">L598</f>
        <v>0</v>
      </c>
      <c r="M597" s="76" t="n">
        <f aca="false">M598</f>
        <v>0</v>
      </c>
      <c r="N597" s="76" t="n">
        <f aca="false">N598</f>
        <v>0</v>
      </c>
      <c r="O597" s="157" t="n">
        <f aca="false">O598</f>
        <v>2253700</v>
      </c>
      <c r="P597" s="76" t="n">
        <f aca="false">P598</f>
        <v>0</v>
      </c>
      <c r="Q597" s="158" t="n">
        <f aca="false">Q598</f>
        <v>0</v>
      </c>
      <c r="ALP597" s="101"/>
      <c r="ALQ597" s="48"/>
      <c r="ALR597" s="48"/>
      <c r="ALS597" s="48"/>
      <c r="ALT597" s="48"/>
      <c r="ALU597" s="48"/>
      <c r="ALV597" s="48"/>
      <c r="ALW597" s="48"/>
      <c r="ALX597" s="48"/>
      <c r="ALY597" s="48"/>
      <c r="ALZ597" s="48"/>
      <c r="AMA597" s="48"/>
      <c r="AMB597" s="48"/>
      <c r="AMC597" s="48"/>
      <c r="AMD597" s="48"/>
      <c r="AME597" s="48"/>
      <c r="AMF597" s="48"/>
      <c r="AMG597" s="48"/>
      <c r="AMH597" s="48"/>
      <c r="AMI597" s="48"/>
      <c r="AMJ597" s="48"/>
      <c r="AMK597" s="48"/>
      <c r="AML597" s="48"/>
    </row>
    <row r="598" s="111" customFormat="true" ht="17.6" hidden="false" customHeight="false" outlineLevel="0" collapsed="false">
      <c r="B598" s="90"/>
      <c r="C598" s="81" t="s">
        <v>134</v>
      </c>
      <c r="D598" s="81" t="n">
        <v>926</v>
      </c>
      <c r="E598" s="154" t="s">
        <v>46</v>
      </c>
      <c r="F598" s="154" t="s">
        <v>23</v>
      </c>
      <c r="G598" s="82" t="n">
        <v>5250000000</v>
      </c>
      <c r="H598" s="86"/>
      <c r="I598" s="157" t="n">
        <f aca="false">SUM(J598:Q598)</f>
        <v>12931700</v>
      </c>
      <c r="J598" s="157" t="n">
        <f aca="false">J599</f>
        <v>11731700</v>
      </c>
      <c r="K598" s="76" t="n">
        <f aca="false">K599</f>
        <v>-1053700</v>
      </c>
      <c r="L598" s="76" t="n">
        <f aca="false">L599</f>
        <v>0</v>
      </c>
      <c r="M598" s="76" t="n">
        <f aca="false">M599</f>
        <v>0</v>
      </c>
      <c r="N598" s="76" t="n">
        <f aca="false">N599</f>
        <v>0</v>
      </c>
      <c r="O598" s="157" t="n">
        <f aca="false">O599</f>
        <v>2253700</v>
      </c>
      <c r="P598" s="76" t="n">
        <f aca="false">P599</f>
        <v>0</v>
      </c>
      <c r="Q598" s="158" t="n">
        <f aca="false">Q599</f>
        <v>0</v>
      </c>
      <c r="ALP598" s="101"/>
      <c r="ALQ598" s="48"/>
      <c r="ALR598" s="48"/>
      <c r="ALS598" s="48"/>
      <c r="ALT598" s="48"/>
      <c r="ALU598" s="48"/>
      <c r="ALV598" s="48"/>
      <c r="ALW598" s="48"/>
      <c r="ALX598" s="48"/>
      <c r="ALY598" s="48"/>
      <c r="ALZ598" s="48"/>
      <c r="AMA598" s="48"/>
      <c r="AMB598" s="48"/>
      <c r="AMC598" s="48"/>
      <c r="AMD598" s="48"/>
      <c r="AME598" s="48"/>
      <c r="AMF598" s="48"/>
      <c r="AMG598" s="48"/>
      <c r="AMH598" s="48"/>
      <c r="AMI598" s="48"/>
      <c r="AMJ598" s="48"/>
      <c r="AMK598" s="48"/>
      <c r="AML598" s="48"/>
    </row>
    <row r="599" s="111" customFormat="true" ht="32.8" hidden="false" customHeight="false" outlineLevel="0" collapsed="false">
      <c r="B599" s="90"/>
      <c r="C599" s="94" t="s">
        <v>130</v>
      </c>
      <c r="D599" s="81" t="n">
        <v>926</v>
      </c>
      <c r="E599" s="154" t="s">
        <v>46</v>
      </c>
      <c r="F599" s="154" t="s">
        <v>23</v>
      </c>
      <c r="G599" s="82" t="n">
        <v>5250000590</v>
      </c>
      <c r="H599" s="86"/>
      <c r="I599" s="157" t="n">
        <f aca="false">SUM(J599:Q599)</f>
        <v>12931700</v>
      </c>
      <c r="J599" s="157" t="n">
        <f aca="false">J600+J601+J602</f>
        <v>11731700</v>
      </c>
      <c r="K599" s="76" t="n">
        <f aca="false">K600+K601+K602</f>
        <v>-1053700</v>
      </c>
      <c r="L599" s="76" t="n">
        <f aca="false">L600+L601+L602</f>
        <v>0</v>
      </c>
      <c r="M599" s="76" t="n">
        <f aca="false">M600+M601+M602</f>
        <v>0</v>
      </c>
      <c r="N599" s="76" t="n">
        <f aca="false">N600+N601+N602</f>
        <v>0</v>
      </c>
      <c r="O599" s="157" t="n">
        <f aca="false">O600+O601+O602</f>
        <v>2253700</v>
      </c>
      <c r="P599" s="76" t="n">
        <f aca="false">P600+P601+P602</f>
        <v>0</v>
      </c>
      <c r="Q599" s="158" t="n">
        <f aca="false">Q600+Q601+Q602</f>
        <v>0</v>
      </c>
      <c r="ALP599" s="101"/>
      <c r="ALQ599" s="48"/>
      <c r="ALR599" s="48"/>
      <c r="ALS599" s="48"/>
      <c r="ALT599" s="48"/>
      <c r="ALU599" s="48"/>
      <c r="ALV599" s="48"/>
      <c r="ALW599" s="48"/>
      <c r="ALX599" s="48"/>
      <c r="ALY599" s="48"/>
      <c r="ALZ599" s="48"/>
      <c r="AMA599" s="48"/>
      <c r="AMB599" s="48"/>
      <c r="AMC599" s="48"/>
      <c r="AMD599" s="48"/>
      <c r="AME599" s="48"/>
      <c r="AMF599" s="48"/>
      <c r="AMG599" s="48"/>
      <c r="AMH599" s="48"/>
      <c r="AMI599" s="48"/>
      <c r="AMJ599" s="48"/>
      <c r="AMK599" s="48"/>
      <c r="AML599" s="48"/>
    </row>
    <row r="600" s="111" customFormat="true" ht="64.15" hidden="false" customHeight="false" outlineLevel="0" collapsed="false">
      <c r="B600" s="90"/>
      <c r="C600" s="81" t="s">
        <v>100</v>
      </c>
      <c r="D600" s="81" t="n">
        <v>926</v>
      </c>
      <c r="E600" s="154" t="s">
        <v>46</v>
      </c>
      <c r="F600" s="154" t="s">
        <v>23</v>
      </c>
      <c r="G600" s="82" t="n">
        <v>5250000590</v>
      </c>
      <c r="H600" s="86" t="n">
        <v>100</v>
      </c>
      <c r="I600" s="157" t="n">
        <f aca="false">SUM(J600:Q600)</f>
        <v>10717100</v>
      </c>
      <c r="J600" s="157" t="n">
        <v>8793700</v>
      </c>
      <c r="K600" s="76" t="n">
        <v>869700</v>
      </c>
      <c r="L600" s="76"/>
      <c r="M600" s="76"/>
      <c r="N600" s="76"/>
      <c r="O600" s="157" t="n">
        <v>1053700</v>
      </c>
      <c r="P600" s="76"/>
      <c r="Q600" s="158"/>
      <c r="ALP600" s="101"/>
      <c r="ALQ600" s="48"/>
      <c r="ALR600" s="48"/>
      <c r="ALS600" s="48"/>
      <c r="ALT600" s="48"/>
      <c r="ALU600" s="48"/>
      <c r="ALV600" s="48"/>
      <c r="ALW600" s="48"/>
      <c r="ALX600" s="48"/>
      <c r="ALY600" s="48"/>
      <c r="ALZ600" s="48"/>
      <c r="AMA600" s="48"/>
      <c r="AMB600" s="48"/>
      <c r="AMC600" s="48"/>
      <c r="AMD600" s="48"/>
      <c r="AME600" s="48"/>
      <c r="AMF600" s="48"/>
      <c r="AMG600" s="48"/>
      <c r="AMH600" s="48"/>
      <c r="AMI600" s="48"/>
      <c r="AMJ600" s="48"/>
      <c r="AMK600" s="48"/>
      <c r="AML600" s="48"/>
    </row>
    <row r="601" s="111" customFormat="true" ht="32.8" hidden="false" customHeight="false" outlineLevel="0" collapsed="false">
      <c r="B601" s="90"/>
      <c r="C601" s="81" t="s">
        <v>103</v>
      </c>
      <c r="D601" s="81" t="n">
        <v>926</v>
      </c>
      <c r="E601" s="154" t="s">
        <v>46</v>
      </c>
      <c r="F601" s="154" t="s">
        <v>23</v>
      </c>
      <c r="G601" s="82" t="n">
        <v>5250000590</v>
      </c>
      <c r="H601" s="86" t="n">
        <v>200</v>
      </c>
      <c r="I601" s="157" t="n">
        <f aca="false">SUM(J601:Q601)</f>
        <v>2194600</v>
      </c>
      <c r="J601" s="157" t="n">
        <v>2921200</v>
      </c>
      <c r="K601" s="76" t="n">
        <v>-1926600</v>
      </c>
      <c r="L601" s="76"/>
      <c r="M601" s="76"/>
      <c r="N601" s="76"/>
      <c r="O601" s="157" t="n">
        <v>1200000</v>
      </c>
      <c r="P601" s="76"/>
      <c r="Q601" s="158"/>
      <c r="ALP601" s="101"/>
      <c r="ALQ601" s="48"/>
      <c r="ALR601" s="48"/>
      <c r="ALS601" s="48"/>
      <c r="ALT601" s="48"/>
      <c r="ALU601" s="48"/>
      <c r="ALV601" s="48"/>
      <c r="ALW601" s="48"/>
      <c r="ALX601" s="48"/>
      <c r="ALY601" s="48"/>
      <c r="ALZ601" s="48"/>
      <c r="AMA601" s="48"/>
      <c r="AMB601" s="48"/>
      <c r="AMC601" s="48"/>
      <c r="AMD601" s="48"/>
      <c r="AME601" s="48"/>
      <c r="AMF601" s="48"/>
      <c r="AMG601" s="48"/>
      <c r="AMH601" s="48"/>
      <c r="AMI601" s="48"/>
      <c r="AMJ601" s="48"/>
      <c r="AMK601" s="48"/>
      <c r="AML601" s="48"/>
    </row>
    <row r="602" s="111" customFormat="true" ht="17.6" hidden="false" customHeight="false" outlineLevel="0" collapsed="false">
      <c r="B602" s="90"/>
      <c r="C602" s="81" t="s">
        <v>106</v>
      </c>
      <c r="D602" s="81" t="n">
        <v>926</v>
      </c>
      <c r="E602" s="154" t="s">
        <v>46</v>
      </c>
      <c r="F602" s="154" t="s">
        <v>23</v>
      </c>
      <c r="G602" s="82" t="n">
        <v>5250000590</v>
      </c>
      <c r="H602" s="86" t="n">
        <v>800</v>
      </c>
      <c r="I602" s="157" t="n">
        <f aca="false">SUM(J602:Q602)</f>
        <v>20000</v>
      </c>
      <c r="J602" s="157" t="n">
        <v>16800</v>
      </c>
      <c r="K602" s="76" t="n">
        <v>3200</v>
      </c>
      <c r="L602" s="76"/>
      <c r="M602" s="76"/>
      <c r="N602" s="76"/>
      <c r="O602" s="157"/>
      <c r="P602" s="76"/>
      <c r="Q602" s="158"/>
      <c r="ALP602" s="101"/>
      <c r="ALQ602" s="48"/>
      <c r="ALR602" s="48"/>
      <c r="ALS602" s="48"/>
      <c r="ALT602" s="48"/>
      <c r="ALU602" s="48"/>
      <c r="ALV602" s="48"/>
      <c r="ALW602" s="48"/>
      <c r="ALX602" s="48"/>
      <c r="ALY602" s="48"/>
      <c r="ALZ602" s="48"/>
      <c r="AMA602" s="48"/>
      <c r="AMB602" s="48"/>
      <c r="AMC602" s="48"/>
      <c r="AMD602" s="48"/>
      <c r="AME602" s="48"/>
      <c r="AMF602" s="48"/>
      <c r="AMG602" s="48"/>
      <c r="AMH602" s="48"/>
      <c r="AMI602" s="48"/>
      <c r="AMJ602" s="48"/>
      <c r="AMK602" s="48"/>
      <c r="AML602" s="48"/>
    </row>
    <row r="603" s="111" customFormat="true" ht="48.5" hidden="false" customHeight="false" outlineLevel="0" collapsed="false">
      <c r="B603" s="90"/>
      <c r="C603" s="81" t="s">
        <v>289</v>
      </c>
      <c r="D603" s="81" t="n">
        <v>926</v>
      </c>
      <c r="E603" s="154" t="s">
        <v>46</v>
      </c>
      <c r="F603" s="154" t="s">
        <v>23</v>
      </c>
      <c r="G603" s="82" t="n">
        <v>6700000000</v>
      </c>
      <c r="H603" s="86"/>
      <c r="I603" s="157" t="n">
        <f aca="false">SUM(J603:Q603)</f>
        <v>255500</v>
      </c>
      <c r="J603" s="157" t="n">
        <v>0</v>
      </c>
      <c r="K603" s="76" t="n">
        <f aca="false">K604</f>
        <v>215500</v>
      </c>
      <c r="L603" s="76"/>
      <c r="M603" s="76"/>
      <c r="N603" s="76" t="n">
        <f aca="false">N604</f>
        <v>40000</v>
      </c>
      <c r="O603" s="157"/>
      <c r="P603" s="76"/>
      <c r="Q603" s="158"/>
      <c r="ALP603" s="101"/>
      <c r="ALQ603" s="48"/>
      <c r="ALR603" s="48"/>
      <c r="ALS603" s="48"/>
      <c r="ALT603" s="48"/>
      <c r="ALU603" s="48"/>
      <c r="ALV603" s="48"/>
      <c r="ALW603" s="48"/>
      <c r="ALX603" s="48"/>
      <c r="ALY603" s="48"/>
      <c r="ALZ603" s="48"/>
      <c r="AMA603" s="48"/>
      <c r="AMB603" s="48"/>
      <c r="AMC603" s="48"/>
      <c r="AMD603" s="48"/>
      <c r="AME603" s="48"/>
      <c r="AMF603" s="48"/>
      <c r="AMG603" s="48"/>
      <c r="AMH603" s="48"/>
      <c r="AMI603" s="48"/>
      <c r="AMJ603" s="48"/>
      <c r="AMK603" s="48"/>
      <c r="AML603" s="48"/>
    </row>
    <row r="604" s="111" customFormat="true" ht="32.8" hidden="false" customHeight="false" outlineLevel="0" collapsed="false">
      <c r="B604" s="90"/>
      <c r="C604" s="81" t="s">
        <v>290</v>
      </c>
      <c r="D604" s="81" t="n">
        <v>926</v>
      </c>
      <c r="E604" s="154" t="s">
        <v>46</v>
      </c>
      <c r="F604" s="154" t="s">
        <v>23</v>
      </c>
      <c r="G604" s="82" t="n">
        <v>6710000000</v>
      </c>
      <c r="H604" s="86"/>
      <c r="I604" s="157" t="n">
        <f aca="false">SUM(J604:Q604)</f>
        <v>255500</v>
      </c>
      <c r="J604" s="157" t="n">
        <v>0</v>
      </c>
      <c r="K604" s="76" t="n">
        <f aca="false">K605</f>
        <v>215500</v>
      </c>
      <c r="L604" s="76"/>
      <c r="M604" s="76"/>
      <c r="N604" s="76" t="n">
        <f aca="false">N605</f>
        <v>40000</v>
      </c>
      <c r="O604" s="157"/>
      <c r="P604" s="76"/>
      <c r="Q604" s="158"/>
      <c r="ALP604" s="101"/>
      <c r="ALQ604" s="48"/>
      <c r="ALR604" s="48"/>
      <c r="ALS604" s="48"/>
      <c r="ALT604" s="48"/>
      <c r="ALU604" s="48"/>
      <c r="ALV604" s="48"/>
      <c r="ALW604" s="48"/>
      <c r="ALX604" s="48"/>
      <c r="ALY604" s="48"/>
      <c r="ALZ604" s="48"/>
      <c r="AMA604" s="48"/>
      <c r="AMB604" s="48"/>
      <c r="AMC604" s="48"/>
      <c r="AMD604" s="48"/>
      <c r="AME604" s="48"/>
      <c r="AMF604" s="48"/>
      <c r="AMG604" s="48"/>
      <c r="AMH604" s="48"/>
      <c r="AMI604" s="48"/>
      <c r="AMJ604" s="48"/>
      <c r="AMK604" s="48"/>
      <c r="AML604" s="48"/>
    </row>
    <row r="605" s="111" customFormat="true" ht="17.6" hidden="false" customHeight="false" outlineLevel="0" collapsed="false">
      <c r="B605" s="90"/>
      <c r="C605" s="81" t="s">
        <v>291</v>
      </c>
      <c r="D605" s="81" t="n">
        <v>926</v>
      </c>
      <c r="E605" s="154" t="s">
        <v>46</v>
      </c>
      <c r="F605" s="154" t="s">
        <v>23</v>
      </c>
      <c r="G605" s="82" t="n">
        <v>6710010220</v>
      </c>
      <c r="H605" s="86"/>
      <c r="I605" s="157" t="n">
        <f aca="false">SUM(J605:Q605)</f>
        <v>255500</v>
      </c>
      <c r="J605" s="157" t="n">
        <v>0</v>
      </c>
      <c r="K605" s="76" t="n">
        <f aca="false">K606</f>
        <v>215500</v>
      </c>
      <c r="L605" s="76"/>
      <c r="M605" s="76"/>
      <c r="N605" s="76" t="n">
        <f aca="false">N606+N607</f>
        <v>40000</v>
      </c>
      <c r="O605" s="157"/>
      <c r="P605" s="76"/>
      <c r="Q605" s="158"/>
      <c r="ALP605" s="101"/>
      <c r="ALQ605" s="48"/>
      <c r="ALR605" s="48"/>
      <c r="ALS605" s="48"/>
      <c r="ALT605" s="48"/>
      <c r="ALU605" s="48"/>
      <c r="ALV605" s="48"/>
      <c r="ALW605" s="48"/>
      <c r="ALX605" s="48"/>
      <c r="ALY605" s="48"/>
      <c r="ALZ605" s="48"/>
      <c r="AMA605" s="48"/>
      <c r="AMB605" s="48"/>
      <c r="AMC605" s="48"/>
      <c r="AMD605" s="48"/>
      <c r="AME605" s="48"/>
      <c r="AMF605" s="48"/>
      <c r="AMG605" s="48"/>
      <c r="AMH605" s="48"/>
      <c r="AMI605" s="48"/>
      <c r="AMJ605" s="48"/>
      <c r="AMK605" s="48"/>
      <c r="AML605" s="48"/>
    </row>
    <row r="606" s="111" customFormat="true" ht="32.8" hidden="false" customHeight="false" outlineLevel="0" collapsed="false">
      <c r="B606" s="90"/>
      <c r="C606" s="81" t="s">
        <v>103</v>
      </c>
      <c r="D606" s="81" t="n">
        <v>926</v>
      </c>
      <c r="E606" s="154" t="s">
        <v>46</v>
      </c>
      <c r="F606" s="154" t="s">
        <v>23</v>
      </c>
      <c r="G606" s="82" t="n">
        <v>6710010220</v>
      </c>
      <c r="H606" s="86" t="n">
        <v>200</v>
      </c>
      <c r="I606" s="157" t="n">
        <f aca="false">SUM(J606:Q606)</f>
        <v>195500</v>
      </c>
      <c r="J606" s="157" t="n">
        <v>0</v>
      </c>
      <c r="K606" s="76" t="n">
        <v>215500</v>
      </c>
      <c r="L606" s="76"/>
      <c r="M606" s="76"/>
      <c r="N606" s="76" t="n">
        <v>-20000</v>
      </c>
      <c r="O606" s="157"/>
      <c r="P606" s="76"/>
      <c r="Q606" s="158"/>
      <c r="ALP606" s="101"/>
      <c r="ALQ606" s="48"/>
      <c r="ALR606" s="48"/>
      <c r="ALS606" s="48"/>
      <c r="ALT606" s="48"/>
      <c r="ALU606" s="48"/>
      <c r="ALV606" s="48"/>
      <c r="ALW606" s="48"/>
      <c r="ALX606" s="48"/>
      <c r="ALY606" s="48"/>
      <c r="ALZ606" s="48"/>
      <c r="AMA606" s="48"/>
      <c r="AMB606" s="48"/>
      <c r="AMC606" s="48"/>
      <c r="AMD606" s="48"/>
      <c r="AME606" s="48"/>
      <c r="AMF606" s="48"/>
      <c r="AMG606" s="48"/>
      <c r="AMH606" s="48"/>
      <c r="AMI606" s="48"/>
      <c r="AMJ606" s="48"/>
      <c r="AMK606" s="48"/>
      <c r="AML606" s="48"/>
    </row>
    <row r="607" s="111" customFormat="true" ht="32.8" hidden="false" customHeight="false" outlineLevel="0" collapsed="false">
      <c r="B607" s="90"/>
      <c r="C607" s="81" t="s">
        <v>146</v>
      </c>
      <c r="D607" s="81" t="n">
        <v>926</v>
      </c>
      <c r="E607" s="154" t="s">
        <v>46</v>
      </c>
      <c r="F607" s="154" t="s">
        <v>23</v>
      </c>
      <c r="G607" s="82" t="n">
        <v>6710010220</v>
      </c>
      <c r="H607" s="86" t="n">
        <v>600</v>
      </c>
      <c r="I607" s="157" t="n">
        <f aca="false">SUM(J607:Q607)</f>
        <v>60000</v>
      </c>
      <c r="J607" s="157"/>
      <c r="K607" s="76"/>
      <c r="L607" s="76"/>
      <c r="M607" s="76"/>
      <c r="N607" s="76" t="n">
        <v>60000</v>
      </c>
      <c r="O607" s="157"/>
      <c r="P607" s="76"/>
      <c r="Q607" s="158"/>
      <c r="ALP607" s="101"/>
      <c r="ALQ607" s="48"/>
      <c r="ALR607" s="48"/>
      <c r="ALS607" s="48"/>
      <c r="ALT607" s="48"/>
      <c r="ALU607" s="48"/>
      <c r="ALV607" s="48"/>
      <c r="ALW607" s="48"/>
      <c r="ALX607" s="48"/>
      <c r="ALY607" s="48"/>
      <c r="ALZ607" s="48"/>
      <c r="AMA607" s="48"/>
      <c r="AMB607" s="48"/>
      <c r="AMC607" s="48"/>
      <c r="AMD607" s="48"/>
      <c r="AME607" s="48"/>
      <c r="AMF607" s="48"/>
      <c r="AMG607" s="48"/>
      <c r="AMH607" s="48"/>
      <c r="AMI607" s="48"/>
      <c r="AMJ607" s="48"/>
      <c r="AMK607" s="48"/>
      <c r="AML607" s="48"/>
    </row>
    <row r="608" s="111" customFormat="true" ht="79.85" hidden="false" customHeight="false" outlineLevel="0" collapsed="false">
      <c r="B608" s="90"/>
      <c r="C608" s="81" t="s">
        <v>395</v>
      </c>
      <c r="D608" s="81" t="n">
        <v>926</v>
      </c>
      <c r="E608" s="154" t="s">
        <v>46</v>
      </c>
      <c r="F608" s="154" t="s">
        <v>23</v>
      </c>
      <c r="G608" s="82" t="n">
        <v>6900000000</v>
      </c>
      <c r="H608" s="86"/>
      <c r="I608" s="157" t="n">
        <f aca="false">SUM(J608:Q608)</f>
        <v>578600</v>
      </c>
      <c r="J608" s="157" t="n">
        <f aca="false">J609</f>
        <v>867600</v>
      </c>
      <c r="K608" s="76" t="n">
        <f aca="false">K609</f>
        <v>-289000</v>
      </c>
      <c r="L608" s="76" t="n">
        <f aca="false">L609</f>
        <v>0</v>
      </c>
      <c r="M608" s="76" t="n">
        <f aca="false">M609</f>
        <v>0</v>
      </c>
      <c r="N608" s="76" t="n">
        <f aca="false">N609</f>
        <v>0</v>
      </c>
      <c r="O608" s="157" t="n">
        <f aca="false">O609</f>
        <v>0</v>
      </c>
      <c r="P608" s="76" t="n">
        <f aca="false">P609</f>
        <v>0</v>
      </c>
      <c r="Q608" s="158" t="n">
        <f aca="false">Q609</f>
        <v>0</v>
      </c>
      <c r="ALP608" s="101"/>
      <c r="ALQ608" s="48"/>
      <c r="ALR608" s="48"/>
      <c r="ALS608" s="48"/>
      <c r="ALT608" s="48"/>
      <c r="ALU608" s="48"/>
      <c r="ALV608" s="48"/>
      <c r="ALW608" s="48"/>
      <c r="ALX608" s="48"/>
      <c r="ALY608" s="48"/>
      <c r="ALZ608" s="48"/>
      <c r="AMA608" s="48"/>
      <c r="AMB608" s="48"/>
      <c r="AMC608" s="48"/>
      <c r="AMD608" s="48"/>
      <c r="AME608" s="48"/>
      <c r="AMF608" s="48"/>
      <c r="AMG608" s="48"/>
      <c r="AMH608" s="48"/>
      <c r="AMI608" s="48"/>
      <c r="AMJ608" s="48"/>
      <c r="AMK608" s="48"/>
      <c r="AML608" s="48"/>
    </row>
    <row r="609" s="111" customFormat="true" ht="32.8" hidden="false" customHeight="false" outlineLevel="0" collapsed="false">
      <c r="B609" s="90"/>
      <c r="C609" s="81" t="s">
        <v>300</v>
      </c>
      <c r="D609" s="81" t="n">
        <v>926</v>
      </c>
      <c r="E609" s="154" t="s">
        <v>46</v>
      </c>
      <c r="F609" s="154" t="s">
        <v>23</v>
      </c>
      <c r="G609" s="82" t="n">
        <v>6910000000</v>
      </c>
      <c r="H609" s="86"/>
      <c r="I609" s="157" t="n">
        <f aca="false">SUM(J609:Q609)</f>
        <v>578600</v>
      </c>
      <c r="J609" s="157" t="n">
        <f aca="false">J610</f>
        <v>867600</v>
      </c>
      <c r="K609" s="76" t="n">
        <f aca="false">K610</f>
        <v>-289000</v>
      </c>
      <c r="L609" s="76" t="n">
        <f aca="false">L610</f>
        <v>0</v>
      </c>
      <c r="M609" s="76" t="n">
        <f aca="false">M610</f>
        <v>0</v>
      </c>
      <c r="N609" s="76" t="n">
        <f aca="false">N610</f>
        <v>0</v>
      </c>
      <c r="O609" s="157" t="n">
        <f aca="false">O610</f>
        <v>0</v>
      </c>
      <c r="P609" s="76" t="n">
        <f aca="false">P610</f>
        <v>0</v>
      </c>
      <c r="Q609" s="158" t="n">
        <f aca="false">Q610</f>
        <v>0</v>
      </c>
      <c r="ALP609" s="101"/>
      <c r="ALQ609" s="48"/>
      <c r="ALR609" s="48"/>
      <c r="ALS609" s="48"/>
      <c r="ALT609" s="48"/>
      <c r="ALU609" s="48"/>
      <c r="ALV609" s="48"/>
      <c r="ALW609" s="48"/>
      <c r="ALX609" s="48"/>
      <c r="ALY609" s="48"/>
      <c r="ALZ609" s="48"/>
      <c r="AMA609" s="48"/>
      <c r="AMB609" s="48"/>
      <c r="AMC609" s="48"/>
      <c r="AMD609" s="48"/>
      <c r="AME609" s="48"/>
      <c r="AMF609" s="48"/>
      <c r="AMG609" s="48"/>
      <c r="AMH609" s="48"/>
      <c r="AMI609" s="48"/>
      <c r="AMJ609" s="48"/>
      <c r="AMK609" s="48"/>
      <c r="AML609" s="48"/>
    </row>
    <row r="610" s="111" customFormat="true" ht="95.5" hidden="false" customHeight="false" outlineLevel="0" collapsed="false">
      <c r="B610" s="90"/>
      <c r="C610" s="81" t="s">
        <v>396</v>
      </c>
      <c r="D610" s="81" t="n">
        <v>926</v>
      </c>
      <c r="E610" s="154" t="s">
        <v>46</v>
      </c>
      <c r="F610" s="154" t="s">
        <v>23</v>
      </c>
      <c r="G610" s="82" t="n">
        <v>6910010500</v>
      </c>
      <c r="H610" s="86"/>
      <c r="I610" s="157" t="n">
        <f aca="false">SUM(J610:Q610)</f>
        <v>578600</v>
      </c>
      <c r="J610" s="157" t="n">
        <f aca="false">J611</f>
        <v>867600</v>
      </c>
      <c r="K610" s="76" t="n">
        <f aca="false">K611</f>
        <v>-289000</v>
      </c>
      <c r="L610" s="76" t="n">
        <f aca="false">L611</f>
        <v>0</v>
      </c>
      <c r="M610" s="76" t="n">
        <f aca="false">M611</f>
        <v>0</v>
      </c>
      <c r="N610" s="76" t="n">
        <f aca="false">N611</f>
        <v>0</v>
      </c>
      <c r="O610" s="157" t="n">
        <f aca="false">O611</f>
        <v>0</v>
      </c>
      <c r="P610" s="76" t="n">
        <f aca="false">P611</f>
        <v>0</v>
      </c>
      <c r="Q610" s="158" t="n">
        <f aca="false">Q611</f>
        <v>0</v>
      </c>
      <c r="ALP610" s="101"/>
      <c r="ALQ610" s="48"/>
      <c r="ALR610" s="48"/>
      <c r="ALS610" s="48"/>
      <c r="ALT610" s="48"/>
      <c r="ALU610" s="48"/>
      <c r="ALV610" s="48"/>
      <c r="ALW610" s="48"/>
      <c r="ALX610" s="48"/>
      <c r="ALY610" s="48"/>
      <c r="ALZ610" s="48"/>
      <c r="AMA610" s="48"/>
      <c r="AMB610" s="48"/>
      <c r="AMC610" s="48"/>
      <c r="AMD610" s="48"/>
      <c r="AME610" s="48"/>
      <c r="AMF610" s="48"/>
      <c r="AMG610" s="48"/>
      <c r="AMH610" s="48"/>
      <c r="AMI610" s="48"/>
      <c r="AMJ610" s="48"/>
      <c r="AMK610" s="48"/>
      <c r="AML610" s="48"/>
    </row>
    <row r="611" s="111" customFormat="true" ht="32.8" hidden="false" customHeight="false" outlineLevel="0" collapsed="false">
      <c r="B611" s="90"/>
      <c r="C611" s="81" t="s">
        <v>103</v>
      </c>
      <c r="D611" s="81" t="n">
        <v>926</v>
      </c>
      <c r="E611" s="154" t="s">
        <v>46</v>
      </c>
      <c r="F611" s="154" t="s">
        <v>23</v>
      </c>
      <c r="G611" s="82" t="n">
        <v>6910010500</v>
      </c>
      <c r="H611" s="86" t="n">
        <v>200</v>
      </c>
      <c r="I611" s="157" t="n">
        <f aca="false">SUM(J611:Q611)</f>
        <v>578600</v>
      </c>
      <c r="J611" s="157" t="n">
        <v>867600</v>
      </c>
      <c r="K611" s="76" t="n">
        <v>-289000</v>
      </c>
      <c r="L611" s="76"/>
      <c r="M611" s="76"/>
      <c r="N611" s="76"/>
      <c r="O611" s="157"/>
      <c r="P611" s="76"/>
      <c r="Q611" s="158"/>
      <c r="ALP611" s="101"/>
      <c r="ALQ611" s="48"/>
      <c r="ALR611" s="48"/>
      <c r="ALS611" s="48"/>
      <c r="ALT611" s="48"/>
      <c r="ALU611" s="48"/>
      <c r="ALV611" s="48"/>
      <c r="ALW611" s="48"/>
      <c r="ALX611" s="48"/>
      <c r="ALY611" s="48"/>
      <c r="ALZ611" s="48"/>
      <c r="AMA611" s="48"/>
      <c r="AMB611" s="48"/>
      <c r="AMC611" s="48"/>
      <c r="AMD611" s="48"/>
      <c r="AME611" s="48"/>
      <c r="AMF611" s="48"/>
      <c r="AMG611" s="48"/>
      <c r="AMH611" s="48"/>
      <c r="AMI611" s="48"/>
      <c r="AMJ611" s="48"/>
      <c r="AMK611" s="48"/>
      <c r="AML611" s="48"/>
    </row>
    <row r="612" s="126" customFormat="true" ht="31.8" hidden="false" customHeight="true" outlineLevel="0" collapsed="false">
      <c r="A612" s="111"/>
      <c r="B612" s="90"/>
      <c r="C612" s="81" t="s">
        <v>313</v>
      </c>
      <c r="D612" s="81" t="n">
        <v>926</v>
      </c>
      <c r="E612" s="154" t="s">
        <v>46</v>
      </c>
      <c r="F612" s="154" t="s">
        <v>23</v>
      </c>
      <c r="G612" s="82" t="n">
        <v>7100000000</v>
      </c>
      <c r="H612" s="86"/>
      <c r="I612" s="157" t="n">
        <f aca="false">SUM(J612:Q612)</f>
        <v>140300</v>
      </c>
      <c r="J612" s="157" t="n">
        <f aca="false">J613</f>
        <v>255000</v>
      </c>
      <c r="K612" s="76" t="n">
        <f aca="false">K613</f>
        <v>-114700</v>
      </c>
      <c r="L612" s="76" t="n">
        <f aca="false">L613</f>
        <v>0</v>
      </c>
      <c r="M612" s="76" t="n">
        <f aca="false">M613</f>
        <v>0</v>
      </c>
      <c r="N612" s="76" t="n">
        <f aca="false">N613</f>
        <v>0</v>
      </c>
      <c r="O612" s="157" t="n">
        <f aca="false">O613</f>
        <v>0</v>
      </c>
      <c r="P612" s="76" t="n">
        <f aca="false">P613</f>
        <v>0</v>
      </c>
      <c r="Q612" s="158" t="n">
        <f aca="false">Q613</f>
        <v>0</v>
      </c>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11"/>
      <c r="AM612" s="111"/>
      <c r="AN612" s="111"/>
      <c r="AO612" s="111"/>
      <c r="AP612" s="111"/>
      <c r="AQ612" s="111"/>
      <c r="AR612" s="111"/>
      <c r="AS612" s="111"/>
      <c r="AT612" s="111"/>
      <c r="AU612" s="111"/>
      <c r="AV612" s="111"/>
      <c r="AW612" s="111"/>
      <c r="AX612" s="111"/>
      <c r="AY612" s="111"/>
      <c r="AZ612" s="111"/>
      <c r="BA612" s="111"/>
      <c r="BB612" s="111"/>
      <c r="BC612" s="111"/>
      <c r="BD612" s="111"/>
      <c r="BE612" s="111"/>
      <c r="BF612" s="111"/>
      <c r="BG612" s="111"/>
      <c r="BH612" s="111"/>
      <c r="BI612" s="111"/>
      <c r="BJ612" s="111"/>
      <c r="BK612" s="111"/>
      <c r="BL612" s="111"/>
      <c r="BM612" s="111"/>
      <c r="BN612" s="111"/>
      <c r="BO612" s="111"/>
      <c r="BP612" s="111"/>
      <c r="BQ612" s="111"/>
      <c r="BR612" s="111"/>
      <c r="BS612" s="111"/>
      <c r="BT612" s="111"/>
      <c r="BU612" s="111"/>
      <c r="BV612" s="111"/>
      <c r="BW612" s="111"/>
      <c r="BX612" s="111"/>
      <c r="BY612" s="111"/>
      <c r="BZ612" s="111"/>
      <c r="CA612" s="111"/>
      <c r="CB612" s="111"/>
      <c r="CC612" s="111"/>
      <c r="CD612" s="111"/>
      <c r="CE612" s="111"/>
      <c r="CF612" s="111"/>
      <c r="CG612" s="111"/>
      <c r="CH612" s="111"/>
      <c r="CI612" s="111"/>
      <c r="CJ612" s="111"/>
      <c r="CK612" s="111"/>
      <c r="CL612" s="111"/>
      <c r="CM612" s="111"/>
      <c r="CN612" s="111"/>
      <c r="CO612" s="111"/>
      <c r="CP612" s="111"/>
      <c r="CQ612" s="111"/>
      <c r="CR612" s="111"/>
      <c r="CS612" s="111"/>
      <c r="CT612" s="111"/>
      <c r="CU612" s="111"/>
      <c r="CV612" s="111"/>
      <c r="CW612" s="111"/>
      <c r="CX612" s="111"/>
      <c r="CY612" s="111"/>
      <c r="CZ612" s="111"/>
      <c r="DA612" s="111"/>
      <c r="DB612" s="111"/>
      <c r="DC612" s="111"/>
      <c r="DD612" s="111"/>
      <c r="DE612" s="111"/>
      <c r="DF612" s="111"/>
      <c r="DG612" s="111"/>
      <c r="DH612" s="111"/>
      <c r="DI612" s="111"/>
      <c r="DJ612" s="111"/>
      <c r="DK612" s="111"/>
      <c r="DL612" s="111"/>
      <c r="DM612" s="111"/>
      <c r="DN612" s="111"/>
      <c r="DO612" s="111"/>
      <c r="DP612" s="111"/>
      <c r="DQ612" s="111"/>
      <c r="DR612" s="111"/>
      <c r="DS612" s="111"/>
      <c r="DT612" s="111"/>
      <c r="DU612" s="111"/>
      <c r="DV612" s="111"/>
      <c r="DW612" s="111"/>
      <c r="DX612" s="111"/>
      <c r="DY612" s="111"/>
      <c r="DZ612" s="111"/>
      <c r="EA612" s="111"/>
      <c r="EB612" s="111"/>
      <c r="EC612" s="111"/>
      <c r="ED612" s="111"/>
      <c r="EE612" s="111"/>
      <c r="EF612" s="111"/>
      <c r="EG612" s="111"/>
      <c r="EH612" s="111"/>
      <c r="EI612" s="111"/>
      <c r="EJ612" s="111"/>
      <c r="EK612" s="111"/>
      <c r="EL612" s="111"/>
      <c r="EM612" s="111"/>
      <c r="EN612" s="111"/>
      <c r="EO612" s="111"/>
      <c r="EP612" s="111"/>
      <c r="EQ612" s="111"/>
      <c r="ER612" s="111"/>
      <c r="ES612" s="111"/>
      <c r="ET612" s="111"/>
      <c r="EU612" s="111"/>
      <c r="EV612" s="111"/>
      <c r="EW612" s="111"/>
      <c r="EX612" s="111"/>
      <c r="EY612" s="111"/>
      <c r="EZ612" s="111"/>
      <c r="FA612" s="111"/>
      <c r="FB612" s="111"/>
      <c r="FC612" s="111"/>
      <c r="FD612" s="111"/>
      <c r="FE612" s="111"/>
      <c r="FF612" s="111"/>
      <c r="FG612" s="111"/>
      <c r="FH612" s="111"/>
      <c r="FI612" s="111"/>
      <c r="FJ612" s="111"/>
      <c r="FK612" s="111"/>
      <c r="FL612" s="111"/>
      <c r="FM612" s="111"/>
      <c r="FN612" s="111"/>
      <c r="FO612" s="111"/>
      <c r="FP612" s="111"/>
      <c r="FQ612" s="111"/>
      <c r="FR612" s="111"/>
      <c r="FS612" s="111"/>
      <c r="FT612" s="111"/>
      <c r="FU612" s="111"/>
      <c r="FV612" s="111"/>
      <c r="FW612" s="111"/>
      <c r="FX612" s="111"/>
      <c r="FY612" s="111"/>
      <c r="FZ612" s="111"/>
      <c r="GA612" s="111"/>
      <c r="GB612" s="111"/>
      <c r="GC612" s="111"/>
      <c r="GD612" s="111"/>
      <c r="GE612" s="111"/>
      <c r="GF612" s="111"/>
      <c r="GG612" s="111"/>
      <c r="GH612" s="111"/>
      <c r="GI612" s="111"/>
      <c r="GJ612" s="111"/>
      <c r="GK612" s="111"/>
      <c r="GL612" s="111"/>
      <c r="GM612" s="111"/>
      <c r="GN612" s="111"/>
      <c r="GO612" s="111"/>
      <c r="GP612" s="111"/>
      <c r="GQ612" s="111"/>
      <c r="GR612" s="111"/>
      <c r="GS612" s="111"/>
      <c r="GT612" s="111"/>
      <c r="GU612" s="111"/>
      <c r="GV612" s="111"/>
      <c r="GW612" s="111"/>
      <c r="GX612" s="111"/>
      <c r="GY612" s="111"/>
      <c r="GZ612" s="111"/>
      <c r="HA612" s="111"/>
      <c r="HB612" s="111"/>
      <c r="HC612" s="111"/>
      <c r="HD612" s="111"/>
      <c r="HE612" s="111"/>
      <c r="HF612" s="111"/>
      <c r="HG612" s="111"/>
      <c r="HH612" s="111"/>
      <c r="HI612" s="111"/>
      <c r="HJ612" s="111"/>
      <c r="HK612" s="111"/>
      <c r="HL612" s="111"/>
      <c r="HM612" s="111"/>
      <c r="HN612" s="111"/>
      <c r="HO612" s="111"/>
      <c r="HP612" s="111"/>
      <c r="HQ612" s="111"/>
      <c r="HR612" s="111"/>
      <c r="HS612" s="111"/>
      <c r="HT612" s="111"/>
      <c r="HU612" s="111"/>
      <c r="HV612" s="111"/>
      <c r="HW612" s="111"/>
      <c r="HX612" s="111"/>
      <c r="HY612" s="111"/>
      <c r="HZ612" s="111"/>
      <c r="IA612" s="111"/>
      <c r="IB612" s="111"/>
      <c r="IC612" s="111"/>
      <c r="ID612" s="111"/>
      <c r="IE612" s="111"/>
      <c r="IF612" s="111"/>
      <c r="IG612" s="111"/>
      <c r="IH612" s="111"/>
      <c r="II612" s="111"/>
      <c r="IJ612" s="111"/>
      <c r="IK612" s="111"/>
      <c r="IL612" s="111"/>
      <c r="IM612" s="111"/>
      <c r="IN612" s="111"/>
      <c r="IO612" s="111"/>
      <c r="IP612" s="111"/>
      <c r="IQ612" s="111"/>
      <c r="IR612" s="111"/>
      <c r="IS612" s="111"/>
      <c r="IT612" s="111"/>
      <c r="IU612" s="111"/>
      <c r="IV612" s="111"/>
      <c r="IW612" s="111"/>
      <c r="IX612" s="111"/>
      <c r="IY612" s="111"/>
      <c r="IZ612" s="111"/>
      <c r="JA612" s="111"/>
      <c r="JB612" s="111"/>
      <c r="JC612" s="111"/>
      <c r="JD612" s="111"/>
      <c r="JE612" s="111"/>
      <c r="JF612" s="111"/>
      <c r="JG612" s="111"/>
      <c r="JH612" s="111"/>
      <c r="JI612" s="111"/>
      <c r="JJ612" s="111"/>
      <c r="JK612" s="111"/>
      <c r="JL612" s="111"/>
      <c r="JM612" s="111"/>
      <c r="JN612" s="111"/>
      <c r="JO612" s="111"/>
      <c r="JP612" s="111"/>
      <c r="JQ612" s="111"/>
      <c r="JR612" s="111"/>
      <c r="JS612" s="111"/>
      <c r="JT612" s="111"/>
      <c r="JU612" s="111"/>
      <c r="JV612" s="111"/>
      <c r="JW612" s="111"/>
      <c r="JX612" s="111"/>
      <c r="JY612" s="111"/>
      <c r="JZ612" s="111"/>
      <c r="KA612" s="111"/>
      <c r="KB612" s="111"/>
      <c r="KC612" s="111"/>
      <c r="KD612" s="111"/>
      <c r="KE612" s="111"/>
      <c r="KF612" s="111"/>
      <c r="KG612" s="111"/>
      <c r="KH612" s="111"/>
      <c r="KI612" s="111"/>
      <c r="KJ612" s="111"/>
      <c r="KK612" s="111"/>
      <c r="KL612" s="111"/>
      <c r="KM612" s="111"/>
      <c r="KN612" s="111"/>
      <c r="KO612" s="111"/>
      <c r="KP612" s="111"/>
      <c r="KQ612" s="111"/>
      <c r="KR612" s="111"/>
      <c r="KS612" s="111"/>
      <c r="KT612" s="111"/>
      <c r="KU612" s="111"/>
      <c r="KV612" s="111"/>
      <c r="KW612" s="111"/>
      <c r="KX612" s="111"/>
      <c r="KY612" s="111"/>
      <c r="KZ612" s="111"/>
      <c r="LA612" s="111"/>
      <c r="LB612" s="111"/>
      <c r="LC612" s="111"/>
      <c r="LD612" s="111"/>
      <c r="LE612" s="111"/>
      <c r="LF612" s="111"/>
      <c r="LG612" s="111"/>
      <c r="LH612" s="111"/>
      <c r="LI612" s="111"/>
      <c r="LJ612" s="111"/>
      <c r="LK612" s="111"/>
      <c r="LL612" s="111"/>
      <c r="LM612" s="111"/>
      <c r="LN612" s="111"/>
      <c r="LO612" s="111"/>
      <c r="LP612" s="111"/>
      <c r="LQ612" s="111"/>
      <c r="LR612" s="111"/>
      <c r="LS612" s="111"/>
      <c r="LT612" s="111"/>
      <c r="LU612" s="111"/>
      <c r="LV612" s="111"/>
      <c r="LW612" s="111"/>
      <c r="LX612" s="111"/>
      <c r="LY612" s="111"/>
      <c r="LZ612" s="111"/>
      <c r="MA612" s="111"/>
      <c r="MB612" s="111"/>
      <c r="MC612" s="111"/>
      <c r="MD612" s="111"/>
      <c r="ME612" s="111"/>
      <c r="MF612" s="111"/>
      <c r="MG612" s="111"/>
      <c r="MH612" s="111"/>
      <c r="MI612" s="111"/>
      <c r="MJ612" s="111"/>
      <c r="MK612" s="111"/>
      <c r="ML612" s="111"/>
      <c r="MM612" s="111"/>
      <c r="MN612" s="111"/>
      <c r="MO612" s="111"/>
      <c r="MP612" s="111"/>
      <c r="MQ612" s="111"/>
      <c r="MR612" s="111"/>
      <c r="MS612" s="111"/>
      <c r="MT612" s="111"/>
      <c r="MU612" s="111"/>
      <c r="MV612" s="111"/>
      <c r="MW612" s="111"/>
      <c r="MX612" s="111"/>
      <c r="MY612" s="111"/>
      <c r="MZ612" s="111"/>
      <c r="NA612" s="111"/>
      <c r="NB612" s="111"/>
      <c r="NC612" s="111"/>
      <c r="ND612" s="111"/>
      <c r="NE612" s="111"/>
      <c r="NF612" s="111"/>
      <c r="NG612" s="111"/>
      <c r="NH612" s="111"/>
      <c r="NI612" s="111"/>
      <c r="NJ612" s="111"/>
      <c r="NK612" s="111"/>
      <c r="NL612" s="111"/>
      <c r="NM612" s="111"/>
      <c r="NN612" s="111"/>
      <c r="NO612" s="111"/>
      <c r="NP612" s="111"/>
      <c r="NQ612" s="111"/>
      <c r="NR612" s="111"/>
      <c r="NS612" s="111"/>
      <c r="NT612" s="111"/>
      <c r="NU612" s="111"/>
      <c r="NV612" s="111"/>
      <c r="NW612" s="111"/>
      <c r="NX612" s="111"/>
      <c r="NY612" s="111"/>
      <c r="NZ612" s="111"/>
      <c r="OA612" s="111"/>
      <c r="OB612" s="111"/>
      <c r="OC612" s="111"/>
      <c r="OD612" s="111"/>
      <c r="OE612" s="111"/>
      <c r="OF612" s="111"/>
      <c r="OG612" s="111"/>
      <c r="OH612" s="111"/>
      <c r="OI612" s="111"/>
      <c r="OJ612" s="111"/>
      <c r="OK612" s="111"/>
      <c r="OL612" s="111"/>
      <c r="OM612" s="111"/>
      <c r="ON612" s="111"/>
      <c r="OO612" s="111"/>
      <c r="OP612" s="111"/>
      <c r="OQ612" s="111"/>
      <c r="OR612" s="111"/>
      <c r="OS612" s="111"/>
      <c r="OT612" s="111"/>
      <c r="OU612" s="111"/>
      <c r="OV612" s="111"/>
      <c r="OW612" s="111"/>
      <c r="OX612" s="111"/>
      <c r="OY612" s="111"/>
      <c r="OZ612" s="111"/>
      <c r="PA612" s="111"/>
      <c r="PB612" s="111"/>
      <c r="PC612" s="111"/>
      <c r="PD612" s="111"/>
      <c r="PE612" s="111"/>
      <c r="PF612" s="111"/>
      <c r="PG612" s="111"/>
      <c r="PH612" s="111"/>
      <c r="PI612" s="111"/>
      <c r="PJ612" s="111"/>
      <c r="PK612" s="111"/>
      <c r="PL612" s="111"/>
      <c r="PM612" s="111"/>
      <c r="PN612" s="111"/>
      <c r="PO612" s="111"/>
      <c r="PP612" s="111"/>
      <c r="PQ612" s="111"/>
      <c r="PR612" s="111"/>
      <c r="PS612" s="111"/>
      <c r="PT612" s="111"/>
      <c r="PU612" s="111"/>
      <c r="PV612" s="111"/>
      <c r="PW612" s="111"/>
      <c r="PX612" s="111"/>
      <c r="PY612" s="111"/>
      <c r="PZ612" s="111"/>
      <c r="QA612" s="111"/>
      <c r="QB612" s="111"/>
      <c r="QC612" s="111"/>
      <c r="QD612" s="111"/>
      <c r="QE612" s="111"/>
      <c r="QF612" s="111"/>
      <c r="QG612" s="111"/>
      <c r="QH612" s="111"/>
      <c r="QI612" s="111"/>
      <c r="QJ612" s="111"/>
      <c r="QK612" s="111"/>
      <c r="QL612" s="111"/>
      <c r="QM612" s="111"/>
      <c r="QN612" s="111"/>
      <c r="QO612" s="111"/>
      <c r="QP612" s="111"/>
      <c r="QQ612" s="111"/>
      <c r="QR612" s="111"/>
      <c r="QS612" s="111"/>
      <c r="QT612" s="111"/>
      <c r="QU612" s="111"/>
      <c r="QV612" s="111"/>
      <c r="QW612" s="111"/>
      <c r="QX612" s="111"/>
      <c r="QY612" s="111"/>
      <c r="QZ612" s="111"/>
      <c r="RA612" s="111"/>
      <c r="RB612" s="111"/>
      <c r="RC612" s="111"/>
      <c r="RD612" s="111"/>
      <c r="RE612" s="111"/>
      <c r="RF612" s="111"/>
      <c r="RG612" s="111"/>
      <c r="RH612" s="111"/>
      <c r="RI612" s="111"/>
      <c r="RJ612" s="111"/>
      <c r="RK612" s="111"/>
      <c r="RL612" s="111"/>
      <c r="RM612" s="111"/>
      <c r="RN612" s="111"/>
      <c r="RO612" s="111"/>
      <c r="RP612" s="111"/>
      <c r="RQ612" s="111"/>
      <c r="RR612" s="111"/>
      <c r="RS612" s="111"/>
      <c r="RT612" s="111"/>
      <c r="RU612" s="111"/>
      <c r="RV612" s="111"/>
      <c r="RW612" s="111"/>
      <c r="RX612" s="111"/>
      <c r="RY612" s="111"/>
      <c r="RZ612" s="111"/>
      <c r="SA612" s="111"/>
      <c r="SB612" s="111"/>
      <c r="SC612" s="111"/>
      <c r="SD612" s="111"/>
      <c r="SE612" s="111"/>
      <c r="SF612" s="111"/>
      <c r="SG612" s="111"/>
      <c r="SH612" s="111"/>
      <c r="SI612" s="111"/>
      <c r="SJ612" s="111"/>
      <c r="SK612" s="111"/>
      <c r="SL612" s="111"/>
      <c r="SM612" s="111"/>
      <c r="SN612" s="111"/>
      <c r="SO612" s="111"/>
      <c r="SP612" s="111"/>
      <c r="SQ612" s="111"/>
      <c r="SR612" s="111"/>
      <c r="SS612" s="111"/>
      <c r="ST612" s="111"/>
      <c r="SU612" s="111"/>
      <c r="SV612" s="111"/>
      <c r="SW612" s="111"/>
      <c r="SX612" s="111"/>
      <c r="SY612" s="111"/>
      <c r="SZ612" s="111"/>
      <c r="TA612" s="111"/>
      <c r="TB612" s="111"/>
      <c r="TC612" s="111"/>
      <c r="TD612" s="111"/>
      <c r="TE612" s="111"/>
      <c r="TF612" s="111"/>
      <c r="TG612" s="111"/>
      <c r="TH612" s="111"/>
      <c r="TI612" s="111"/>
      <c r="TJ612" s="111"/>
      <c r="TK612" s="111"/>
      <c r="TL612" s="111"/>
      <c r="TM612" s="111"/>
      <c r="TN612" s="111"/>
      <c r="TO612" s="111"/>
      <c r="TP612" s="111"/>
      <c r="TQ612" s="111"/>
      <c r="TR612" s="111"/>
      <c r="TS612" s="111"/>
      <c r="TT612" s="111"/>
      <c r="TU612" s="111"/>
      <c r="TV612" s="111"/>
      <c r="TW612" s="111"/>
      <c r="TX612" s="111"/>
      <c r="TY612" s="111"/>
      <c r="TZ612" s="111"/>
      <c r="UA612" s="111"/>
      <c r="UB612" s="111"/>
      <c r="UC612" s="111"/>
      <c r="UD612" s="111"/>
      <c r="UE612" s="111"/>
      <c r="UF612" s="111"/>
      <c r="UG612" s="111"/>
      <c r="UH612" s="111"/>
      <c r="UI612" s="111"/>
      <c r="UJ612" s="111"/>
      <c r="UK612" s="111"/>
      <c r="UL612" s="111"/>
      <c r="UM612" s="111"/>
      <c r="UN612" s="111"/>
      <c r="UO612" s="111"/>
      <c r="UP612" s="111"/>
      <c r="UQ612" s="111"/>
      <c r="UR612" s="111"/>
      <c r="US612" s="111"/>
      <c r="UT612" s="111"/>
      <c r="UU612" s="111"/>
      <c r="UV612" s="111"/>
      <c r="UW612" s="111"/>
      <c r="UX612" s="111"/>
      <c r="UY612" s="111"/>
      <c r="UZ612" s="111"/>
      <c r="VA612" s="111"/>
      <c r="VB612" s="111"/>
      <c r="VC612" s="111"/>
      <c r="VD612" s="111"/>
      <c r="VE612" s="111"/>
      <c r="VF612" s="111"/>
      <c r="VG612" s="111"/>
      <c r="VH612" s="111"/>
      <c r="VI612" s="111"/>
      <c r="VJ612" s="111"/>
      <c r="VK612" s="111"/>
      <c r="VL612" s="111"/>
      <c r="VM612" s="111"/>
      <c r="VN612" s="111"/>
      <c r="VO612" s="111"/>
      <c r="VP612" s="111"/>
      <c r="VQ612" s="111"/>
      <c r="VR612" s="111"/>
      <c r="VS612" s="111"/>
      <c r="VT612" s="111"/>
      <c r="VU612" s="111"/>
      <c r="VV612" s="111"/>
      <c r="VW612" s="111"/>
      <c r="VX612" s="111"/>
      <c r="VY612" s="111"/>
      <c r="VZ612" s="111"/>
      <c r="WA612" s="111"/>
      <c r="WB612" s="111"/>
      <c r="WC612" s="111"/>
      <c r="WD612" s="111"/>
      <c r="WE612" s="111"/>
      <c r="WF612" s="111"/>
      <c r="WG612" s="111"/>
      <c r="WH612" s="111"/>
      <c r="WI612" s="111"/>
      <c r="WJ612" s="111"/>
      <c r="WK612" s="111"/>
      <c r="WL612" s="111"/>
      <c r="WM612" s="111"/>
      <c r="WN612" s="111"/>
      <c r="WO612" s="111"/>
      <c r="WP612" s="111"/>
      <c r="WQ612" s="111"/>
      <c r="WR612" s="111"/>
      <c r="WS612" s="111"/>
      <c r="WT612" s="111"/>
      <c r="WU612" s="111"/>
      <c r="WV612" s="111"/>
      <c r="WW612" s="111"/>
      <c r="WX612" s="111"/>
      <c r="WY612" s="111"/>
      <c r="WZ612" s="111"/>
      <c r="XA612" s="111"/>
      <c r="XB612" s="111"/>
      <c r="XC612" s="111"/>
      <c r="XD612" s="111"/>
      <c r="XE612" s="111"/>
      <c r="XF612" s="111"/>
      <c r="XG612" s="111"/>
      <c r="XH612" s="111"/>
      <c r="XI612" s="111"/>
      <c r="XJ612" s="111"/>
      <c r="XK612" s="111"/>
      <c r="XL612" s="111"/>
      <c r="XM612" s="111"/>
      <c r="XN612" s="111"/>
      <c r="XO612" s="111"/>
      <c r="XP612" s="111"/>
      <c r="XQ612" s="111"/>
      <c r="XR612" s="111"/>
      <c r="XS612" s="111"/>
      <c r="XT612" s="111"/>
      <c r="XU612" s="111"/>
      <c r="XV612" s="111"/>
      <c r="XW612" s="111"/>
      <c r="XX612" s="111"/>
      <c r="XY612" s="111"/>
      <c r="XZ612" s="111"/>
      <c r="YA612" s="111"/>
      <c r="YB612" s="111"/>
      <c r="YC612" s="111"/>
      <c r="YD612" s="111"/>
      <c r="YE612" s="111"/>
      <c r="YF612" s="111"/>
      <c r="YG612" s="111"/>
      <c r="YH612" s="111"/>
      <c r="YI612" s="111"/>
      <c r="YJ612" s="111"/>
      <c r="YK612" s="111"/>
      <c r="YL612" s="111"/>
      <c r="YM612" s="111"/>
      <c r="YN612" s="111"/>
      <c r="YO612" s="111"/>
      <c r="YP612" s="111"/>
      <c r="YQ612" s="111"/>
      <c r="YR612" s="111"/>
      <c r="YS612" s="111"/>
      <c r="YT612" s="111"/>
      <c r="YU612" s="111"/>
      <c r="YV612" s="111"/>
      <c r="YW612" s="111"/>
      <c r="YX612" s="111"/>
      <c r="YY612" s="111"/>
      <c r="YZ612" s="111"/>
      <c r="ZA612" s="111"/>
      <c r="ZB612" s="111"/>
      <c r="ZC612" s="111"/>
      <c r="ZD612" s="111"/>
      <c r="ZE612" s="111"/>
      <c r="ZF612" s="111"/>
      <c r="ZG612" s="111"/>
      <c r="ZH612" s="111"/>
      <c r="ZI612" s="111"/>
      <c r="ZJ612" s="111"/>
      <c r="ZK612" s="111"/>
      <c r="ZL612" s="111"/>
      <c r="ZM612" s="111"/>
      <c r="ZN612" s="111"/>
      <c r="ZO612" s="111"/>
      <c r="ZP612" s="111"/>
      <c r="ZQ612" s="111"/>
      <c r="ZR612" s="111"/>
      <c r="ZS612" s="111"/>
      <c r="ZT612" s="111"/>
      <c r="ZU612" s="111"/>
      <c r="ZV612" s="111"/>
      <c r="ZW612" s="111"/>
      <c r="ZX612" s="111"/>
      <c r="ZY612" s="111"/>
      <c r="ZZ612" s="111"/>
      <c r="AAA612" s="111"/>
      <c r="AAB612" s="111"/>
      <c r="AAC612" s="111"/>
      <c r="AAD612" s="111"/>
      <c r="AAE612" s="111"/>
      <c r="AAF612" s="111"/>
      <c r="AAG612" s="111"/>
      <c r="AAH612" s="111"/>
      <c r="AAI612" s="111"/>
      <c r="AAJ612" s="111"/>
      <c r="AAK612" s="111"/>
      <c r="AAL612" s="111"/>
      <c r="AAM612" s="111"/>
      <c r="AAN612" s="111"/>
      <c r="AAO612" s="111"/>
      <c r="AAP612" s="111"/>
      <c r="AAQ612" s="111"/>
      <c r="AAR612" s="111"/>
      <c r="AAS612" s="111"/>
      <c r="AAT612" s="111"/>
      <c r="AAU612" s="111"/>
      <c r="AAV612" s="111"/>
      <c r="AAW612" s="111"/>
      <c r="AAX612" s="111"/>
      <c r="AAY612" s="111"/>
      <c r="AAZ612" s="111"/>
      <c r="ABA612" s="111"/>
      <c r="ABB612" s="111"/>
      <c r="ABC612" s="111"/>
      <c r="ABD612" s="111"/>
      <c r="ABE612" s="111"/>
      <c r="ABF612" s="111"/>
      <c r="ABG612" s="111"/>
      <c r="ABH612" s="111"/>
      <c r="ABI612" s="111"/>
      <c r="ABJ612" s="111"/>
      <c r="ABK612" s="111"/>
      <c r="ABL612" s="111"/>
      <c r="ABM612" s="111"/>
      <c r="ABN612" s="111"/>
      <c r="ABO612" s="111"/>
      <c r="ABP612" s="111"/>
      <c r="ABQ612" s="111"/>
      <c r="ABR612" s="111"/>
      <c r="ABS612" s="111"/>
      <c r="ABT612" s="111"/>
      <c r="ABU612" s="111"/>
      <c r="ABV612" s="111"/>
      <c r="ABW612" s="111"/>
      <c r="ABX612" s="111"/>
      <c r="ABY612" s="111"/>
      <c r="ABZ612" s="111"/>
      <c r="ACA612" s="111"/>
      <c r="ACB612" s="111"/>
      <c r="ACC612" s="111"/>
      <c r="ACD612" s="111"/>
      <c r="ACE612" s="111"/>
      <c r="ACF612" s="111"/>
      <c r="ACG612" s="111"/>
      <c r="ACH612" s="111"/>
      <c r="ACI612" s="111"/>
      <c r="ACJ612" s="111"/>
      <c r="ACK612" s="111"/>
      <c r="ACL612" s="111"/>
      <c r="ACM612" s="111"/>
      <c r="ACN612" s="111"/>
      <c r="ACO612" s="111"/>
      <c r="ACP612" s="111"/>
      <c r="ACQ612" s="111"/>
      <c r="ACR612" s="111"/>
      <c r="ACS612" s="111"/>
      <c r="ACT612" s="111"/>
      <c r="ACU612" s="111"/>
      <c r="ACV612" s="111"/>
      <c r="ACW612" s="111"/>
      <c r="ACX612" s="111"/>
      <c r="ACY612" s="111"/>
      <c r="ACZ612" s="111"/>
      <c r="ADA612" s="111"/>
      <c r="ADB612" s="111"/>
      <c r="ADC612" s="111"/>
      <c r="ADD612" s="111"/>
      <c r="ADE612" s="111"/>
      <c r="ADF612" s="111"/>
      <c r="ADG612" s="111"/>
      <c r="ADH612" s="111"/>
      <c r="ADI612" s="111"/>
      <c r="ADJ612" s="111"/>
      <c r="ADK612" s="111"/>
      <c r="ADL612" s="111"/>
      <c r="ADM612" s="111"/>
      <c r="ADN612" s="111"/>
      <c r="ADO612" s="111"/>
      <c r="ADP612" s="111"/>
      <c r="ADQ612" s="111"/>
      <c r="ADR612" s="111"/>
      <c r="ADS612" s="111"/>
      <c r="ADT612" s="111"/>
      <c r="ADU612" s="111"/>
      <c r="ADV612" s="111"/>
      <c r="ADW612" s="111"/>
      <c r="ADX612" s="111"/>
      <c r="ADY612" s="111"/>
      <c r="ADZ612" s="111"/>
      <c r="AEA612" s="111"/>
      <c r="AEB612" s="111"/>
      <c r="AEC612" s="111"/>
      <c r="AED612" s="111"/>
      <c r="AEE612" s="111"/>
      <c r="AEF612" s="111"/>
      <c r="AEG612" s="111"/>
      <c r="AEH612" s="111"/>
      <c r="AEI612" s="111"/>
      <c r="AEJ612" s="111"/>
      <c r="AEK612" s="111"/>
      <c r="AEL612" s="111"/>
      <c r="AEM612" s="111"/>
      <c r="AEN612" s="111"/>
      <c r="AEO612" s="111"/>
      <c r="AEP612" s="111"/>
      <c r="AEQ612" s="111"/>
      <c r="AER612" s="111"/>
      <c r="AES612" s="111"/>
      <c r="AET612" s="111"/>
      <c r="AEU612" s="111"/>
      <c r="AEV612" s="111"/>
      <c r="AEW612" s="111"/>
      <c r="AEX612" s="111"/>
      <c r="AEY612" s="111"/>
      <c r="AEZ612" s="111"/>
      <c r="AFA612" s="111"/>
      <c r="AFB612" s="111"/>
      <c r="AFC612" s="111"/>
      <c r="AFD612" s="111"/>
      <c r="AFE612" s="111"/>
      <c r="AFF612" s="111"/>
      <c r="AFG612" s="111"/>
      <c r="AFH612" s="111"/>
      <c r="AFI612" s="111"/>
      <c r="AFJ612" s="111"/>
      <c r="AFK612" s="111"/>
      <c r="AFL612" s="111"/>
      <c r="AFM612" s="111"/>
      <c r="AFN612" s="111"/>
      <c r="AFO612" s="111"/>
      <c r="AFP612" s="111"/>
      <c r="AFQ612" s="111"/>
      <c r="AFR612" s="111"/>
      <c r="AFS612" s="111"/>
      <c r="AFT612" s="111"/>
      <c r="AFU612" s="111"/>
      <c r="AFV612" s="111"/>
      <c r="AFW612" s="111"/>
      <c r="AFX612" s="111"/>
      <c r="AFY612" s="111"/>
      <c r="AFZ612" s="111"/>
      <c r="AGA612" s="111"/>
      <c r="AGB612" s="111"/>
      <c r="AGC612" s="111"/>
      <c r="AGD612" s="111"/>
      <c r="AGE612" s="111"/>
      <c r="AGF612" s="111"/>
      <c r="AGG612" s="111"/>
      <c r="AGH612" s="111"/>
      <c r="AGI612" s="111"/>
      <c r="AGJ612" s="111"/>
      <c r="AGK612" s="111"/>
      <c r="AGL612" s="111"/>
      <c r="AGM612" s="111"/>
      <c r="AGN612" s="111"/>
      <c r="AGO612" s="111"/>
      <c r="AGP612" s="111"/>
      <c r="AGQ612" s="111"/>
      <c r="AGR612" s="111"/>
      <c r="AGS612" s="111"/>
      <c r="AGT612" s="111"/>
      <c r="AGU612" s="111"/>
      <c r="AGV612" s="111"/>
      <c r="AGW612" s="111"/>
      <c r="AGX612" s="111"/>
      <c r="AGY612" s="111"/>
      <c r="AGZ612" s="111"/>
      <c r="AHA612" s="111"/>
      <c r="AHB612" s="111"/>
      <c r="AHC612" s="111"/>
      <c r="AHD612" s="111"/>
      <c r="AHE612" s="111"/>
      <c r="AHF612" s="111"/>
      <c r="AHG612" s="111"/>
      <c r="AHH612" s="111"/>
      <c r="AHI612" s="111"/>
      <c r="AHJ612" s="111"/>
      <c r="AHK612" s="111"/>
      <c r="AHL612" s="111"/>
      <c r="AHM612" s="111"/>
      <c r="AHN612" s="111"/>
      <c r="AHO612" s="111"/>
      <c r="AHP612" s="111"/>
      <c r="AHQ612" s="111"/>
      <c r="AHR612" s="111"/>
      <c r="AHS612" s="111"/>
      <c r="AHT612" s="111"/>
      <c r="AHU612" s="111"/>
      <c r="AHV612" s="111"/>
      <c r="AHW612" s="111"/>
      <c r="AHX612" s="111"/>
      <c r="AHY612" s="111"/>
      <c r="AHZ612" s="111"/>
      <c r="AIA612" s="111"/>
      <c r="AIB612" s="111"/>
      <c r="AIC612" s="111"/>
      <c r="AID612" s="111"/>
      <c r="AIE612" s="111"/>
      <c r="AIF612" s="111"/>
      <c r="AIG612" s="111"/>
      <c r="AIH612" s="111"/>
      <c r="AII612" s="111"/>
      <c r="AIJ612" s="111"/>
      <c r="AIK612" s="111"/>
      <c r="AIL612" s="111"/>
      <c r="AIM612" s="111"/>
      <c r="AIN612" s="111"/>
      <c r="AIO612" s="111"/>
      <c r="AIP612" s="111"/>
      <c r="AIQ612" s="111"/>
      <c r="AIR612" s="111"/>
      <c r="AIS612" s="111"/>
      <c r="AIT612" s="111"/>
      <c r="AIU612" s="111"/>
      <c r="AIV612" s="111"/>
      <c r="AIW612" s="111"/>
      <c r="AIX612" s="111"/>
      <c r="AIY612" s="111"/>
      <c r="AIZ612" s="111"/>
      <c r="AJA612" s="111"/>
      <c r="AJB612" s="111"/>
      <c r="AJC612" s="111"/>
      <c r="AJD612" s="111"/>
      <c r="AJE612" s="111"/>
      <c r="AJF612" s="111"/>
      <c r="AJG612" s="111"/>
      <c r="AJH612" s="111"/>
      <c r="AJI612" s="111"/>
      <c r="AJJ612" s="111"/>
      <c r="AJK612" s="111"/>
      <c r="AJL612" s="111"/>
      <c r="AJM612" s="111"/>
      <c r="AJN612" s="111"/>
      <c r="AJO612" s="111"/>
      <c r="AJP612" s="111"/>
      <c r="AJQ612" s="111"/>
      <c r="AJR612" s="111"/>
      <c r="AJS612" s="111"/>
      <c r="AJT612" s="111"/>
      <c r="AJU612" s="111"/>
      <c r="AJV612" s="111"/>
      <c r="AJW612" s="111"/>
      <c r="AJX612" s="111"/>
      <c r="AJY612" s="111"/>
      <c r="AJZ612" s="111"/>
      <c r="AKA612" s="111"/>
      <c r="AKB612" s="111"/>
      <c r="AKC612" s="111"/>
      <c r="AKD612" s="111"/>
      <c r="AKE612" s="111"/>
      <c r="AKF612" s="111"/>
      <c r="AKG612" s="111"/>
      <c r="AKH612" s="111"/>
      <c r="AKI612" s="111"/>
      <c r="AKJ612" s="111"/>
      <c r="AKK612" s="111"/>
      <c r="AKL612" s="111"/>
      <c r="AKM612" s="111"/>
      <c r="AKN612" s="111"/>
      <c r="AKO612" s="111"/>
      <c r="AKP612" s="111"/>
      <c r="AKQ612" s="111"/>
      <c r="AKR612" s="111"/>
      <c r="AKS612" s="111"/>
      <c r="AKT612" s="111"/>
      <c r="AKU612" s="111"/>
      <c r="AKV612" s="111"/>
      <c r="AKW612" s="111"/>
      <c r="AKX612" s="111"/>
      <c r="AKY612" s="111"/>
      <c r="AKZ612" s="111"/>
      <c r="ALA612" s="111"/>
      <c r="ALB612" s="111"/>
      <c r="ALC612" s="111"/>
      <c r="ALD612" s="111"/>
      <c r="ALE612" s="111"/>
      <c r="ALF612" s="111"/>
      <c r="ALG612" s="111"/>
      <c r="ALH612" s="111"/>
      <c r="ALI612" s="111"/>
      <c r="ALJ612" s="111"/>
      <c r="ALK612" s="111"/>
      <c r="ALL612" s="111"/>
      <c r="ALM612" s="111"/>
      <c r="ALN612" s="111"/>
      <c r="ALO612" s="111"/>
      <c r="ALP612" s="101"/>
      <c r="ALQ612" s="48"/>
      <c r="ALR612" s="48"/>
      <c r="ALS612" s="48"/>
      <c r="ALT612" s="48"/>
      <c r="ALU612" s="48"/>
      <c r="ALV612" s="48"/>
      <c r="ALW612" s="48"/>
      <c r="ALX612" s="48"/>
      <c r="ALY612" s="48"/>
      <c r="ALZ612" s="48"/>
      <c r="AMA612" s="48"/>
      <c r="AMB612" s="48"/>
      <c r="AMC612" s="48"/>
      <c r="AMD612" s="48"/>
      <c r="AME612" s="48"/>
      <c r="AMF612" s="48"/>
      <c r="AMG612" s="48"/>
      <c r="AMH612" s="48"/>
      <c r="AMI612" s="48"/>
      <c r="AMJ612" s="48"/>
      <c r="AMK612" s="48"/>
      <c r="AML612" s="48"/>
      <c r="AMM612" s="111"/>
    </row>
    <row r="613" s="126" customFormat="true" ht="32.8" hidden="false" customHeight="false" outlineLevel="0" collapsed="false">
      <c r="A613" s="111"/>
      <c r="B613" s="90"/>
      <c r="C613" s="81" t="s">
        <v>314</v>
      </c>
      <c r="D613" s="81" t="n">
        <v>926</v>
      </c>
      <c r="E613" s="154" t="s">
        <v>46</v>
      </c>
      <c r="F613" s="154" t="s">
        <v>23</v>
      </c>
      <c r="G613" s="82" t="n">
        <v>7110000000</v>
      </c>
      <c r="H613" s="86"/>
      <c r="I613" s="157" t="n">
        <f aca="false">SUM(J613:Q613)</f>
        <v>140300</v>
      </c>
      <c r="J613" s="157" t="n">
        <f aca="false">J614</f>
        <v>255000</v>
      </c>
      <c r="K613" s="76" t="n">
        <f aca="false">K614</f>
        <v>-114700</v>
      </c>
      <c r="L613" s="76" t="n">
        <f aca="false">L614</f>
        <v>0</v>
      </c>
      <c r="M613" s="76" t="n">
        <f aca="false">M614</f>
        <v>0</v>
      </c>
      <c r="N613" s="76" t="n">
        <f aca="false">N614</f>
        <v>0</v>
      </c>
      <c r="O613" s="157" t="n">
        <f aca="false">O614</f>
        <v>0</v>
      </c>
      <c r="P613" s="76" t="n">
        <f aca="false">P614</f>
        <v>0</v>
      </c>
      <c r="Q613" s="158" t="n">
        <f aca="false">Q614</f>
        <v>0</v>
      </c>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11"/>
      <c r="AM613" s="111"/>
      <c r="AN613" s="111"/>
      <c r="AO613" s="111"/>
      <c r="AP613" s="111"/>
      <c r="AQ613" s="111"/>
      <c r="AR613" s="111"/>
      <c r="AS613" s="111"/>
      <c r="AT613" s="111"/>
      <c r="AU613" s="111"/>
      <c r="AV613" s="111"/>
      <c r="AW613" s="111"/>
      <c r="AX613" s="111"/>
      <c r="AY613" s="111"/>
      <c r="AZ613" s="111"/>
      <c r="BA613" s="111"/>
      <c r="BB613" s="111"/>
      <c r="BC613" s="111"/>
      <c r="BD613" s="111"/>
      <c r="BE613" s="111"/>
      <c r="BF613" s="111"/>
      <c r="BG613" s="111"/>
      <c r="BH613" s="111"/>
      <c r="BI613" s="111"/>
      <c r="BJ613" s="111"/>
      <c r="BK613" s="111"/>
      <c r="BL613" s="111"/>
      <c r="BM613" s="111"/>
      <c r="BN613" s="111"/>
      <c r="BO613" s="111"/>
      <c r="BP613" s="111"/>
      <c r="BQ613" s="111"/>
      <c r="BR613" s="111"/>
      <c r="BS613" s="111"/>
      <c r="BT613" s="111"/>
      <c r="BU613" s="111"/>
      <c r="BV613" s="111"/>
      <c r="BW613" s="111"/>
      <c r="BX613" s="111"/>
      <c r="BY613" s="111"/>
      <c r="BZ613" s="111"/>
      <c r="CA613" s="111"/>
      <c r="CB613" s="111"/>
      <c r="CC613" s="111"/>
      <c r="CD613" s="111"/>
      <c r="CE613" s="111"/>
      <c r="CF613" s="111"/>
      <c r="CG613" s="111"/>
      <c r="CH613" s="111"/>
      <c r="CI613" s="111"/>
      <c r="CJ613" s="111"/>
      <c r="CK613" s="111"/>
      <c r="CL613" s="111"/>
      <c r="CM613" s="111"/>
      <c r="CN613" s="111"/>
      <c r="CO613" s="111"/>
      <c r="CP613" s="111"/>
      <c r="CQ613" s="111"/>
      <c r="CR613" s="111"/>
      <c r="CS613" s="111"/>
      <c r="CT613" s="111"/>
      <c r="CU613" s="111"/>
      <c r="CV613" s="111"/>
      <c r="CW613" s="111"/>
      <c r="CX613" s="111"/>
      <c r="CY613" s="111"/>
      <c r="CZ613" s="111"/>
      <c r="DA613" s="111"/>
      <c r="DB613" s="111"/>
      <c r="DC613" s="111"/>
      <c r="DD613" s="111"/>
      <c r="DE613" s="111"/>
      <c r="DF613" s="111"/>
      <c r="DG613" s="111"/>
      <c r="DH613" s="111"/>
      <c r="DI613" s="111"/>
      <c r="DJ613" s="111"/>
      <c r="DK613" s="111"/>
      <c r="DL613" s="111"/>
      <c r="DM613" s="111"/>
      <c r="DN613" s="111"/>
      <c r="DO613" s="111"/>
      <c r="DP613" s="111"/>
      <c r="DQ613" s="111"/>
      <c r="DR613" s="111"/>
      <c r="DS613" s="111"/>
      <c r="DT613" s="111"/>
      <c r="DU613" s="111"/>
      <c r="DV613" s="111"/>
      <c r="DW613" s="111"/>
      <c r="DX613" s="111"/>
      <c r="DY613" s="111"/>
      <c r="DZ613" s="111"/>
      <c r="EA613" s="111"/>
      <c r="EB613" s="111"/>
      <c r="EC613" s="111"/>
      <c r="ED613" s="111"/>
      <c r="EE613" s="111"/>
      <c r="EF613" s="111"/>
      <c r="EG613" s="111"/>
      <c r="EH613" s="111"/>
      <c r="EI613" s="111"/>
      <c r="EJ613" s="111"/>
      <c r="EK613" s="111"/>
      <c r="EL613" s="111"/>
      <c r="EM613" s="111"/>
      <c r="EN613" s="111"/>
      <c r="EO613" s="111"/>
      <c r="EP613" s="111"/>
      <c r="EQ613" s="111"/>
      <c r="ER613" s="111"/>
      <c r="ES613" s="111"/>
      <c r="ET613" s="111"/>
      <c r="EU613" s="111"/>
      <c r="EV613" s="111"/>
      <c r="EW613" s="111"/>
      <c r="EX613" s="111"/>
      <c r="EY613" s="111"/>
      <c r="EZ613" s="111"/>
      <c r="FA613" s="111"/>
      <c r="FB613" s="111"/>
      <c r="FC613" s="111"/>
      <c r="FD613" s="111"/>
      <c r="FE613" s="111"/>
      <c r="FF613" s="111"/>
      <c r="FG613" s="111"/>
      <c r="FH613" s="111"/>
      <c r="FI613" s="111"/>
      <c r="FJ613" s="111"/>
      <c r="FK613" s="111"/>
      <c r="FL613" s="111"/>
      <c r="FM613" s="111"/>
      <c r="FN613" s="111"/>
      <c r="FO613" s="111"/>
      <c r="FP613" s="111"/>
      <c r="FQ613" s="111"/>
      <c r="FR613" s="111"/>
      <c r="FS613" s="111"/>
      <c r="FT613" s="111"/>
      <c r="FU613" s="111"/>
      <c r="FV613" s="111"/>
      <c r="FW613" s="111"/>
      <c r="FX613" s="111"/>
      <c r="FY613" s="111"/>
      <c r="FZ613" s="111"/>
      <c r="GA613" s="111"/>
      <c r="GB613" s="111"/>
      <c r="GC613" s="111"/>
      <c r="GD613" s="111"/>
      <c r="GE613" s="111"/>
      <c r="GF613" s="111"/>
      <c r="GG613" s="111"/>
      <c r="GH613" s="111"/>
      <c r="GI613" s="111"/>
      <c r="GJ613" s="111"/>
      <c r="GK613" s="111"/>
      <c r="GL613" s="111"/>
      <c r="GM613" s="111"/>
      <c r="GN613" s="111"/>
      <c r="GO613" s="111"/>
      <c r="GP613" s="111"/>
      <c r="GQ613" s="111"/>
      <c r="GR613" s="111"/>
      <c r="GS613" s="111"/>
      <c r="GT613" s="111"/>
      <c r="GU613" s="111"/>
      <c r="GV613" s="111"/>
      <c r="GW613" s="111"/>
      <c r="GX613" s="111"/>
      <c r="GY613" s="111"/>
      <c r="GZ613" s="111"/>
      <c r="HA613" s="111"/>
      <c r="HB613" s="111"/>
      <c r="HC613" s="111"/>
      <c r="HD613" s="111"/>
      <c r="HE613" s="111"/>
      <c r="HF613" s="111"/>
      <c r="HG613" s="111"/>
      <c r="HH613" s="111"/>
      <c r="HI613" s="111"/>
      <c r="HJ613" s="111"/>
      <c r="HK613" s="111"/>
      <c r="HL613" s="111"/>
      <c r="HM613" s="111"/>
      <c r="HN613" s="111"/>
      <c r="HO613" s="111"/>
      <c r="HP613" s="111"/>
      <c r="HQ613" s="111"/>
      <c r="HR613" s="111"/>
      <c r="HS613" s="111"/>
      <c r="HT613" s="111"/>
      <c r="HU613" s="111"/>
      <c r="HV613" s="111"/>
      <c r="HW613" s="111"/>
      <c r="HX613" s="111"/>
      <c r="HY613" s="111"/>
      <c r="HZ613" s="111"/>
      <c r="IA613" s="111"/>
      <c r="IB613" s="111"/>
      <c r="IC613" s="111"/>
      <c r="ID613" s="111"/>
      <c r="IE613" s="111"/>
      <c r="IF613" s="111"/>
      <c r="IG613" s="111"/>
      <c r="IH613" s="111"/>
      <c r="II613" s="111"/>
      <c r="IJ613" s="111"/>
      <c r="IK613" s="111"/>
      <c r="IL613" s="111"/>
      <c r="IM613" s="111"/>
      <c r="IN613" s="111"/>
      <c r="IO613" s="111"/>
      <c r="IP613" s="111"/>
      <c r="IQ613" s="111"/>
      <c r="IR613" s="111"/>
      <c r="IS613" s="111"/>
      <c r="IT613" s="111"/>
      <c r="IU613" s="111"/>
      <c r="IV613" s="111"/>
      <c r="IW613" s="111"/>
      <c r="IX613" s="111"/>
      <c r="IY613" s="111"/>
      <c r="IZ613" s="111"/>
      <c r="JA613" s="111"/>
      <c r="JB613" s="111"/>
      <c r="JC613" s="111"/>
      <c r="JD613" s="111"/>
      <c r="JE613" s="111"/>
      <c r="JF613" s="111"/>
      <c r="JG613" s="111"/>
      <c r="JH613" s="111"/>
      <c r="JI613" s="111"/>
      <c r="JJ613" s="111"/>
      <c r="JK613" s="111"/>
      <c r="JL613" s="111"/>
      <c r="JM613" s="111"/>
      <c r="JN613" s="111"/>
      <c r="JO613" s="111"/>
      <c r="JP613" s="111"/>
      <c r="JQ613" s="111"/>
      <c r="JR613" s="111"/>
      <c r="JS613" s="111"/>
      <c r="JT613" s="111"/>
      <c r="JU613" s="111"/>
      <c r="JV613" s="111"/>
      <c r="JW613" s="111"/>
      <c r="JX613" s="111"/>
      <c r="JY613" s="111"/>
      <c r="JZ613" s="111"/>
      <c r="KA613" s="111"/>
      <c r="KB613" s="111"/>
      <c r="KC613" s="111"/>
      <c r="KD613" s="111"/>
      <c r="KE613" s="111"/>
      <c r="KF613" s="111"/>
      <c r="KG613" s="111"/>
      <c r="KH613" s="111"/>
      <c r="KI613" s="111"/>
      <c r="KJ613" s="111"/>
      <c r="KK613" s="111"/>
      <c r="KL613" s="111"/>
      <c r="KM613" s="111"/>
      <c r="KN613" s="111"/>
      <c r="KO613" s="111"/>
      <c r="KP613" s="111"/>
      <c r="KQ613" s="111"/>
      <c r="KR613" s="111"/>
      <c r="KS613" s="111"/>
      <c r="KT613" s="111"/>
      <c r="KU613" s="111"/>
      <c r="KV613" s="111"/>
      <c r="KW613" s="111"/>
      <c r="KX613" s="111"/>
      <c r="KY613" s="111"/>
      <c r="KZ613" s="111"/>
      <c r="LA613" s="111"/>
      <c r="LB613" s="111"/>
      <c r="LC613" s="111"/>
      <c r="LD613" s="111"/>
      <c r="LE613" s="111"/>
      <c r="LF613" s="111"/>
      <c r="LG613" s="111"/>
      <c r="LH613" s="111"/>
      <c r="LI613" s="111"/>
      <c r="LJ613" s="111"/>
      <c r="LK613" s="111"/>
      <c r="LL613" s="111"/>
      <c r="LM613" s="111"/>
      <c r="LN613" s="111"/>
      <c r="LO613" s="111"/>
      <c r="LP613" s="111"/>
      <c r="LQ613" s="111"/>
      <c r="LR613" s="111"/>
      <c r="LS613" s="111"/>
      <c r="LT613" s="111"/>
      <c r="LU613" s="111"/>
      <c r="LV613" s="111"/>
      <c r="LW613" s="111"/>
      <c r="LX613" s="111"/>
      <c r="LY613" s="111"/>
      <c r="LZ613" s="111"/>
      <c r="MA613" s="111"/>
      <c r="MB613" s="111"/>
      <c r="MC613" s="111"/>
      <c r="MD613" s="111"/>
      <c r="ME613" s="111"/>
      <c r="MF613" s="111"/>
      <c r="MG613" s="111"/>
      <c r="MH613" s="111"/>
      <c r="MI613" s="111"/>
      <c r="MJ613" s="111"/>
      <c r="MK613" s="111"/>
      <c r="ML613" s="111"/>
      <c r="MM613" s="111"/>
      <c r="MN613" s="111"/>
      <c r="MO613" s="111"/>
      <c r="MP613" s="111"/>
      <c r="MQ613" s="111"/>
      <c r="MR613" s="111"/>
      <c r="MS613" s="111"/>
      <c r="MT613" s="111"/>
      <c r="MU613" s="111"/>
      <c r="MV613" s="111"/>
      <c r="MW613" s="111"/>
      <c r="MX613" s="111"/>
      <c r="MY613" s="111"/>
      <c r="MZ613" s="111"/>
      <c r="NA613" s="111"/>
      <c r="NB613" s="111"/>
      <c r="NC613" s="111"/>
      <c r="ND613" s="111"/>
      <c r="NE613" s="111"/>
      <c r="NF613" s="111"/>
      <c r="NG613" s="111"/>
      <c r="NH613" s="111"/>
      <c r="NI613" s="111"/>
      <c r="NJ613" s="111"/>
      <c r="NK613" s="111"/>
      <c r="NL613" s="111"/>
      <c r="NM613" s="111"/>
      <c r="NN613" s="111"/>
      <c r="NO613" s="111"/>
      <c r="NP613" s="111"/>
      <c r="NQ613" s="111"/>
      <c r="NR613" s="111"/>
      <c r="NS613" s="111"/>
      <c r="NT613" s="111"/>
      <c r="NU613" s="111"/>
      <c r="NV613" s="111"/>
      <c r="NW613" s="111"/>
      <c r="NX613" s="111"/>
      <c r="NY613" s="111"/>
      <c r="NZ613" s="111"/>
      <c r="OA613" s="111"/>
      <c r="OB613" s="111"/>
      <c r="OC613" s="111"/>
      <c r="OD613" s="111"/>
      <c r="OE613" s="111"/>
      <c r="OF613" s="111"/>
      <c r="OG613" s="111"/>
      <c r="OH613" s="111"/>
      <c r="OI613" s="111"/>
      <c r="OJ613" s="111"/>
      <c r="OK613" s="111"/>
      <c r="OL613" s="111"/>
      <c r="OM613" s="111"/>
      <c r="ON613" s="111"/>
      <c r="OO613" s="111"/>
      <c r="OP613" s="111"/>
      <c r="OQ613" s="111"/>
      <c r="OR613" s="111"/>
      <c r="OS613" s="111"/>
      <c r="OT613" s="111"/>
      <c r="OU613" s="111"/>
      <c r="OV613" s="111"/>
      <c r="OW613" s="111"/>
      <c r="OX613" s="111"/>
      <c r="OY613" s="111"/>
      <c r="OZ613" s="111"/>
      <c r="PA613" s="111"/>
      <c r="PB613" s="111"/>
      <c r="PC613" s="111"/>
      <c r="PD613" s="111"/>
      <c r="PE613" s="111"/>
      <c r="PF613" s="111"/>
      <c r="PG613" s="111"/>
      <c r="PH613" s="111"/>
      <c r="PI613" s="111"/>
      <c r="PJ613" s="111"/>
      <c r="PK613" s="111"/>
      <c r="PL613" s="111"/>
      <c r="PM613" s="111"/>
      <c r="PN613" s="111"/>
      <c r="PO613" s="111"/>
      <c r="PP613" s="111"/>
      <c r="PQ613" s="111"/>
      <c r="PR613" s="111"/>
      <c r="PS613" s="111"/>
      <c r="PT613" s="111"/>
      <c r="PU613" s="111"/>
      <c r="PV613" s="111"/>
      <c r="PW613" s="111"/>
      <c r="PX613" s="111"/>
      <c r="PY613" s="111"/>
      <c r="PZ613" s="111"/>
      <c r="QA613" s="111"/>
      <c r="QB613" s="111"/>
      <c r="QC613" s="111"/>
      <c r="QD613" s="111"/>
      <c r="QE613" s="111"/>
      <c r="QF613" s="111"/>
      <c r="QG613" s="111"/>
      <c r="QH613" s="111"/>
      <c r="QI613" s="111"/>
      <c r="QJ613" s="111"/>
      <c r="QK613" s="111"/>
      <c r="QL613" s="111"/>
      <c r="QM613" s="111"/>
      <c r="QN613" s="111"/>
      <c r="QO613" s="111"/>
      <c r="QP613" s="111"/>
      <c r="QQ613" s="111"/>
      <c r="QR613" s="111"/>
      <c r="QS613" s="111"/>
      <c r="QT613" s="111"/>
      <c r="QU613" s="111"/>
      <c r="QV613" s="111"/>
      <c r="QW613" s="111"/>
      <c r="QX613" s="111"/>
      <c r="QY613" s="111"/>
      <c r="QZ613" s="111"/>
      <c r="RA613" s="111"/>
      <c r="RB613" s="111"/>
      <c r="RC613" s="111"/>
      <c r="RD613" s="111"/>
      <c r="RE613" s="111"/>
      <c r="RF613" s="111"/>
      <c r="RG613" s="111"/>
      <c r="RH613" s="111"/>
      <c r="RI613" s="111"/>
      <c r="RJ613" s="111"/>
      <c r="RK613" s="111"/>
      <c r="RL613" s="111"/>
      <c r="RM613" s="111"/>
      <c r="RN613" s="111"/>
      <c r="RO613" s="111"/>
      <c r="RP613" s="111"/>
      <c r="RQ613" s="111"/>
      <c r="RR613" s="111"/>
      <c r="RS613" s="111"/>
      <c r="RT613" s="111"/>
      <c r="RU613" s="111"/>
      <c r="RV613" s="111"/>
      <c r="RW613" s="111"/>
      <c r="RX613" s="111"/>
      <c r="RY613" s="111"/>
      <c r="RZ613" s="111"/>
      <c r="SA613" s="111"/>
      <c r="SB613" s="111"/>
      <c r="SC613" s="111"/>
      <c r="SD613" s="111"/>
      <c r="SE613" s="111"/>
      <c r="SF613" s="111"/>
      <c r="SG613" s="111"/>
      <c r="SH613" s="111"/>
      <c r="SI613" s="111"/>
      <c r="SJ613" s="111"/>
      <c r="SK613" s="111"/>
      <c r="SL613" s="111"/>
      <c r="SM613" s="111"/>
      <c r="SN613" s="111"/>
      <c r="SO613" s="111"/>
      <c r="SP613" s="111"/>
      <c r="SQ613" s="111"/>
      <c r="SR613" s="111"/>
      <c r="SS613" s="111"/>
      <c r="ST613" s="111"/>
      <c r="SU613" s="111"/>
      <c r="SV613" s="111"/>
      <c r="SW613" s="111"/>
      <c r="SX613" s="111"/>
      <c r="SY613" s="111"/>
      <c r="SZ613" s="111"/>
      <c r="TA613" s="111"/>
      <c r="TB613" s="111"/>
      <c r="TC613" s="111"/>
      <c r="TD613" s="111"/>
      <c r="TE613" s="111"/>
      <c r="TF613" s="111"/>
      <c r="TG613" s="111"/>
      <c r="TH613" s="111"/>
      <c r="TI613" s="111"/>
      <c r="TJ613" s="111"/>
      <c r="TK613" s="111"/>
      <c r="TL613" s="111"/>
      <c r="TM613" s="111"/>
      <c r="TN613" s="111"/>
      <c r="TO613" s="111"/>
      <c r="TP613" s="111"/>
      <c r="TQ613" s="111"/>
      <c r="TR613" s="111"/>
      <c r="TS613" s="111"/>
      <c r="TT613" s="111"/>
      <c r="TU613" s="111"/>
      <c r="TV613" s="111"/>
      <c r="TW613" s="111"/>
      <c r="TX613" s="111"/>
      <c r="TY613" s="111"/>
      <c r="TZ613" s="111"/>
      <c r="UA613" s="111"/>
      <c r="UB613" s="111"/>
      <c r="UC613" s="111"/>
      <c r="UD613" s="111"/>
      <c r="UE613" s="111"/>
      <c r="UF613" s="111"/>
      <c r="UG613" s="111"/>
      <c r="UH613" s="111"/>
      <c r="UI613" s="111"/>
      <c r="UJ613" s="111"/>
      <c r="UK613" s="111"/>
      <c r="UL613" s="111"/>
      <c r="UM613" s="111"/>
      <c r="UN613" s="111"/>
      <c r="UO613" s="111"/>
      <c r="UP613" s="111"/>
      <c r="UQ613" s="111"/>
      <c r="UR613" s="111"/>
      <c r="US613" s="111"/>
      <c r="UT613" s="111"/>
      <c r="UU613" s="111"/>
      <c r="UV613" s="111"/>
      <c r="UW613" s="111"/>
      <c r="UX613" s="111"/>
      <c r="UY613" s="111"/>
      <c r="UZ613" s="111"/>
      <c r="VA613" s="111"/>
      <c r="VB613" s="111"/>
      <c r="VC613" s="111"/>
      <c r="VD613" s="111"/>
      <c r="VE613" s="111"/>
      <c r="VF613" s="111"/>
      <c r="VG613" s="111"/>
      <c r="VH613" s="111"/>
      <c r="VI613" s="111"/>
      <c r="VJ613" s="111"/>
      <c r="VK613" s="111"/>
      <c r="VL613" s="111"/>
      <c r="VM613" s="111"/>
      <c r="VN613" s="111"/>
      <c r="VO613" s="111"/>
      <c r="VP613" s="111"/>
      <c r="VQ613" s="111"/>
      <c r="VR613" s="111"/>
      <c r="VS613" s="111"/>
      <c r="VT613" s="111"/>
      <c r="VU613" s="111"/>
      <c r="VV613" s="111"/>
      <c r="VW613" s="111"/>
      <c r="VX613" s="111"/>
      <c r="VY613" s="111"/>
      <c r="VZ613" s="111"/>
      <c r="WA613" s="111"/>
      <c r="WB613" s="111"/>
      <c r="WC613" s="111"/>
      <c r="WD613" s="111"/>
      <c r="WE613" s="111"/>
      <c r="WF613" s="111"/>
      <c r="WG613" s="111"/>
      <c r="WH613" s="111"/>
      <c r="WI613" s="111"/>
      <c r="WJ613" s="111"/>
      <c r="WK613" s="111"/>
      <c r="WL613" s="111"/>
      <c r="WM613" s="111"/>
      <c r="WN613" s="111"/>
      <c r="WO613" s="111"/>
      <c r="WP613" s="111"/>
      <c r="WQ613" s="111"/>
      <c r="WR613" s="111"/>
      <c r="WS613" s="111"/>
      <c r="WT613" s="111"/>
      <c r="WU613" s="111"/>
      <c r="WV613" s="111"/>
      <c r="WW613" s="111"/>
      <c r="WX613" s="111"/>
      <c r="WY613" s="111"/>
      <c r="WZ613" s="111"/>
      <c r="XA613" s="111"/>
      <c r="XB613" s="111"/>
      <c r="XC613" s="111"/>
      <c r="XD613" s="111"/>
      <c r="XE613" s="111"/>
      <c r="XF613" s="111"/>
      <c r="XG613" s="111"/>
      <c r="XH613" s="111"/>
      <c r="XI613" s="111"/>
      <c r="XJ613" s="111"/>
      <c r="XK613" s="111"/>
      <c r="XL613" s="111"/>
      <c r="XM613" s="111"/>
      <c r="XN613" s="111"/>
      <c r="XO613" s="111"/>
      <c r="XP613" s="111"/>
      <c r="XQ613" s="111"/>
      <c r="XR613" s="111"/>
      <c r="XS613" s="111"/>
      <c r="XT613" s="111"/>
      <c r="XU613" s="111"/>
      <c r="XV613" s="111"/>
      <c r="XW613" s="111"/>
      <c r="XX613" s="111"/>
      <c r="XY613" s="111"/>
      <c r="XZ613" s="111"/>
      <c r="YA613" s="111"/>
      <c r="YB613" s="111"/>
      <c r="YC613" s="111"/>
      <c r="YD613" s="111"/>
      <c r="YE613" s="111"/>
      <c r="YF613" s="111"/>
      <c r="YG613" s="111"/>
      <c r="YH613" s="111"/>
      <c r="YI613" s="111"/>
      <c r="YJ613" s="111"/>
      <c r="YK613" s="111"/>
      <c r="YL613" s="111"/>
      <c r="YM613" s="111"/>
      <c r="YN613" s="111"/>
      <c r="YO613" s="111"/>
      <c r="YP613" s="111"/>
      <c r="YQ613" s="111"/>
      <c r="YR613" s="111"/>
      <c r="YS613" s="111"/>
      <c r="YT613" s="111"/>
      <c r="YU613" s="111"/>
      <c r="YV613" s="111"/>
      <c r="YW613" s="111"/>
      <c r="YX613" s="111"/>
      <c r="YY613" s="111"/>
      <c r="YZ613" s="111"/>
      <c r="ZA613" s="111"/>
      <c r="ZB613" s="111"/>
      <c r="ZC613" s="111"/>
      <c r="ZD613" s="111"/>
      <c r="ZE613" s="111"/>
      <c r="ZF613" s="111"/>
      <c r="ZG613" s="111"/>
      <c r="ZH613" s="111"/>
      <c r="ZI613" s="111"/>
      <c r="ZJ613" s="111"/>
      <c r="ZK613" s="111"/>
      <c r="ZL613" s="111"/>
      <c r="ZM613" s="111"/>
      <c r="ZN613" s="111"/>
      <c r="ZO613" s="111"/>
      <c r="ZP613" s="111"/>
      <c r="ZQ613" s="111"/>
      <c r="ZR613" s="111"/>
      <c r="ZS613" s="111"/>
      <c r="ZT613" s="111"/>
      <c r="ZU613" s="111"/>
      <c r="ZV613" s="111"/>
      <c r="ZW613" s="111"/>
      <c r="ZX613" s="111"/>
      <c r="ZY613" s="111"/>
      <c r="ZZ613" s="111"/>
      <c r="AAA613" s="111"/>
      <c r="AAB613" s="111"/>
      <c r="AAC613" s="111"/>
      <c r="AAD613" s="111"/>
      <c r="AAE613" s="111"/>
      <c r="AAF613" s="111"/>
      <c r="AAG613" s="111"/>
      <c r="AAH613" s="111"/>
      <c r="AAI613" s="111"/>
      <c r="AAJ613" s="111"/>
      <c r="AAK613" s="111"/>
      <c r="AAL613" s="111"/>
      <c r="AAM613" s="111"/>
      <c r="AAN613" s="111"/>
      <c r="AAO613" s="111"/>
      <c r="AAP613" s="111"/>
      <c r="AAQ613" s="111"/>
      <c r="AAR613" s="111"/>
      <c r="AAS613" s="111"/>
      <c r="AAT613" s="111"/>
      <c r="AAU613" s="111"/>
      <c r="AAV613" s="111"/>
      <c r="AAW613" s="111"/>
      <c r="AAX613" s="111"/>
      <c r="AAY613" s="111"/>
      <c r="AAZ613" s="111"/>
      <c r="ABA613" s="111"/>
      <c r="ABB613" s="111"/>
      <c r="ABC613" s="111"/>
      <c r="ABD613" s="111"/>
      <c r="ABE613" s="111"/>
      <c r="ABF613" s="111"/>
      <c r="ABG613" s="111"/>
      <c r="ABH613" s="111"/>
      <c r="ABI613" s="111"/>
      <c r="ABJ613" s="111"/>
      <c r="ABK613" s="111"/>
      <c r="ABL613" s="111"/>
      <c r="ABM613" s="111"/>
      <c r="ABN613" s="111"/>
      <c r="ABO613" s="111"/>
      <c r="ABP613" s="111"/>
      <c r="ABQ613" s="111"/>
      <c r="ABR613" s="111"/>
      <c r="ABS613" s="111"/>
      <c r="ABT613" s="111"/>
      <c r="ABU613" s="111"/>
      <c r="ABV613" s="111"/>
      <c r="ABW613" s="111"/>
      <c r="ABX613" s="111"/>
      <c r="ABY613" s="111"/>
      <c r="ABZ613" s="111"/>
      <c r="ACA613" s="111"/>
      <c r="ACB613" s="111"/>
      <c r="ACC613" s="111"/>
      <c r="ACD613" s="111"/>
      <c r="ACE613" s="111"/>
      <c r="ACF613" s="111"/>
      <c r="ACG613" s="111"/>
      <c r="ACH613" s="111"/>
      <c r="ACI613" s="111"/>
      <c r="ACJ613" s="111"/>
      <c r="ACK613" s="111"/>
      <c r="ACL613" s="111"/>
      <c r="ACM613" s="111"/>
      <c r="ACN613" s="111"/>
      <c r="ACO613" s="111"/>
      <c r="ACP613" s="111"/>
      <c r="ACQ613" s="111"/>
      <c r="ACR613" s="111"/>
      <c r="ACS613" s="111"/>
      <c r="ACT613" s="111"/>
      <c r="ACU613" s="111"/>
      <c r="ACV613" s="111"/>
      <c r="ACW613" s="111"/>
      <c r="ACX613" s="111"/>
      <c r="ACY613" s="111"/>
      <c r="ACZ613" s="111"/>
      <c r="ADA613" s="111"/>
      <c r="ADB613" s="111"/>
      <c r="ADC613" s="111"/>
      <c r="ADD613" s="111"/>
      <c r="ADE613" s="111"/>
      <c r="ADF613" s="111"/>
      <c r="ADG613" s="111"/>
      <c r="ADH613" s="111"/>
      <c r="ADI613" s="111"/>
      <c r="ADJ613" s="111"/>
      <c r="ADK613" s="111"/>
      <c r="ADL613" s="111"/>
      <c r="ADM613" s="111"/>
      <c r="ADN613" s="111"/>
      <c r="ADO613" s="111"/>
      <c r="ADP613" s="111"/>
      <c r="ADQ613" s="111"/>
      <c r="ADR613" s="111"/>
      <c r="ADS613" s="111"/>
      <c r="ADT613" s="111"/>
      <c r="ADU613" s="111"/>
      <c r="ADV613" s="111"/>
      <c r="ADW613" s="111"/>
      <c r="ADX613" s="111"/>
      <c r="ADY613" s="111"/>
      <c r="ADZ613" s="111"/>
      <c r="AEA613" s="111"/>
      <c r="AEB613" s="111"/>
      <c r="AEC613" s="111"/>
      <c r="AED613" s="111"/>
      <c r="AEE613" s="111"/>
      <c r="AEF613" s="111"/>
      <c r="AEG613" s="111"/>
      <c r="AEH613" s="111"/>
      <c r="AEI613" s="111"/>
      <c r="AEJ613" s="111"/>
      <c r="AEK613" s="111"/>
      <c r="AEL613" s="111"/>
      <c r="AEM613" s="111"/>
      <c r="AEN613" s="111"/>
      <c r="AEO613" s="111"/>
      <c r="AEP613" s="111"/>
      <c r="AEQ613" s="111"/>
      <c r="AER613" s="111"/>
      <c r="AES613" s="111"/>
      <c r="AET613" s="111"/>
      <c r="AEU613" s="111"/>
      <c r="AEV613" s="111"/>
      <c r="AEW613" s="111"/>
      <c r="AEX613" s="111"/>
      <c r="AEY613" s="111"/>
      <c r="AEZ613" s="111"/>
      <c r="AFA613" s="111"/>
      <c r="AFB613" s="111"/>
      <c r="AFC613" s="111"/>
      <c r="AFD613" s="111"/>
      <c r="AFE613" s="111"/>
      <c r="AFF613" s="111"/>
      <c r="AFG613" s="111"/>
      <c r="AFH613" s="111"/>
      <c r="AFI613" s="111"/>
      <c r="AFJ613" s="111"/>
      <c r="AFK613" s="111"/>
      <c r="AFL613" s="111"/>
      <c r="AFM613" s="111"/>
      <c r="AFN613" s="111"/>
      <c r="AFO613" s="111"/>
      <c r="AFP613" s="111"/>
      <c r="AFQ613" s="111"/>
      <c r="AFR613" s="111"/>
      <c r="AFS613" s="111"/>
      <c r="AFT613" s="111"/>
      <c r="AFU613" s="111"/>
      <c r="AFV613" s="111"/>
      <c r="AFW613" s="111"/>
      <c r="AFX613" s="111"/>
      <c r="AFY613" s="111"/>
      <c r="AFZ613" s="111"/>
      <c r="AGA613" s="111"/>
      <c r="AGB613" s="111"/>
      <c r="AGC613" s="111"/>
      <c r="AGD613" s="111"/>
      <c r="AGE613" s="111"/>
      <c r="AGF613" s="111"/>
      <c r="AGG613" s="111"/>
      <c r="AGH613" s="111"/>
      <c r="AGI613" s="111"/>
      <c r="AGJ613" s="111"/>
      <c r="AGK613" s="111"/>
      <c r="AGL613" s="111"/>
      <c r="AGM613" s="111"/>
      <c r="AGN613" s="111"/>
      <c r="AGO613" s="111"/>
      <c r="AGP613" s="111"/>
      <c r="AGQ613" s="111"/>
      <c r="AGR613" s="111"/>
      <c r="AGS613" s="111"/>
      <c r="AGT613" s="111"/>
      <c r="AGU613" s="111"/>
      <c r="AGV613" s="111"/>
      <c r="AGW613" s="111"/>
      <c r="AGX613" s="111"/>
      <c r="AGY613" s="111"/>
      <c r="AGZ613" s="111"/>
      <c r="AHA613" s="111"/>
      <c r="AHB613" s="111"/>
      <c r="AHC613" s="111"/>
      <c r="AHD613" s="111"/>
      <c r="AHE613" s="111"/>
      <c r="AHF613" s="111"/>
      <c r="AHG613" s="111"/>
      <c r="AHH613" s="111"/>
      <c r="AHI613" s="111"/>
      <c r="AHJ613" s="111"/>
      <c r="AHK613" s="111"/>
      <c r="AHL613" s="111"/>
      <c r="AHM613" s="111"/>
      <c r="AHN613" s="111"/>
      <c r="AHO613" s="111"/>
      <c r="AHP613" s="111"/>
      <c r="AHQ613" s="111"/>
      <c r="AHR613" s="111"/>
      <c r="AHS613" s="111"/>
      <c r="AHT613" s="111"/>
      <c r="AHU613" s="111"/>
      <c r="AHV613" s="111"/>
      <c r="AHW613" s="111"/>
      <c r="AHX613" s="111"/>
      <c r="AHY613" s="111"/>
      <c r="AHZ613" s="111"/>
      <c r="AIA613" s="111"/>
      <c r="AIB613" s="111"/>
      <c r="AIC613" s="111"/>
      <c r="AID613" s="111"/>
      <c r="AIE613" s="111"/>
      <c r="AIF613" s="111"/>
      <c r="AIG613" s="111"/>
      <c r="AIH613" s="111"/>
      <c r="AII613" s="111"/>
      <c r="AIJ613" s="111"/>
      <c r="AIK613" s="111"/>
      <c r="AIL613" s="111"/>
      <c r="AIM613" s="111"/>
      <c r="AIN613" s="111"/>
      <c r="AIO613" s="111"/>
      <c r="AIP613" s="111"/>
      <c r="AIQ613" s="111"/>
      <c r="AIR613" s="111"/>
      <c r="AIS613" s="111"/>
      <c r="AIT613" s="111"/>
      <c r="AIU613" s="111"/>
      <c r="AIV613" s="111"/>
      <c r="AIW613" s="111"/>
      <c r="AIX613" s="111"/>
      <c r="AIY613" s="111"/>
      <c r="AIZ613" s="111"/>
      <c r="AJA613" s="111"/>
      <c r="AJB613" s="111"/>
      <c r="AJC613" s="111"/>
      <c r="AJD613" s="111"/>
      <c r="AJE613" s="111"/>
      <c r="AJF613" s="111"/>
      <c r="AJG613" s="111"/>
      <c r="AJH613" s="111"/>
      <c r="AJI613" s="111"/>
      <c r="AJJ613" s="111"/>
      <c r="AJK613" s="111"/>
      <c r="AJL613" s="111"/>
      <c r="AJM613" s="111"/>
      <c r="AJN613" s="111"/>
      <c r="AJO613" s="111"/>
      <c r="AJP613" s="111"/>
      <c r="AJQ613" s="111"/>
      <c r="AJR613" s="111"/>
      <c r="AJS613" s="111"/>
      <c r="AJT613" s="111"/>
      <c r="AJU613" s="111"/>
      <c r="AJV613" s="111"/>
      <c r="AJW613" s="111"/>
      <c r="AJX613" s="111"/>
      <c r="AJY613" s="111"/>
      <c r="AJZ613" s="111"/>
      <c r="AKA613" s="111"/>
      <c r="AKB613" s="111"/>
      <c r="AKC613" s="111"/>
      <c r="AKD613" s="111"/>
      <c r="AKE613" s="111"/>
      <c r="AKF613" s="111"/>
      <c r="AKG613" s="111"/>
      <c r="AKH613" s="111"/>
      <c r="AKI613" s="111"/>
      <c r="AKJ613" s="111"/>
      <c r="AKK613" s="111"/>
      <c r="AKL613" s="111"/>
      <c r="AKM613" s="111"/>
      <c r="AKN613" s="111"/>
      <c r="AKO613" s="111"/>
      <c r="AKP613" s="111"/>
      <c r="AKQ613" s="111"/>
      <c r="AKR613" s="111"/>
      <c r="AKS613" s="111"/>
      <c r="AKT613" s="111"/>
      <c r="AKU613" s="111"/>
      <c r="AKV613" s="111"/>
      <c r="AKW613" s="111"/>
      <c r="AKX613" s="111"/>
      <c r="AKY613" s="111"/>
      <c r="AKZ613" s="111"/>
      <c r="ALA613" s="111"/>
      <c r="ALB613" s="111"/>
      <c r="ALC613" s="111"/>
      <c r="ALD613" s="111"/>
      <c r="ALE613" s="111"/>
      <c r="ALF613" s="111"/>
      <c r="ALG613" s="111"/>
      <c r="ALH613" s="111"/>
      <c r="ALI613" s="111"/>
      <c r="ALJ613" s="111"/>
      <c r="ALK613" s="111"/>
      <c r="ALL613" s="111"/>
      <c r="ALM613" s="111"/>
      <c r="ALN613" s="111"/>
      <c r="ALO613" s="111"/>
      <c r="ALP613" s="101"/>
      <c r="ALQ613" s="48"/>
      <c r="ALR613" s="48"/>
      <c r="ALS613" s="48"/>
      <c r="ALT613" s="48"/>
      <c r="ALU613" s="48"/>
      <c r="ALV613" s="48"/>
      <c r="ALW613" s="48"/>
      <c r="ALX613" s="48"/>
      <c r="ALY613" s="48"/>
      <c r="ALZ613" s="48"/>
      <c r="AMA613" s="48"/>
      <c r="AMB613" s="48"/>
      <c r="AMC613" s="48"/>
      <c r="AMD613" s="48"/>
      <c r="AME613" s="48"/>
      <c r="AMF613" s="48"/>
      <c r="AMG613" s="48"/>
      <c r="AMH613" s="48"/>
      <c r="AMI613" s="48"/>
      <c r="AMJ613" s="48"/>
      <c r="AMK613" s="48"/>
      <c r="AML613" s="48"/>
      <c r="AMM613" s="111"/>
    </row>
    <row r="614" s="126" customFormat="true" ht="32.8" hidden="false" customHeight="false" outlineLevel="0" collapsed="false">
      <c r="A614" s="111"/>
      <c r="B614" s="90"/>
      <c r="C614" s="81" t="s">
        <v>315</v>
      </c>
      <c r="D614" s="81" t="n">
        <v>926</v>
      </c>
      <c r="E614" s="154" t="s">
        <v>46</v>
      </c>
      <c r="F614" s="154" t="s">
        <v>23</v>
      </c>
      <c r="G614" s="82" t="n">
        <v>7110010610</v>
      </c>
      <c r="H614" s="86"/>
      <c r="I614" s="157" t="n">
        <f aca="false">SUM(J614:Q614)</f>
        <v>140300</v>
      </c>
      <c r="J614" s="157" t="n">
        <f aca="false">J615</f>
        <v>255000</v>
      </c>
      <c r="K614" s="76" t="n">
        <f aca="false">K615</f>
        <v>-114700</v>
      </c>
      <c r="L614" s="76" t="n">
        <f aca="false">L615</f>
        <v>0</v>
      </c>
      <c r="M614" s="76" t="n">
        <f aca="false">M615</f>
        <v>0</v>
      </c>
      <c r="N614" s="76" t="n">
        <f aca="false">N615</f>
        <v>0</v>
      </c>
      <c r="O614" s="157" t="n">
        <f aca="false">O615</f>
        <v>0</v>
      </c>
      <c r="P614" s="76" t="n">
        <f aca="false">P615</f>
        <v>0</v>
      </c>
      <c r="Q614" s="158" t="n">
        <f aca="false">Q615</f>
        <v>0</v>
      </c>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11"/>
      <c r="AM614" s="111"/>
      <c r="AN614" s="111"/>
      <c r="AO614" s="111"/>
      <c r="AP614" s="111"/>
      <c r="AQ614" s="111"/>
      <c r="AR614" s="111"/>
      <c r="AS614" s="111"/>
      <c r="AT614" s="111"/>
      <c r="AU614" s="111"/>
      <c r="AV614" s="111"/>
      <c r="AW614" s="111"/>
      <c r="AX614" s="111"/>
      <c r="AY614" s="111"/>
      <c r="AZ614" s="111"/>
      <c r="BA614" s="111"/>
      <c r="BB614" s="111"/>
      <c r="BC614" s="111"/>
      <c r="BD614" s="111"/>
      <c r="BE614" s="111"/>
      <c r="BF614" s="111"/>
      <c r="BG614" s="111"/>
      <c r="BH614" s="111"/>
      <c r="BI614" s="111"/>
      <c r="BJ614" s="111"/>
      <c r="BK614" s="111"/>
      <c r="BL614" s="111"/>
      <c r="BM614" s="111"/>
      <c r="BN614" s="111"/>
      <c r="BO614" s="111"/>
      <c r="BP614" s="111"/>
      <c r="BQ614" s="111"/>
      <c r="BR614" s="111"/>
      <c r="BS614" s="111"/>
      <c r="BT614" s="111"/>
      <c r="BU614" s="111"/>
      <c r="BV614" s="111"/>
      <c r="BW614" s="111"/>
      <c r="BX614" s="111"/>
      <c r="BY614" s="111"/>
      <c r="BZ614" s="111"/>
      <c r="CA614" s="111"/>
      <c r="CB614" s="111"/>
      <c r="CC614" s="111"/>
      <c r="CD614" s="111"/>
      <c r="CE614" s="111"/>
      <c r="CF614" s="111"/>
      <c r="CG614" s="111"/>
      <c r="CH614" s="111"/>
      <c r="CI614" s="111"/>
      <c r="CJ614" s="111"/>
      <c r="CK614" s="111"/>
      <c r="CL614" s="111"/>
      <c r="CM614" s="111"/>
      <c r="CN614" s="111"/>
      <c r="CO614" s="111"/>
      <c r="CP614" s="111"/>
      <c r="CQ614" s="111"/>
      <c r="CR614" s="111"/>
      <c r="CS614" s="111"/>
      <c r="CT614" s="111"/>
      <c r="CU614" s="111"/>
      <c r="CV614" s="111"/>
      <c r="CW614" s="111"/>
      <c r="CX614" s="111"/>
      <c r="CY614" s="111"/>
      <c r="CZ614" s="111"/>
      <c r="DA614" s="111"/>
      <c r="DB614" s="111"/>
      <c r="DC614" s="111"/>
      <c r="DD614" s="111"/>
      <c r="DE614" s="111"/>
      <c r="DF614" s="111"/>
      <c r="DG614" s="111"/>
      <c r="DH614" s="111"/>
      <c r="DI614" s="111"/>
      <c r="DJ614" s="111"/>
      <c r="DK614" s="111"/>
      <c r="DL614" s="111"/>
      <c r="DM614" s="111"/>
      <c r="DN614" s="111"/>
      <c r="DO614" s="111"/>
      <c r="DP614" s="111"/>
      <c r="DQ614" s="111"/>
      <c r="DR614" s="111"/>
      <c r="DS614" s="111"/>
      <c r="DT614" s="111"/>
      <c r="DU614" s="111"/>
      <c r="DV614" s="111"/>
      <c r="DW614" s="111"/>
      <c r="DX614" s="111"/>
      <c r="DY614" s="111"/>
      <c r="DZ614" s="111"/>
      <c r="EA614" s="111"/>
      <c r="EB614" s="111"/>
      <c r="EC614" s="111"/>
      <c r="ED614" s="111"/>
      <c r="EE614" s="111"/>
      <c r="EF614" s="111"/>
      <c r="EG614" s="111"/>
      <c r="EH614" s="111"/>
      <c r="EI614" s="111"/>
      <c r="EJ614" s="111"/>
      <c r="EK614" s="111"/>
      <c r="EL614" s="111"/>
      <c r="EM614" s="111"/>
      <c r="EN614" s="111"/>
      <c r="EO614" s="111"/>
      <c r="EP614" s="111"/>
      <c r="EQ614" s="111"/>
      <c r="ER614" s="111"/>
      <c r="ES614" s="111"/>
      <c r="ET614" s="111"/>
      <c r="EU614" s="111"/>
      <c r="EV614" s="111"/>
      <c r="EW614" s="111"/>
      <c r="EX614" s="111"/>
      <c r="EY614" s="111"/>
      <c r="EZ614" s="111"/>
      <c r="FA614" s="111"/>
      <c r="FB614" s="111"/>
      <c r="FC614" s="111"/>
      <c r="FD614" s="111"/>
      <c r="FE614" s="111"/>
      <c r="FF614" s="111"/>
      <c r="FG614" s="111"/>
      <c r="FH614" s="111"/>
      <c r="FI614" s="111"/>
      <c r="FJ614" s="111"/>
      <c r="FK614" s="111"/>
      <c r="FL614" s="111"/>
      <c r="FM614" s="111"/>
      <c r="FN614" s="111"/>
      <c r="FO614" s="111"/>
      <c r="FP614" s="111"/>
      <c r="FQ614" s="111"/>
      <c r="FR614" s="111"/>
      <c r="FS614" s="111"/>
      <c r="FT614" s="111"/>
      <c r="FU614" s="111"/>
      <c r="FV614" s="111"/>
      <c r="FW614" s="111"/>
      <c r="FX614" s="111"/>
      <c r="FY614" s="111"/>
      <c r="FZ614" s="111"/>
      <c r="GA614" s="111"/>
      <c r="GB614" s="111"/>
      <c r="GC614" s="111"/>
      <c r="GD614" s="111"/>
      <c r="GE614" s="111"/>
      <c r="GF614" s="111"/>
      <c r="GG614" s="111"/>
      <c r="GH614" s="111"/>
      <c r="GI614" s="111"/>
      <c r="GJ614" s="111"/>
      <c r="GK614" s="111"/>
      <c r="GL614" s="111"/>
      <c r="GM614" s="111"/>
      <c r="GN614" s="111"/>
      <c r="GO614" s="111"/>
      <c r="GP614" s="111"/>
      <c r="GQ614" s="111"/>
      <c r="GR614" s="111"/>
      <c r="GS614" s="111"/>
      <c r="GT614" s="111"/>
      <c r="GU614" s="111"/>
      <c r="GV614" s="111"/>
      <c r="GW614" s="111"/>
      <c r="GX614" s="111"/>
      <c r="GY614" s="111"/>
      <c r="GZ614" s="111"/>
      <c r="HA614" s="111"/>
      <c r="HB614" s="111"/>
      <c r="HC614" s="111"/>
      <c r="HD614" s="111"/>
      <c r="HE614" s="111"/>
      <c r="HF614" s="111"/>
      <c r="HG614" s="111"/>
      <c r="HH614" s="111"/>
      <c r="HI614" s="111"/>
      <c r="HJ614" s="111"/>
      <c r="HK614" s="111"/>
      <c r="HL614" s="111"/>
      <c r="HM614" s="111"/>
      <c r="HN614" s="111"/>
      <c r="HO614" s="111"/>
      <c r="HP614" s="111"/>
      <c r="HQ614" s="111"/>
      <c r="HR614" s="111"/>
      <c r="HS614" s="111"/>
      <c r="HT614" s="111"/>
      <c r="HU614" s="111"/>
      <c r="HV614" s="111"/>
      <c r="HW614" s="111"/>
      <c r="HX614" s="111"/>
      <c r="HY614" s="111"/>
      <c r="HZ614" s="111"/>
      <c r="IA614" s="111"/>
      <c r="IB614" s="111"/>
      <c r="IC614" s="111"/>
      <c r="ID614" s="111"/>
      <c r="IE614" s="111"/>
      <c r="IF614" s="111"/>
      <c r="IG614" s="111"/>
      <c r="IH614" s="111"/>
      <c r="II614" s="111"/>
      <c r="IJ614" s="111"/>
      <c r="IK614" s="111"/>
      <c r="IL614" s="111"/>
      <c r="IM614" s="111"/>
      <c r="IN614" s="111"/>
      <c r="IO614" s="111"/>
      <c r="IP614" s="111"/>
      <c r="IQ614" s="111"/>
      <c r="IR614" s="111"/>
      <c r="IS614" s="111"/>
      <c r="IT614" s="111"/>
      <c r="IU614" s="111"/>
      <c r="IV614" s="111"/>
      <c r="IW614" s="111"/>
      <c r="IX614" s="111"/>
      <c r="IY614" s="111"/>
      <c r="IZ614" s="111"/>
      <c r="JA614" s="111"/>
      <c r="JB614" s="111"/>
      <c r="JC614" s="111"/>
      <c r="JD614" s="111"/>
      <c r="JE614" s="111"/>
      <c r="JF614" s="111"/>
      <c r="JG614" s="111"/>
      <c r="JH614" s="111"/>
      <c r="JI614" s="111"/>
      <c r="JJ614" s="111"/>
      <c r="JK614" s="111"/>
      <c r="JL614" s="111"/>
      <c r="JM614" s="111"/>
      <c r="JN614" s="111"/>
      <c r="JO614" s="111"/>
      <c r="JP614" s="111"/>
      <c r="JQ614" s="111"/>
      <c r="JR614" s="111"/>
      <c r="JS614" s="111"/>
      <c r="JT614" s="111"/>
      <c r="JU614" s="111"/>
      <c r="JV614" s="111"/>
      <c r="JW614" s="111"/>
      <c r="JX614" s="111"/>
      <c r="JY614" s="111"/>
      <c r="JZ614" s="111"/>
      <c r="KA614" s="111"/>
      <c r="KB614" s="111"/>
      <c r="KC614" s="111"/>
      <c r="KD614" s="111"/>
      <c r="KE614" s="111"/>
      <c r="KF614" s="111"/>
      <c r="KG614" s="111"/>
      <c r="KH614" s="111"/>
      <c r="KI614" s="111"/>
      <c r="KJ614" s="111"/>
      <c r="KK614" s="111"/>
      <c r="KL614" s="111"/>
      <c r="KM614" s="111"/>
      <c r="KN614" s="111"/>
      <c r="KO614" s="111"/>
      <c r="KP614" s="111"/>
      <c r="KQ614" s="111"/>
      <c r="KR614" s="111"/>
      <c r="KS614" s="111"/>
      <c r="KT614" s="111"/>
      <c r="KU614" s="111"/>
      <c r="KV614" s="111"/>
      <c r="KW614" s="111"/>
      <c r="KX614" s="111"/>
      <c r="KY614" s="111"/>
      <c r="KZ614" s="111"/>
      <c r="LA614" s="111"/>
      <c r="LB614" s="111"/>
      <c r="LC614" s="111"/>
      <c r="LD614" s="111"/>
      <c r="LE614" s="111"/>
      <c r="LF614" s="111"/>
      <c r="LG614" s="111"/>
      <c r="LH614" s="111"/>
      <c r="LI614" s="111"/>
      <c r="LJ614" s="111"/>
      <c r="LK614" s="111"/>
      <c r="LL614" s="111"/>
      <c r="LM614" s="111"/>
      <c r="LN614" s="111"/>
      <c r="LO614" s="111"/>
      <c r="LP614" s="111"/>
      <c r="LQ614" s="111"/>
      <c r="LR614" s="111"/>
      <c r="LS614" s="111"/>
      <c r="LT614" s="111"/>
      <c r="LU614" s="111"/>
      <c r="LV614" s="111"/>
      <c r="LW614" s="111"/>
      <c r="LX614" s="111"/>
      <c r="LY614" s="111"/>
      <c r="LZ614" s="111"/>
      <c r="MA614" s="111"/>
      <c r="MB614" s="111"/>
      <c r="MC614" s="111"/>
      <c r="MD614" s="111"/>
      <c r="ME614" s="111"/>
      <c r="MF614" s="111"/>
      <c r="MG614" s="111"/>
      <c r="MH614" s="111"/>
      <c r="MI614" s="111"/>
      <c r="MJ614" s="111"/>
      <c r="MK614" s="111"/>
      <c r="ML614" s="111"/>
      <c r="MM614" s="111"/>
      <c r="MN614" s="111"/>
      <c r="MO614" s="111"/>
      <c r="MP614" s="111"/>
      <c r="MQ614" s="111"/>
      <c r="MR614" s="111"/>
      <c r="MS614" s="111"/>
      <c r="MT614" s="111"/>
      <c r="MU614" s="111"/>
      <c r="MV614" s="111"/>
      <c r="MW614" s="111"/>
      <c r="MX614" s="111"/>
      <c r="MY614" s="111"/>
      <c r="MZ614" s="111"/>
      <c r="NA614" s="111"/>
      <c r="NB614" s="111"/>
      <c r="NC614" s="111"/>
      <c r="ND614" s="111"/>
      <c r="NE614" s="111"/>
      <c r="NF614" s="111"/>
      <c r="NG614" s="111"/>
      <c r="NH614" s="111"/>
      <c r="NI614" s="111"/>
      <c r="NJ614" s="111"/>
      <c r="NK614" s="111"/>
      <c r="NL614" s="111"/>
      <c r="NM614" s="111"/>
      <c r="NN614" s="111"/>
      <c r="NO614" s="111"/>
      <c r="NP614" s="111"/>
      <c r="NQ614" s="111"/>
      <c r="NR614" s="111"/>
      <c r="NS614" s="111"/>
      <c r="NT614" s="111"/>
      <c r="NU614" s="111"/>
      <c r="NV614" s="111"/>
      <c r="NW614" s="111"/>
      <c r="NX614" s="111"/>
      <c r="NY614" s="111"/>
      <c r="NZ614" s="111"/>
      <c r="OA614" s="111"/>
      <c r="OB614" s="111"/>
      <c r="OC614" s="111"/>
      <c r="OD614" s="111"/>
      <c r="OE614" s="111"/>
      <c r="OF614" s="111"/>
      <c r="OG614" s="111"/>
      <c r="OH614" s="111"/>
      <c r="OI614" s="111"/>
      <c r="OJ614" s="111"/>
      <c r="OK614" s="111"/>
      <c r="OL614" s="111"/>
      <c r="OM614" s="111"/>
      <c r="ON614" s="111"/>
      <c r="OO614" s="111"/>
      <c r="OP614" s="111"/>
      <c r="OQ614" s="111"/>
      <c r="OR614" s="111"/>
      <c r="OS614" s="111"/>
      <c r="OT614" s="111"/>
      <c r="OU614" s="111"/>
      <c r="OV614" s="111"/>
      <c r="OW614" s="111"/>
      <c r="OX614" s="111"/>
      <c r="OY614" s="111"/>
      <c r="OZ614" s="111"/>
      <c r="PA614" s="111"/>
      <c r="PB614" s="111"/>
      <c r="PC614" s="111"/>
      <c r="PD614" s="111"/>
      <c r="PE614" s="111"/>
      <c r="PF614" s="111"/>
      <c r="PG614" s="111"/>
      <c r="PH614" s="111"/>
      <c r="PI614" s="111"/>
      <c r="PJ614" s="111"/>
      <c r="PK614" s="111"/>
      <c r="PL614" s="111"/>
      <c r="PM614" s="111"/>
      <c r="PN614" s="111"/>
      <c r="PO614" s="111"/>
      <c r="PP614" s="111"/>
      <c r="PQ614" s="111"/>
      <c r="PR614" s="111"/>
      <c r="PS614" s="111"/>
      <c r="PT614" s="111"/>
      <c r="PU614" s="111"/>
      <c r="PV614" s="111"/>
      <c r="PW614" s="111"/>
      <c r="PX614" s="111"/>
      <c r="PY614" s="111"/>
      <c r="PZ614" s="111"/>
      <c r="QA614" s="111"/>
      <c r="QB614" s="111"/>
      <c r="QC614" s="111"/>
      <c r="QD614" s="111"/>
      <c r="QE614" s="111"/>
      <c r="QF614" s="111"/>
      <c r="QG614" s="111"/>
      <c r="QH614" s="111"/>
      <c r="QI614" s="111"/>
      <c r="QJ614" s="111"/>
      <c r="QK614" s="111"/>
      <c r="QL614" s="111"/>
      <c r="QM614" s="111"/>
      <c r="QN614" s="111"/>
      <c r="QO614" s="111"/>
      <c r="QP614" s="111"/>
      <c r="QQ614" s="111"/>
      <c r="QR614" s="111"/>
      <c r="QS614" s="111"/>
      <c r="QT614" s="111"/>
      <c r="QU614" s="111"/>
      <c r="QV614" s="111"/>
      <c r="QW614" s="111"/>
      <c r="QX614" s="111"/>
      <c r="QY614" s="111"/>
      <c r="QZ614" s="111"/>
      <c r="RA614" s="111"/>
      <c r="RB614" s="111"/>
      <c r="RC614" s="111"/>
      <c r="RD614" s="111"/>
      <c r="RE614" s="111"/>
      <c r="RF614" s="111"/>
      <c r="RG614" s="111"/>
      <c r="RH614" s="111"/>
      <c r="RI614" s="111"/>
      <c r="RJ614" s="111"/>
      <c r="RK614" s="111"/>
      <c r="RL614" s="111"/>
      <c r="RM614" s="111"/>
      <c r="RN614" s="111"/>
      <c r="RO614" s="111"/>
      <c r="RP614" s="111"/>
      <c r="RQ614" s="111"/>
      <c r="RR614" s="111"/>
      <c r="RS614" s="111"/>
      <c r="RT614" s="111"/>
      <c r="RU614" s="111"/>
      <c r="RV614" s="111"/>
      <c r="RW614" s="111"/>
      <c r="RX614" s="111"/>
      <c r="RY614" s="111"/>
      <c r="RZ614" s="111"/>
      <c r="SA614" s="111"/>
      <c r="SB614" s="111"/>
      <c r="SC614" s="111"/>
      <c r="SD614" s="111"/>
      <c r="SE614" s="111"/>
      <c r="SF614" s="111"/>
      <c r="SG614" s="111"/>
      <c r="SH614" s="111"/>
      <c r="SI614" s="111"/>
      <c r="SJ614" s="111"/>
      <c r="SK614" s="111"/>
      <c r="SL614" s="111"/>
      <c r="SM614" s="111"/>
      <c r="SN614" s="111"/>
      <c r="SO614" s="111"/>
      <c r="SP614" s="111"/>
      <c r="SQ614" s="111"/>
      <c r="SR614" s="111"/>
      <c r="SS614" s="111"/>
      <c r="ST614" s="111"/>
      <c r="SU614" s="111"/>
      <c r="SV614" s="111"/>
      <c r="SW614" s="111"/>
      <c r="SX614" s="111"/>
      <c r="SY614" s="111"/>
      <c r="SZ614" s="111"/>
      <c r="TA614" s="111"/>
      <c r="TB614" s="111"/>
      <c r="TC614" s="111"/>
      <c r="TD614" s="111"/>
      <c r="TE614" s="111"/>
      <c r="TF614" s="111"/>
      <c r="TG614" s="111"/>
      <c r="TH614" s="111"/>
      <c r="TI614" s="111"/>
      <c r="TJ614" s="111"/>
      <c r="TK614" s="111"/>
      <c r="TL614" s="111"/>
      <c r="TM614" s="111"/>
      <c r="TN614" s="111"/>
      <c r="TO614" s="111"/>
      <c r="TP614" s="111"/>
      <c r="TQ614" s="111"/>
      <c r="TR614" s="111"/>
      <c r="TS614" s="111"/>
      <c r="TT614" s="111"/>
      <c r="TU614" s="111"/>
      <c r="TV614" s="111"/>
      <c r="TW614" s="111"/>
      <c r="TX614" s="111"/>
      <c r="TY614" s="111"/>
      <c r="TZ614" s="111"/>
      <c r="UA614" s="111"/>
      <c r="UB614" s="111"/>
      <c r="UC614" s="111"/>
      <c r="UD614" s="111"/>
      <c r="UE614" s="111"/>
      <c r="UF614" s="111"/>
      <c r="UG614" s="111"/>
      <c r="UH614" s="111"/>
      <c r="UI614" s="111"/>
      <c r="UJ614" s="111"/>
      <c r="UK614" s="111"/>
      <c r="UL614" s="111"/>
      <c r="UM614" s="111"/>
      <c r="UN614" s="111"/>
      <c r="UO614" s="111"/>
      <c r="UP614" s="111"/>
      <c r="UQ614" s="111"/>
      <c r="UR614" s="111"/>
      <c r="US614" s="111"/>
      <c r="UT614" s="111"/>
      <c r="UU614" s="111"/>
      <c r="UV614" s="111"/>
      <c r="UW614" s="111"/>
      <c r="UX614" s="111"/>
      <c r="UY614" s="111"/>
      <c r="UZ614" s="111"/>
      <c r="VA614" s="111"/>
      <c r="VB614" s="111"/>
      <c r="VC614" s="111"/>
      <c r="VD614" s="111"/>
      <c r="VE614" s="111"/>
      <c r="VF614" s="111"/>
      <c r="VG614" s="111"/>
      <c r="VH614" s="111"/>
      <c r="VI614" s="111"/>
      <c r="VJ614" s="111"/>
      <c r="VK614" s="111"/>
      <c r="VL614" s="111"/>
      <c r="VM614" s="111"/>
      <c r="VN614" s="111"/>
      <c r="VO614" s="111"/>
      <c r="VP614" s="111"/>
      <c r="VQ614" s="111"/>
      <c r="VR614" s="111"/>
      <c r="VS614" s="111"/>
      <c r="VT614" s="111"/>
      <c r="VU614" s="111"/>
      <c r="VV614" s="111"/>
      <c r="VW614" s="111"/>
      <c r="VX614" s="111"/>
      <c r="VY614" s="111"/>
      <c r="VZ614" s="111"/>
      <c r="WA614" s="111"/>
      <c r="WB614" s="111"/>
      <c r="WC614" s="111"/>
      <c r="WD614" s="111"/>
      <c r="WE614" s="111"/>
      <c r="WF614" s="111"/>
      <c r="WG614" s="111"/>
      <c r="WH614" s="111"/>
      <c r="WI614" s="111"/>
      <c r="WJ614" s="111"/>
      <c r="WK614" s="111"/>
      <c r="WL614" s="111"/>
      <c r="WM614" s="111"/>
      <c r="WN614" s="111"/>
      <c r="WO614" s="111"/>
      <c r="WP614" s="111"/>
      <c r="WQ614" s="111"/>
      <c r="WR614" s="111"/>
      <c r="WS614" s="111"/>
      <c r="WT614" s="111"/>
      <c r="WU614" s="111"/>
      <c r="WV614" s="111"/>
      <c r="WW614" s="111"/>
      <c r="WX614" s="111"/>
      <c r="WY614" s="111"/>
      <c r="WZ614" s="111"/>
      <c r="XA614" s="111"/>
      <c r="XB614" s="111"/>
      <c r="XC614" s="111"/>
      <c r="XD614" s="111"/>
      <c r="XE614" s="111"/>
      <c r="XF614" s="111"/>
      <c r="XG614" s="111"/>
      <c r="XH614" s="111"/>
      <c r="XI614" s="111"/>
      <c r="XJ614" s="111"/>
      <c r="XK614" s="111"/>
      <c r="XL614" s="111"/>
      <c r="XM614" s="111"/>
      <c r="XN614" s="111"/>
      <c r="XO614" s="111"/>
      <c r="XP614" s="111"/>
      <c r="XQ614" s="111"/>
      <c r="XR614" s="111"/>
      <c r="XS614" s="111"/>
      <c r="XT614" s="111"/>
      <c r="XU614" s="111"/>
      <c r="XV614" s="111"/>
      <c r="XW614" s="111"/>
      <c r="XX614" s="111"/>
      <c r="XY614" s="111"/>
      <c r="XZ614" s="111"/>
      <c r="YA614" s="111"/>
      <c r="YB614" s="111"/>
      <c r="YC614" s="111"/>
      <c r="YD614" s="111"/>
      <c r="YE614" s="111"/>
      <c r="YF614" s="111"/>
      <c r="YG614" s="111"/>
      <c r="YH614" s="111"/>
      <c r="YI614" s="111"/>
      <c r="YJ614" s="111"/>
      <c r="YK614" s="111"/>
      <c r="YL614" s="111"/>
      <c r="YM614" s="111"/>
      <c r="YN614" s="111"/>
      <c r="YO614" s="111"/>
      <c r="YP614" s="111"/>
      <c r="YQ614" s="111"/>
      <c r="YR614" s="111"/>
      <c r="YS614" s="111"/>
      <c r="YT614" s="111"/>
      <c r="YU614" s="111"/>
      <c r="YV614" s="111"/>
      <c r="YW614" s="111"/>
      <c r="YX614" s="111"/>
      <c r="YY614" s="111"/>
      <c r="YZ614" s="111"/>
      <c r="ZA614" s="111"/>
      <c r="ZB614" s="111"/>
      <c r="ZC614" s="111"/>
      <c r="ZD614" s="111"/>
      <c r="ZE614" s="111"/>
      <c r="ZF614" s="111"/>
      <c r="ZG614" s="111"/>
      <c r="ZH614" s="111"/>
      <c r="ZI614" s="111"/>
      <c r="ZJ614" s="111"/>
      <c r="ZK614" s="111"/>
      <c r="ZL614" s="111"/>
      <c r="ZM614" s="111"/>
      <c r="ZN614" s="111"/>
      <c r="ZO614" s="111"/>
      <c r="ZP614" s="111"/>
      <c r="ZQ614" s="111"/>
      <c r="ZR614" s="111"/>
      <c r="ZS614" s="111"/>
      <c r="ZT614" s="111"/>
      <c r="ZU614" s="111"/>
      <c r="ZV614" s="111"/>
      <c r="ZW614" s="111"/>
      <c r="ZX614" s="111"/>
      <c r="ZY614" s="111"/>
      <c r="ZZ614" s="111"/>
      <c r="AAA614" s="111"/>
      <c r="AAB614" s="111"/>
      <c r="AAC614" s="111"/>
      <c r="AAD614" s="111"/>
      <c r="AAE614" s="111"/>
      <c r="AAF614" s="111"/>
      <c r="AAG614" s="111"/>
      <c r="AAH614" s="111"/>
      <c r="AAI614" s="111"/>
      <c r="AAJ614" s="111"/>
      <c r="AAK614" s="111"/>
      <c r="AAL614" s="111"/>
      <c r="AAM614" s="111"/>
      <c r="AAN614" s="111"/>
      <c r="AAO614" s="111"/>
      <c r="AAP614" s="111"/>
      <c r="AAQ614" s="111"/>
      <c r="AAR614" s="111"/>
      <c r="AAS614" s="111"/>
      <c r="AAT614" s="111"/>
      <c r="AAU614" s="111"/>
      <c r="AAV614" s="111"/>
      <c r="AAW614" s="111"/>
      <c r="AAX614" s="111"/>
      <c r="AAY614" s="111"/>
      <c r="AAZ614" s="111"/>
      <c r="ABA614" s="111"/>
      <c r="ABB614" s="111"/>
      <c r="ABC614" s="111"/>
      <c r="ABD614" s="111"/>
      <c r="ABE614" s="111"/>
      <c r="ABF614" s="111"/>
      <c r="ABG614" s="111"/>
      <c r="ABH614" s="111"/>
      <c r="ABI614" s="111"/>
      <c r="ABJ614" s="111"/>
      <c r="ABK614" s="111"/>
      <c r="ABL614" s="111"/>
      <c r="ABM614" s="111"/>
      <c r="ABN614" s="111"/>
      <c r="ABO614" s="111"/>
      <c r="ABP614" s="111"/>
      <c r="ABQ614" s="111"/>
      <c r="ABR614" s="111"/>
      <c r="ABS614" s="111"/>
      <c r="ABT614" s="111"/>
      <c r="ABU614" s="111"/>
      <c r="ABV614" s="111"/>
      <c r="ABW614" s="111"/>
      <c r="ABX614" s="111"/>
      <c r="ABY614" s="111"/>
      <c r="ABZ614" s="111"/>
      <c r="ACA614" s="111"/>
      <c r="ACB614" s="111"/>
      <c r="ACC614" s="111"/>
      <c r="ACD614" s="111"/>
      <c r="ACE614" s="111"/>
      <c r="ACF614" s="111"/>
      <c r="ACG614" s="111"/>
      <c r="ACH614" s="111"/>
      <c r="ACI614" s="111"/>
      <c r="ACJ614" s="111"/>
      <c r="ACK614" s="111"/>
      <c r="ACL614" s="111"/>
      <c r="ACM614" s="111"/>
      <c r="ACN614" s="111"/>
      <c r="ACO614" s="111"/>
      <c r="ACP614" s="111"/>
      <c r="ACQ614" s="111"/>
      <c r="ACR614" s="111"/>
      <c r="ACS614" s="111"/>
      <c r="ACT614" s="111"/>
      <c r="ACU614" s="111"/>
      <c r="ACV614" s="111"/>
      <c r="ACW614" s="111"/>
      <c r="ACX614" s="111"/>
      <c r="ACY614" s="111"/>
      <c r="ACZ614" s="111"/>
      <c r="ADA614" s="111"/>
      <c r="ADB614" s="111"/>
      <c r="ADC614" s="111"/>
      <c r="ADD614" s="111"/>
      <c r="ADE614" s="111"/>
      <c r="ADF614" s="111"/>
      <c r="ADG614" s="111"/>
      <c r="ADH614" s="111"/>
      <c r="ADI614" s="111"/>
      <c r="ADJ614" s="111"/>
      <c r="ADK614" s="111"/>
      <c r="ADL614" s="111"/>
      <c r="ADM614" s="111"/>
      <c r="ADN614" s="111"/>
      <c r="ADO614" s="111"/>
      <c r="ADP614" s="111"/>
      <c r="ADQ614" s="111"/>
      <c r="ADR614" s="111"/>
      <c r="ADS614" s="111"/>
      <c r="ADT614" s="111"/>
      <c r="ADU614" s="111"/>
      <c r="ADV614" s="111"/>
      <c r="ADW614" s="111"/>
      <c r="ADX614" s="111"/>
      <c r="ADY614" s="111"/>
      <c r="ADZ614" s="111"/>
      <c r="AEA614" s="111"/>
      <c r="AEB614" s="111"/>
      <c r="AEC614" s="111"/>
      <c r="AED614" s="111"/>
      <c r="AEE614" s="111"/>
      <c r="AEF614" s="111"/>
      <c r="AEG614" s="111"/>
      <c r="AEH614" s="111"/>
      <c r="AEI614" s="111"/>
      <c r="AEJ614" s="111"/>
      <c r="AEK614" s="111"/>
      <c r="AEL614" s="111"/>
      <c r="AEM614" s="111"/>
      <c r="AEN614" s="111"/>
      <c r="AEO614" s="111"/>
      <c r="AEP614" s="111"/>
      <c r="AEQ614" s="111"/>
      <c r="AER614" s="111"/>
      <c r="AES614" s="111"/>
      <c r="AET614" s="111"/>
      <c r="AEU614" s="111"/>
      <c r="AEV614" s="111"/>
      <c r="AEW614" s="111"/>
      <c r="AEX614" s="111"/>
      <c r="AEY614" s="111"/>
      <c r="AEZ614" s="111"/>
      <c r="AFA614" s="111"/>
      <c r="AFB614" s="111"/>
      <c r="AFC614" s="111"/>
      <c r="AFD614" s="111"/>
      <c r="AFE614" s="111"/>
      <c r="AFF614" s="111"/>
      <c r="AFG614" s="111"/>
      <c r="AFH614" s="111"/>
      <c r="AFI614" s="111"/>
      <c r="AFJ614" s="111"/>
      <c r="AFK614" s="111"/>
      <c r="AFL614" s="111"/>
      <c r="AFM614" s="111"/>
      <c r="AFN614" s="111"/>
      <c r="AFO614" s="111"/>
      <c r="AFP614" s="111"/>
      <c r="AFQ614" s="111"/>
      <c r="AFR614" s="111"/>
      <c r="AFS614" s="111"/>
      <c r="AFT614" s="111"/>
      <c r="AFU614" s="111"/>
      <c r="AFV614" s="111"/>
      <c r="AFW614" s="111"/>
      <c r="AFX614" s="111"/>
      <c r="AFY614" s="111"/>
      <c r="AFZ614" s="111"/>
      <c r="AGA614" s="111"/>
      <c r="AGB614" s="111"/>
      <c r="AGC614" s="111"/>
      <c r="AGD614" s="111"/>
      <c r="AGE614" s="111"/>
      <c r="AGF614" s="111"/>
      <c r="AGG614" s="111"/>
      <c r="AGH614" s="111"/>
      <c r="AGI614" s="111"/>
      <c r="AGJ614" s="111"/>
      <c r="AGK614" s="111"/>
      <c r="AGL614" s="111"/>
      <c r="AGM614" s="111"/>
      <c r="AGN614" s="111"/>
      <c r="AGO614" s="111"/>
      <c r="AGP614" s="111"/>
      <c r="AGQ614" s="111"/>
      <c r="AGR614" s="111"/>
      <c r="AGS614" s="111"/>
      <c r="AGT614" s="111"/>
      <c r="AGU614" s="111"/>
      <c r="AGV614" s="111"/>
      <c r="AGW614" s="111"/>
      <c r="AGX614" s="111"/>
      <c r="AGY614" s="111"/>
      <c r="AGZ614" s="111"/>
      <c r="AHA614" s="111"/>
      <c r="AHB614" s="111"/>
      <c r="AHC614" s="111"/>
      <c r="AHD614" s="111"/>
      <c r="AHE614" s="111"/>
      <c r="AHF614" s="111"/>
      <c r="AHG614" s="111"/>
      <c r="AHH614" s="111"/>
      <c r="AHI614" s="111"/>
      <c r="AHJ614" s="111"/>
      <c r="AHK614" s="111"/>
      <c r="AHL614" s="111"/>
      <c r="AHM614" s="111"/>
      <c r="AHN614" s="111"/>
      <c r="AHO614" s="111"/>
      <c r="AHP614" s="111"/>
      <c r="AHQ614" s="111"/>
      <c r="AHR614" s="111"/>
      <c r="AHS614" s="111"/>
      <c r="AHT614" s="111"/>
      <c r="AHU614" s="111"/>
      <c r="AHV614" s="111"/>
      <c r="AHW614" s="111"/>
      <c r="AHX614" s="111"/>
      <c r="AHY614" s="111"/>
      <c r="AHZ614" s="111"/>
      <c r="AIA614" s="111"/>
      <c r="AIB614" s="111"/>
      <c r="AIC614" s="111"/>
      <c r="AID614" s="111"/>
      <c r="AIE614" s="111"/>
      <c r="AIF614" s="111"/>
      <c r="AIG614" s="111"/>
      <c r="AIH614" s="111"/>
      <c r="AII614" s="111"/>
      <c r="AIJ614" s="111"/>
      <c r="AIK614" s="111"/>
      <c r="AIL614" s="111"/>
      <c r="AIM614" s="111"/>
      <c r="AIN614" s="111"/>
      <c r="AIO614" s="111"/>
      <c r="AIP614" s="111"/>
      <c r="AIQ614" s="111"/>
      <c r="AIR614" s="111"/>
      <c r="AIS614" s="111"/>
      <c r="AIT614" s="111"/>
      <c r="AIU614" s="111"/>
      <c r="AIV614" s="111"/>
      <c r="AIW614" s="111"/>
      <c r="AIX614" s="111"/>
      <c r="AIY614" s="111"/>
      <c r="AIZ614" s="111"/>
      <c r="AJA614" s="111"/>
      <c r="AJB614" s="111"/>
      <c r="AJC614" s="111"/>
      <c r="AJD614" s="111"/>
      <c r="AJE614" s="111"/>
      <c r="AJF614" s="111"/>
      <c r="AJG614" s="111"/>
      <c r="AJH614" s="111"/>
      <c r="AJI614" s="111"/>
      <c r="AJJ614" s="111"/>
      <c r="AJK614" s="111"/>
      <c r="AJL614" s="111"/>
      <c r="AJM614" s="111"/>
      <c r="AJN614" s="111"/>
      <c r="AJO614" s="111"/>
      <c r="AJP614" s="111"/>
      <c r="AJQ614" s="111"/>
      <c r="AJR614" s="111"/>
      <c r="AJS614" s="111"/>
      <c r="AJT614" s="111"/>
      <c r="AJU614" s="111"/>
      <c r="AJV614" s="111"/>
      <c r="AJW614" s="111"/>
      <c r="AJX614" s="111"/>
      <c r="AJY614" s="111"/>
      <c r="AJZ614" s="111"/>
      <c r="AKA614" s="111"/>
      <c r="AKB614" s="111"/>
      <c r="AKC614" s="111"/>
      <c r="AKD614" s="111"/>
      <c r="AKE614" s="111"/>
      <c r="AKF614" s="111"/>
      <c r="AKG614" s="111"/>
      <c r="AKH614" s="111"/>
      <c r="AKI614" s="111"/>
      <c r="AKJ614" s="111"/>
      <c r="AKK614" s="111"/>
      <c r="AKL614" s="111"/>
      <c r="AKM614" s="111"/>
      <c r="AKN614" s="111"/>
      <c r="AKO614" s="111"/>
      <c r="AKP614" s="111"/>
      <c r="AKQ614" s="111"/>
      <c r="AKR614" s="111"/>
      <c r="AKS614" s="111"/>
      <c r="AKT614" s="111"/>
      <c r="AKU614" s="111"/>
      <c r="AKV614" s="111"/>
      <c r="AKW614" s="111"/>
      <c r="AKX614" s="111"/>
      <c r="AKY614" s="111"/>
      <c r="AKZ614" s="111"/>
      <c r="ALA614" s="111"/>
      <c r="ALB614" s="111"/>
      <c r="ALC614" s="111"/>
      <c r="ALD614" s="111"/>
      <c r="ALE614" s="111"/>
      <c r="ALF614" s="111"/>
      <c r="ALG614" s="111"/>
      <c r="ALH614" s="111"/>
      <c r="ALI614" s="111"/>
      <c r="ALJ614" s="111"/>
      <c r="ALK614" s="111"/>
      <c r="ALL614" s="111"/>
      <c r="ALM614" s="111"/>
      <c r="ALN614" s="111"/>
      <c r="ALO614" s="111"/>
      <c r="ALP614" s="101"/>
      <c r="ALQ614" s="48"/>
      <c r="ALR614" s="48"/>
      <c r="ALS614" s="48"/>
      <c r="ALT614" s="48"/>
      <c r="ALU614" s="48"/>
      <c r="ALV614" s="48"/>
      <c r="ALW614" s="48"/>
      <c r="ALX614" s="48"/>
      <c r="ALY614" s="48"/>
      <c r="ALZ614" s="48"/>
      <c r="AMA614" s="48"/>
      <c r="AMB614" s="48"/>
      <c r="AMC614" s="48"/>
      <c r="AMD614" s="48"/>
      <c r="AME614" s="48"/>
      <c r="AMF614" s="48"/>
      <c r="AMG614" s="48"/>
      <c r="AMH614" s="48"/>
      <c r="AMI614" s="48"/>
      <c r="AMJ614" s="48"/>
      <c r="AMK614" s="48"/>
      <c r="AML614" s="48"/>
      <c r="AMM614" s="111"/>
    </row>
    <row r="615" s="126" customFormat="true" ht="32.8" hidden="false" customHeight="false" outlineLevel="0" collapsed="false">
      <c r="A615" s="111"/>
      <c r="B615" s="90"/>
      <c r="C615" s="81" t="s">
        <v>103</v>
      </c>
      <c r="D615" s="81" t="n">
        <v>926</v>
      </c>
      <c r="E615" s="154" t="s">
        <v>46</v>
      </c>
      <c r="F615" s="154" t="s">
        <v>23</v>
      </c>
      <c r="G615" s="82" t="n">
        <v>7110010610</v>
      </c>
      <c r="H615" s="86" t="n">
        <v>200</v>
      </c>
      <c r="I615" s="157" t="n">
        <f aca="false">SUM(J615:Q615)</f>
        <v>140300</v>
      </c>
      <c r="J615" s="157" t="n">
        <v>255000</v>
      </c>
      <c r="K615" s="76" t="n">
        <v>-114700</v>
      </c>
      <c r="L615" s="76"/>
      <c r="M615" s="76"/>
      <c r="N615" s="76"/>
      <c r="O615" s="157"/>
      <c r="P615" s="76"/>
      <c r="Q615" s="158"/>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11"/>
      <c r="AM615" s="111"/>
      <c r="AN615" s="111"/>
      <c r="AO615" s="111"/>
      <c r="AP615" s="111"/>
      <c r="AQ615" s="111"/>
      <c r="AR615" s="111"/>
      <c r="AS615" s="111"/>
      <c r="AT615" s="111"/>
      <c r="AU615" s="111"/>
      <c r="AV615" s="111"/>
      <c r="AW615" s="111"/>
      <c r="AX615" s="111"/>
      <c r="AY615" s="111"/>
      <c r="AZ615" s="111"/>
      <c r="BA615" s="111"/>
      <c r="BB615" s="111"/>
      <c r="BC615" s="111"/>
      <c r="BD615" s="111"/>
      <c r="BE615" s="111"/>
      <c r="BF615" s="111"/>
      <c r="BG615" s="111"/>
      <c r="BH615" s="111"/>
      <c r="BI615" s="111"/>
      <c r="BJ615" s="111"/>
      <c r="BK615" s="111"/>
      <c r="BL615" s="111"/>
      <c r="BM615" s="111"/>
      <c r="BN615" s="111"/>
      <c r="BO615" s="111"/>
      <c r="BP615" s="111"/>
      <c r="BQ615" s="111"/>
      <c r="BR615" s="111"/>
      <c r="BS615" s="111"/>
      <c r="BT615" s="111"/>
      <c r="BU615" s="111"/>
      <c r="BV615" s="111"/>
      <c r="BW615" s="111"/>
      <c r="BX615" s="111"/>
      <c r="BY615" s="111"/>
      <c r="BZ615" s="111"/>
      <c r="CA615" s="111"/>
      <c r="CB615" s="111"/>
      <c r="CC615" s="111"/>
      <c r="CD615" s="111"/>
      <c r="CE615" s="111"/>
      <c r="CF615" s="111"/>
      <c r="CG615" s="111"/>
      <c r="CH615" s="111"/>
      <c r="CI615" s="111"/>
      <c r="CJ615" s="111"/>
      <c r="CK615" s="111"/>
      <c r="CL615" s="111"/>
      <c r="CM615" s="111"/>
      <c r="CN615" s="111"/>
      <c r="CO615" s="111"/>
      <c r="CP615" s="111"/>
      <c r="CQ615" s="111"/>
      <c r="CR615" s="111"/>
      <c r="CS615" s="111"/>
      <c r="CT615" s="111"/>
      <c r="CU615" s="111"/>
      <c r="CV615" s="111"/>
      <c r="CW615" s="111"/>
      <c r="CX615" s="111"/>
      <c r="CY615" s="111"/>
      <c r="CZ615" s="111"/>
      <c r="DA615" s="111"/>
      <c r="DB615" s="111"/>
      <c r="DC615" s="111"/>
      <c r="DD615" s="111"/>
      <c r="DE615" s="111"/>
      <c r="DF615" s="111"/>
      <c r="DG615" s="111"/>
      <c r="DH615" s="111"/>
      <c r="DI615" s="111"/>
      <c r="DJ615" s="111"/>
      <c r="DK615" s="111"/>
      <c r="DL615" s="111"/>
      <c r="DM615" s="111"/>
      <c r="DN615" s="111"/>
      <c r="DO615" s="111"/>
      <c r="DP615" s="111"/>
      <c r="DQ615" s="111"/>
      <c r="DR615" s="111"/>
      <c r="DS615" s="111"/>
      <c r="DT615" s="111"/>
      <c r="DU615" s="111"/>
      <c r="DV615" s="111"/>
      <c r="DW615" s="111"/>
      <c r="DX615" s="111"/>
      <c r="DY615" s="111"/>
      <c r="DZ615" s="111"/>
      <c r="EA615" s="111"/>
      <c r="EB615" s="111"/>
      <c r="EC615" s="111"/>
      <c r="ED615" s="111"/>
      <c r="EE615" s="111"/>
      <c r="EF615" s="111"/>
      <c r="EG615" s="111"/>
      <c r="EH615" s="111"/>
      <c r="EI615" s="111"/>
      <c r="EJ615" s="111"/>
      <c r="EK615" s="111"/>
      <c r="EL615" s="111"/>
      <c r="EM615" s="111"/>
      <c r="EN615" s="111"/>
      <c r="EO615" s="111"/>
      <c r="EP615" s="111"/>
      <c r="EQ615" s="111"/>
      <c r="ER615" s="111"/>
      <c r="ES615" s="111"/>
      <c r="ET615" s="111"/>
      <c r="EU615" s="111"/>
      <c r="EV615" s="111"/>
      <c r="EW615" s="111"/>
      <c r="EX615" s="111"/>
      <c r="EY615" s="111"/>
      <c r="EZ615" s="111"/>
      <c r="FA615" s="111"/>
      <c r="FB615" s="111"/>
      <c r="FC615" s="111"/>
      <c r="FD615" s="111"/>
      <c r="FE615" s="111"/>
      <c r="FF615" s="111"/>
      <c r="FG615" s="111"/>
      <c r="FH615" s="111"/>
      <c r="FI615" s="111"/>
      <c r="FJ615" s="111"/>
      <c r="FK615" s="111"/>
      <c r="FL615" s="111"/>
      <c r="FM615" s="111"/>
      <c r="FN615" s="111"/>
      <c r="FO615" s="111"/>
      <c r="FP615" s="111"/>
      <c r="FQ615" s="111"/>
      <c r="FR615" s="111"/>
      <c r="FS615" s="111"/>
      <c r="FT615" s="111"/>
      <c r="FU615" s="111"/>
      <c r="FV615" s="111"/>
      <c r="FW615" s="111"/>
      <c r="FX615" s="111"/>
      <c r="FY615" s="111"/>
      <c r="FZ615" s="111"/>
      <c r="GA615" s="111"/>
      <c r="GB615" s="111"/>
      <c r="GC615" s="111"/>
      <c r="GD615" s="111"/>
      <c r="GE615" s="111"/>
      <c r="GF615" s="111"/>
      <c r="GG615" s="111"/>
      <c r="GH615" s="111"/>
      <c r="GI615" s="111"/>
      <c r="GJ615" s="111"/>
      <c r="GK615" s="111"/>
      <c r="GL615" s="111"/>
      <c r="GM615" s="111"/>
      <c r="GN615" s="111"/>
      <c r="GO615" s="111"/>
      <c r="GP615" s="111"/>
      <c r="GQ615" s="111"/>
      <c r="GR615" s="111"/>
      <c r="GS615" s="111"/>
      <c r="GT615" s="111"/>
      <c r="GU615" s="111"/>
      <c r="GV615" s="111"/>
      <c r="GW615" s="111"/>
      <c r="GX615" s="111"/>
      <c r="GY615" s="111"/>
      <c r="GZ615" s="111"/>
      <c r="HA615" s="111"/>
      <c r="HB615" s="111"/>
      <c r="HC615" s="111"/>
      <c r="HD615" s="111"/>
      <c r="HE615" s="111"/>
      <c r="HF615" s="111"/>
      <c r="HG615" s="111"/>
      <c r="HH615" s="111"/>
      <c r="HI615" s="111"/>
      <c r="HJ615" s="111"/>
      <c r="HK615" s="111"/>
      <c r="HL615" s="111"/>
      <c r="HM615" s="111"/>
      <c r="HN615" s="111"/>
      <c r="HO615" s="111"/>
      <c r="HP615" s="111"/>
      <c r="HQ615" s="111"/>
      <c r="HR615" s="111"/>
      <c r="HS615" s="111"/>
      <c r="HT615" s="111"/>
      <c r="HU615" s="111"/>
      <c r="HV615" s="111"/>
      <c r="HW615" s="111"/>
      <c r="HX615" s="111"/>
      <c r="HY615" s="111"/>
      <c r="HZ615" s="111"/>
      <c r="IA615" s="111"/>
      <c r="IB615" s="111"/>
      <c r="IC615" s="111"/>
      <c r="ID615" s="111"/>
      <c r="IE615" s="111"/>
      <c r="IF615" s="111"/>
      <c r="IG615" s="111"/>
      <c r="IH615" s="111"/>
      <c r="II615" s="111"/>
      <c r="IJ615" s="111"/>
      <c r="IK615" s="111"/>
      <c r="IL615" s="111"/>
      <c r="IM615" s="111"/>
      <c r="IN615" s="111"/>
      <c r="IO615" s="111"/>
      <c r="IP615" s="111"/>
      <c r="IQ615" s="111"/>
      <c r="IR615" s="111"/>
      <c r="IS615" s="111"/>
      <c r="IT615" s="111"/>
      <c r="IU615" s="111"/>
      <c r="IV615" s="111"/>
      <c r="IW615" s="111"/>
      <c r="IX615" s="111"/>
      <c r="IY615" s="111"/>
      <c r="IZ615" s="111"/>
      <c r="JA615" s="111"/>
      <c r="JB615" s="111"/>
      <c r="JC615" s="111"/>
      <c r="JD615" s="111"/>
      <c r="JE615" s="111"/>
      <c r="JF615" s="111"/>
      <c r="JG615" s="111"/>
      <c r="JH615" s="111"/>
      <c r="JI615" s="111"/>
      <c r="JJ615" s="111"/>
      <c r="JK615" s="111"/>
      <c r="JL615" s="111"/>
      <c r="JM615" s="111"/>
      <c r="JN615" s="111"/>
      <c r="JO615" s="111"/>
      <c r="JP615" s="111"/>
      <c r="JQ615" s="111"/>
      <c r="JR615" s="111"/>
      <c r="JS615" s="111"/>
      <c r="JT615" s="111"/>
      <c r="JU615" s="111"/>
      <c r="JV615" s="111"/>
      <c r="JW615" s="111"/>
      <c r="JX615" s="111"/>
      <c r="JY615" s="111"/>
      <c r="JZ615" s="111"/>
      <c r="KA615" s="111"/>
      <c r="KB615" s="111"/>
      <c r="KC615" s="111"/>
      <c r="KD615" s="111"/>
      <c r="KE615" s="111"/>
      <c r="KF615" s="111"/>
      <c r="KG615" s="111"/>
      <c r="KH615" s="111"/>
      <c r="KI615" s="111"/>
      <c r="KJ615" s="111"/>
      <c r="KK615" s="111"/>
      <c r="KL615" s="111"/>
      <c r="KM615" s="111"/>
      <c r="KN615" s="111"/>
      <c r="KO615" s="111"/>
      <c r="KP615" s="111"/>
      <c r="KQ615" s="111"/>
      <c r="KR615" s="111"/>
      <c r="KS615" s="111"/>
      <c r="KT615" s="111"/>
      <c r="KU615" s="111"/>
      <c r="KV615" s="111"/>
      <c r="KW615" s="111"/>
      <c r="KX615" s="111"/>
      <c r="KY615" s="111"/>
      <c r="KZ615" s="111"/>
      <c r="LA615" s="111"/>
      <c r="LB615" s="111"/>
      <c r="LC615" s="111"/>
      <c r="LD615" s="111"/>
      <c r="LE615" s="111"/>
      <c r="LF615" s="111"/>
      <c r="LG615" s="111"/>
      <c r="LH615" s="111"/>
      <c r="LI615" s="111"/>
      <c r="LJ615" s="111"/>
      <c r="LK615" s="111"/>
      <c r="LL615" s="111"/>
      <c r="LM615" s="111"/>
      <c r="LN615" s="111"/>
      <c r="LO615" s="111"/>
      <c r="LP615" s="111"/>
      <c r="LQ615" s="111"/>
      <c r="LR615" s="111"/>
      <c r="LS615" s="111"/>
      <c r="LT615" s="111"/>
      <c r="LU615" s="111"/>
      <c r="LV615" s="111"/>
      <c r="LW615" s="111"/>
      <c r="LX615" s="111"/>
      <c r="LY615" s="111"/>
      <c r="LZ615" s="111"/>
      <c r="MA615" s="111"/>
      <c r="MB615" s="111"/>
      <c r="MC615" s="111"/>
      <c r="MD615" s="111"/>
      <c r="ME615" s="111"/>
      <c r="MF615" s="111"/>
      <c r="MG615" s="111"/>
      <c r="MH615" s="111"/>
      <c r="MI615" s="111"/>
      <c r="MJ615" s="111"/>
      <c r="MK615" s="111"/>
      <c r="ML615" s="111"/>
      <c r="MM615" s="111"/>
      <c r="MN615" s="111"/>
      <c r="MO615" s="111"/>
      <c r="MP615" s="111"/>
      <c r="MQ615" s="111"/>
      <c r="MR615" s="111"/>
      <c r="MS615" s="111"/>
      <c r="MT615" s="111"/>
      <c r="MU615" s="111"/>
      <c r="MV615" s="111"/>
      <c r="MW615" s="111"/>
      <c r="MX615" s="111"/>
      <c r="MY615" s="111"/>
      <c r="MZ615" s="111"/>
      <c r="NA615" s="111"/>
      <c r="NB615" s="111"/>
      <c r="NC615" s="111"/>
      <c r="ND615" s="111"/>
      <c r="NE615" s="111"/>
      <c r="NF615" s="111"/>
      <c r="NG615" s="111"/>
      <c r="NH615" s="111"/>
      <c r="NI615" s="111"/>
      <c r="NJ615" s="111"/>
      <c r="NK615" s="111"/>
      <c r="NL615" s="111"/>
      <c r="NM615" s="111"/>
      <c r="NN615" s="111"/>
      <c r="NO615" s="111"/>
      <c r="NP615" s="111"/>
      <c r="NQ615" s="111"/>
      <c r="NR615" s="111"/>
      <c r="NS615" s="111"/>
      <c r="NT615" s="111"/>
      <c r="NU615" s="111"/>
      <c r="NV615" s="111"/>
      <c r="NW615" s="111"/>
      <c r="NX615" s="111"/>
      <c r="NY615" s="111"/>
      <c r="NZ615" s="111"/>
      <c r="OA615" s="111"/>
      <c r="OB615" s="111"/>
      <c r="OC615" s="111"/>
      <c r="OD615" s="111"/>
      <c r="OE615" s="111"/>
      <c r="OF615" s="111"/>
      <c r="OG615" s="111"/>
      <c r="OH615" s="111"/>
      <c r="OI615" s="111"/>
      <c r="OJ615" s="111"/>
      <c r="OK615" s="111"/>
      <c r="OL615" s="111"/>
      <c r="OM615" s="111"/>
      <c r="ON615" s="111"/>
      <c r="OO615" s="111"/>
      <c r="OP615" s="111"/>
      <c r="OQ615" s="111"/>
      <c r="OR615" s="111"/>
      <c r="OS615" s="111"/>
      <c r="OT615" s="111"/>
      <c r="OU615" s="111"/>
      <c r="OV615" s="111"/>
      <c r="OW615" s="111"/>
      <c r="OX615" s="111"/>
      <c r="OY615" s="111"/>
      <c r="OZ615" s="111"/>
      <c r="PA615" s="111"/>
      <c r="PB615" s="111"/>
      <c r="PC615" s="111"/>
      <c r="PD615" s="111"/>
      <c r="PE615" s="111"/>
      <c r="PF615" s="111"/>
      <c r="PG615" s="111"/>
      <c r="PH615" s="111"/>
      <c r="PI615" s="111"/>
      <c r="PJ615" s="111"/>
      <c r="PK615" s="111"/>
      <c r="PL615" s="111"/>
      <c r="PM615" s="111"/>
      <c r="PN615" s="111"/>
      <c r="PO615" s="111"/>
      <c r="PP615" s="111"/>
      <c r="PQ615" s="111"/>
      <c r="PR615" s="111"/>
      <c r="PS615" s="111"/>
      <c r="PT615" s="111"/>
      <c r="PU615" s="111"/>
      <c r="PV615" s="111"/>
      <c r="PW615" s="111"/>
      <c r="PX615" s="111"/>
      <c r="PY615" s="111"/>
      <c r="PZ615" s="111"/>
      <c r="QA615" s="111"/>
      <c r="QB615" s="111"/>
      <c r="QC615" s="111"/>
      <c r="QD615" s="111"/>
      <c r="QE615" s="111"/>
      <c r="QF615" s="111"/>
      <c r="QG615" s="111"/>
      <c r="QH615" s="111"/>
      <c r="QI615" s="111"/>
      <c r="QJ615" s="111"/>
      <c r="QK615" s="111"/>
      <c r="QL615" s="111"/>
      <c r="QM615" s="111"/>
      <c r="QN615" s="111"/>
      <c r="QO615" s="111"/>
      <c r="QP615" s="111"/>
      <c r="QQ615" s="111"/>
      <c r="QR615" s="111"/>
      <c r="QS615" s="111"/>
      <c r="QT615" s="111"/>
      <c r="QU615" s="111"/>
      <c r="QV615" s="111"/>
      <c r="QW615" s="111"/>
      <c r="QX615" s="111"/>
      <c r="QY615" s="111"/>
      <c r="QZ615" s="111"/>
      <c r="RA615" s="111"/>
      <c r="RB615" s="111"/>
      <c r="RC615" s="111"/>
      <c r="RD615" s="111"/>
      <c r="RE615" s="111"/>
      <c r="RF615" s="111"/>
      <c r="RG615" s="111"/>
      <c r="RH615" s="111"/>
      <c r="RI615" s="111"/>
      <c r="RJ615" s="111"/>
      <c r="RK615" s="111"/>
      <c r="RL615" s="111"/>
      <c r="RM615" s="111"/>
      <c r="RN615" s="111"/>
      <c r="RO615" s="111"/>
      <c r="RP615" s="111"/>
      <c r="RQ615" s="111"/>
      <c r="RR615" s="111"/>
      <c r="RS615" s="111"/>
      <c r="RT615" s="111"/>
      <c r="RU615" s="111"/>
      <c r="RV615" s="111"/>
      <c r="RW615" s="111"/>
      <c r="RX615" s="111"/>
      <c r="RY615" s="111"/>
      <c r="RZ615" s="111"/>
      <c r="SA615" s="111"/>
      <c r="SB615" s="111"/>
      <c r="SC615" s="111"/>
      <c r="SD615" s="111"/>
      <c r="SE615" s="111"/>
      <c r="SF615" s="111"/>
      <c r="SG615" s="111"/>
      <c r="SH615" s="111"/>
      <c r="SI615" s="111"/>
      <c r="SJ615" s="111"/>
      <c r="SK615" s="111"/>
      <c r="SL615" s="111"/>
      <c r="SM615" s="111"/>
      <c r="SN615" s="111"/>
      <c r="SO615" s="111"/>
      <c r="SP615" s="111"/>
      <c r="SQ615" s="111"/>
      <c r="SR615" s="111"/>
      <c r="SS615" s="111"/>
      <c r="ST615" s="111"/>
      <c r="SU615" s="111"/>
      <c r="SV615" s="111"/>
      <c r="SW615" s="111"/>
      <c r="SX615" s="111"/>
      <c r="SY615" s="111"/>
      <c r="SZ615" s="111"/>
      <c r="TA615" s="111"/>
      <c r="TB615" s="111"/>
      <c r="TC615" s="111"/>
      <c r="TD615" s="111"/>
      <c r="TE615" s="111"/>
      <c r="TF615" s="111"/>
      <c r="TG615" s="111"/>
      <c r="TH615" s="111"/>
      <c r="TI615" s="111"/>
      <c r="TJ615" s="111"/>
      <c r="TK615" s="111"/>
      <c r="TL615" s="111"/>
      <c r="TM615" s="111"/>
      <c r="TN615" s="111"/>
      <c r="TO615" s="111"/>
      <c r="TP615" s="111"/>
      <c r="TQ615" s="111"/>
      <c r="TR615" s="111"/>
      <c r="TS615" s="111"/>
      <c r="TT615" s="111"/>
      <c r="TU615" s="111"/>
      <c r="TV615" s="111"/>
      <c r="TW615" s="111"/>
      <c r="TX615" s="111"/>
      <c r="TY615" s="111"/>
      <c r="TZ615" s="111"/>
      <c r="UA615" s="111"/>
      <c r="UB615" s="111"/>
      <c r="UC615" s="111"/>
      <c r="UD615" s="111"/>
      <c r="UE615" s="111"/>
      <c r="UF615" s="111"/>
      <c r="UG615" s="111"/>
      <c r="UH615" s="111"/>
      <c r="UI615" s="111"/>
      <c r="UJ615" s="111"/>
      <c r="UK615" s="111"/>
      <c r="UL615" s="111"/>
      <c r="UM615" s="111"/>
      <c r="UN615" s="111"/>
      <c r="UO615" s="111"/>
      <c r="UP615" s="111"/>
      <c r="UQ615" s="111"/>
      <c r="UR615" s="111"/>
      <c r="US615" s="111"/>
      <c r="UT615" s="111"/>
      <c r="UU615" s="111"/>
      <c r="UV615" s="111"/>
      <c r="UW615" s="111"/>
      <c r="UX615" s="111"/>
      <c r="UY615" s="111"/>
      <c r="UZ615" s="111"/>
      <c r="VA615" s="111"/>
      <c r="VB615" s="111"/>
      <c r="VC615" s="111"/>
      <c r="VD615" s="111"/>
      <c r="VE615" s="111"/>
      <c r="VF615" s="111"/>
      <c r="VG615" s="111"/>
      <c r="VH615" s="111"/>
      <c r="VI615" s="111"/>
      <c r="VJ615" s="111"/>
      <c r="VK615" s="111"/>
      <c r="VL615" s="111"/>
      <c r="VM615" s="111"/>
      <c r="VN615" s="111"/>
      <c r="VO615" s="111"/>
      <c r="VP615" s="111"/>
      <c r="VQ615" s="111"/>
      <c r="VR615" s="111"/>
      <c r="VS615" s="111"/>
      <c r="VT615" s="111"/>
      <c r="VU615" s="111"/>
      <c r="VV615" s="111"/>
      <c r="VW615" s="111"/>
      <c r="VX615" s="111"/>
      <c r="VY615" s="111"/>
      <c r="VZ615" s="111"/>
      <c r="WA615" s="111"/>
      <c r="WB615" s="111"/>
      <c r="WC615" s="111"/>
      <c r="WD615" s="111"/>
      <c r="WE615" s="111"/>
      <c r="WF615" s="111"/>
      <c r="WG615" s="111"/>
      <c r="WH615" s="111"/>
      <c r="WI615" s="111"/>
      <c r="WJ615" s="111"/>
      <c r="WK615" s="111"/>
      <c r="WL615" s="111"/>
      <c r="WM615" s="111"/>
      <c r="WN615" s="111"/>
      <c r="WO615" s="111"/>
      <c r="WP615" s="111"/>
      <c r="WQ615" s="111"/>
      <c r="WR615" s="111"/>
      <c r="WS615" s="111"/>
      <c r="WT615" s="111"/>
      <c r="WU615" s="111"/>
      <c r="WV615" s="111"/>
      <c r="WW615" s="111"/>
      <c r="WX615" s="111"/>
      <c r="WY615" s="111"/>
      <c r="WZ615" s="111"/>
      <c r="XA615" s="111"/>
      <c r="XB615" s="111"/>
      <c r="XC615" s="111"/>
      <c r="XD615" s="111"/>
      <c r="XE615" s="111"/>
      <c r="XF615" s="111"/>
      <c r="XG615" s="111"/>
      <c r="XH615" s="111"/>
      <c r="XI615" s="111"/>
      <c r="XJ615" s="111"/>
      <c r="XK615" s="111"/>
      <c r="XL615" s="111"/>
      <c r="XM615" s="111"/>
      <c r="XN615" s="111"/>
      <c r="XO615" s="111"/>
      <c r="XP615" s="111"/>
      <c r="XQ615" s="111"/>
      <c r="XR615" s="111"/>
      <c r="XS615" s="111"/>
      <c r="XT615" s="111"/>
      <c r="XU615" s="111"/>
      <c r="XV615" s="111"/>
      <c r="XW615" s="111"/>
      <c r="XX615" s="111"/>
      <c r="XY615" s="111"/>
      <c r="XZ615" s="111"/>
      <c r="YA615" s="111"/>
      <c r="YB615" s="111"/>
      <c r="YC615" s="111"/>
      <c r="YD615" s="111"/>
      <c r="YE615" s="111"/>
      <c r="YF615" s="111"/>
      <c r="YG615" s="111"/>
      <c r="YH615" s="111"/>
      <c r="YI615" s="111"/>
      <c r="YJ615" s="111"/>
      <c r="YK615" s="111"/>
      <c r="YL615" s="111"/>
      <c r="YM615" s="111"/>
      <c r="YN615" s="111"/>
      <c r="YO615" s="111"/>
      <c r="YP615" s="111"/>
      <c r="YQ615" s="111"/>
      <c r="YR615" s="111"/>
      <c r="YS615" s="111"/>
      <c r="YT615" s="111"/>
      <c r="YU615" s="111"/>
      <c r="YV615" s="111"/>
      <c r="YW615" s="111"/>
      <c r="YX615" s="111"/>
      <c r="YY615" s="111"/>
      <c r="YZ615" s="111"/>
      <c r="ZA615" s="111"/>
      <c r="ZB615" s="111"/>
      <c r="ZC615" s="111"/>
      <c r="ZD615" s="111"/>
      <c r="ZE615" s="111"/>
      <c r="ZF615" s="111"/>
      <c r="ZG615" s="111"/>
      <c r="ZH615" s="111"/>
      <c r="ZI615" s="111"/>
      <c r="ZJ615" s="111"/>
      <c r="ZK615" s="111"/>
      <c r="ZL615" s="111"/>
      <c r="ZM615" s="111"/>
      <c r="ZN615" s="111"/>
      <c r="ZO615" s="111"/>
      <c r="ZP615" s="111"/>
      <c r="ZQ615" s="111"/>
      <c r="ZR615" s="111"/>
      <c r="ZS615" s="111"/>
      <c r="ZT615" s="111"/>
      <c r="ZU615" s="111"/>
      <c r="ZV615" s="111"/>
      <c r="ZW615" s="111"/>
      <c r="ZX615" s="111"/>
      <c r="ZY615" s="111"/>
      <c r="ZZ615" s="111"/>
      <c r="AAA615" s="111"/>
      <c r="AAB615" s="111"/>
      <c r="AAC615" s="111"/>
      <c r="AAD615" s="111"/>
      <c r="AAE615" s="111"/>
      <c r="AAF615" s="111"/>
      <c r="AAG615" s="111"/>
      <c r="AAH615" s="111"/>
      <c r="AAI615" s="111"/>
      <c r="AAJ615" s="111"/>
      <c r="AAK615" s="111"/>
      <c r="AAL615" s="111"/>
      <c r="AAM615" s="111"/>
      <c r="AAN615" s="111"/>
      <c r="AAO615" s="111"/>
      <c r="AAP615" s="111"/>
      <c r="AAQ615" s="111"/>
      <c r="AAR615" s="111"/>
      <c r="AAS615" s="111"/>
      <c r="AAT615" s="111"/>
      <c r="AAU615" s="111"/>
      <c r="AAV615" s="111"/>
      <c r="AAW615" s="111"/>
      <c r="AAX615" s="111"/>
      <c r="AAY615" s="111"/>
      <c r="AAZ615" s="111"/>
      <c r="ABA615" s="111"/>
      <c r="ABB615" s="111"/>
      <c r="ABC615" s="111"/>
      <c r="ABD615" s="111"/>
      <c r="ABE615" s="111"/>
      <c r="ABF615" s="111"/>
      <c r="ABG615" s="111"/>
      <c r="ABH615" s="111"/>
      <c r="ABI615" s="111"/>
      <c r="ABJ615" s="111"/>
      <c r="ABK615" s="111"/>
      <c r="ABL615" s="111"/>
      <c r="ABM615" s="111"/>
      <c r="ABN615" s="111"/>
      <c r="ABO615" s="111"/>
      <c r="ABP615" s="111"/>
      <c r="ABQ615" s="111"/>
      <c r="ABR615" s="111"/>
      <c r="ABS615" s="111"/>
      <c r="ABT615" s="111"/>
      <c r="ABU615" s="111"/>
      <c r="ABV615" s="111"/>
      <c r="ABW615" s="111"/>
      <c r="ABX615" s="111"/>
      <c r="ABY615" s="111"/>
      <c r="ABZ615" s="111"/>
      <c r="ACA615" s="111"/>
      <c r="ACB615" s="111"/>
      <c r="ACC615" s="111"/>
      <c r="ACD615" s="111"/>
      <c r="ACE615" s="111"/>
      <c r="ACF615" s="111"/>
      <c r="ACG615" s="111"/>
      <c r="ACH615" s="111"/>
      <c r="ACI615" s="111"/>
      <c r="ACJ615" s="111"/>
      <c r="ACK615" s="111"/>
      <c r="ACL615" s="111"/>
      <c r="ACM615" s="111"/>
      <c r="ACN615" s="111"/>
      <c r="ACO615" s="111"/>
      <c r="ACP615" s="111"/>
      <c r="ACQ615" s="111"/>
      <c r="ACR615" s="111"/>
      <c r="ACS615" s="111"/>
      <c r="ACT615" s="111"/>
      <c r="ACU615" s="111"/>
      <c r="ACV615" s="111"/>
      <c r="ACW615" s="111"/>
      <c r="ACX615" s="111"/>
      <c r="ACY615" s="111"/>
      <c r="ACZ615" s="111"/>
      <c r="ADA615" s="111"/>
      <c r="ADB615" s="111"/>
      <c r="ADC615" s="111"/>
      <c r="ADD615" s="111"/>
      <c r="ADE615" s="111"/>
      <c r="ADF615" s="111"/>
      <c r="ADG615" s="111"/>
      <c r="ADH615" s="111"/>
      <c r="ADI615" s="111"/>
      <c r="ADJ615" s="111"/>
      <c r="ADK615" s="111"/>
      <c r="ADL615" s="111"/>
      <c r="ADM615" s="111"/>
      <c r="ADN615" s="111"/>
      <c r="ADO615" s="111"/>
      <c r="ADP615" s="111"/>
      <c r="ADQ615" s="111"/>
      <c r="ADR615" s="111"/>
      <c r="ADS615" s="111"/>
      <c r="ADT615" s="111"/>
      <c r="ADU615" s="111"/>
      <c r="ADV615" s="111"/>
      <c r="ADW615" s="111"/>
      <c r="ADX615" s="111"/>
      <c r="ADY615" s="111"/>
      <c r="ADZ615" s="111"/>
      <c r="AEA615" s="111"/>
      <c r="AEB615" s="111"/>
      <c r="AEC615" s="111"/>
      <c r="AED615" s="111"/>
      <c r="AEE615" s="111"/>
      <c r="AEF615" s="111"/>
      <c r="AEG615" s="111"/>
      <c r="AEH615" s="111"/>
      <c r="AEI615" s="111"/>
      <c r="AEJ615" s="111"/>
      <c r="AEK615" s="111"/>
      <c r="AEL615" s="111"/>
      <c r="AEM615" s="111"/>
      <c r="AEN615" s="111"/>
      <c r="AEO615" s="111"/>
      <c r="AEP615" s="111"/>
      <c r="AEQ615" s="111"/>
      <c r="AER615" s="111"/>
      <c r="AES615" s="111"/>
      <c r="AET615" s="111"/>
      <c r="AEU615" s="111"/>
      <c r="AEV615" s="111"/>
      <c r="AEW615" s="111"/>
      <c r="AEX615" s="111"/>
      <c r="AEY615" s="111"/>
      <c r="AEZ615" s="111"/>
      <c r="AFA615" s="111"/>
      <c r="AFB615" s="111"/>
      <c r="AFC615" s="111"/>
      <c r="AFD615" s="111"/>
      <c r="AFE615" s="111"/>
      <c r="AFF615" s="111"/>
      <c r="AFG615" s="111"/>
      <c r="AFH615" s="111"/>
      <c r="AFI615" s="111"/>
      <c r="AFJ615" s="111"/>
      <c r="AFK615" s="111"/>
      <c r="AFL615" s="111"/>
      <c r="AFM615" s="111"/>
      <c r="AFN615" s="111"/>
      <c r="AFO615" s="111"/>
      <c r="AFP615" s="111"/>
      <c r="AFQ615" s="111"/>
      <c r="AFR615" s="111"/>
      <c r="AFS615" s="111"/>
      <c r="AFT615" s="111"/>
      <c r="AFU615" s="111"/>
      <c r="AFV615" s="111"/>
      <c r="AFW615" s="111"/>
      <c r="AFX615" s="111"/>
      <c r="AFY615" s="111"/>
      <c r="AFZ615" s="111"/>
      <c r="AGA615" s="111"/>
      <c r="AGB615" s="111"/>
      <c r="AGC615" s="111"/>
      <c r="AGD615" s="111"/>
      <c r="AGE615" s="111"/>
      <c r="AGF615" s="111"/>
      <c r="AGG615" s="111"/>
      <c r="AGH615" s="111"/>
      <c r="AGI615" s="111"/>
      <c r="AGJ615" s="111"/>
      <c r="AGK615" s="111"/>
      <c r="AGL615" s="111"/>
      <c r="AGM615" s="111"/>
      <c r="AGN615" s="111"/>
      <c r="AGO615" s="111"/>
      <c r="AGP615" s="111"/>
      <c r="AGQ615" s="111"/>
      <c r="AGR615" s="111"/>
      <c r="AGS615" s="111"/>
      <c r="AGT615" s="111"/>
      <c r="AGU615" s="111"/>
      <c r="AGV615" s="111"/>
      <c r="AGW615" s="111"/>
      <c r="AGX615" s="111"/>
      <c r="AGY615" s="111"/>
      <c r="AGZ615" s="111"/>
      <c r="AHA615" s="111"/>
      <c r="AHB615" s="111"/>
      <c r="AHC615" s="111"/>
      <c r="AHD615" s="111"/>
      <c r="AHE615" s="111"/>
      <c r="AHF615" s="111"/>
      <c r="AHG615" s="111"/>
      <c r="AHH615" s="111"/>
      <c r="AHI615" s="111"/>
      <c r="AHJ615" s="111"/>
      <c r="AHK615" s="111"/>
      <c r="AHL615" s="111"/>
      <c r="AHM615" s="111"/>
      <c r="AHN615" s="111"/>
      <c r="AHO615" s="111"/>
      <c r="AHP615" s="111"/>
      <c r="AHQ615" s="111"/>
      <c r="AHR615" s="111"/>
      <c r="AHS615" s="111"/>
      <c r="AHT615" s="111"/>
      <c r="AHU615" s="111"/>
      <c r="AHV615" s="111"/>
      <c r="AHW615" s="111"/>
      <c r="AHX615" s="111"/>
      <c r="AHY615" s="111"/>
      <c r="AHZ615" s="111"/>
      <c r="AIA615" s="111"/>
      <c r="AIB615" s="111"/>
      <c r="AIC615" s="111"/>
      <c r="AID615" s="111"/>
      <c r="AIE615" s="111"/>
      <c r="AIF615" s="111"/>
      <c r="AIG615" s="111"/>
      <c r="AIH615" s="111"/>
      <c r="AII615" s="111"/>
      <c r="AIJ615" s="111"/>
      <c r="AIK615" s="111"/>
      <c r="AIL615" s="111"/>
      <c r="AIM615" s="111"/>
      <c r="AIN615" s="111"/>
      <c r="AIO615" s="111"/>
      <c r="AIP615" s="111"/>
      <c r="AIQ615" s="111"/>
      <c r="AIR615" s="111"/>
      <c r="AIS615" s="111"/>
      <c r="AIT615" s="111"/>
      <c r="AIU615" s="111"/>
      <c r="AIV615" s="111"/>
      <c r="AIW615" s="111"/>
      <c r="AIX615" s="111"/>
      <c r="AIY615" s="111"/>
      <c r="AIZ615" s="111"/>
      <c r="AJA615" s="111"/>
      <c r="AJB615" s="111"/>
      <c r="AJC615" s="111"/>
      <c r="AJD615" s="111"/>
      <c r="AJE615" s="111"/>
      <c r="AJF615" s="111"/>
      <c r="AJG615" s="111"/>
      <c r="AJH615" s="111"/>
      <c r="AJI615" s="111"/>
      <c r="AJJ615" s="111"/>
      <c r="AJK615" s="111"/>
      <c r="AJL615" s="111"/>
      <c r="AJM615" s="111"/>
      <c r="AJN615" s="111"/>
      <c r="AJO615" s="111"/>
      <c r="AJP615" s="111"/>
      <c r="AJQ615" s="111"/>
      <c r="AJR615" s="111"/>
      <c r="AJS615" s="111"/>
      <c r="AJT615" s="111"/>
      <c r="AJU615" s="111"/>
      <c r="AJV615" s="111"/>
      <c r="AJW615" s="111"/>
      <c r="AJX615" s="111"/>
      <c r="AJY615" s="111"/>
      <c r="AJZ615" s="111"/>
      <c r="AKA615" s="111"/>
      <c r="AKB615" s="111"/>
      <c r="AKC615" s="111"/>
      <c r="AKD615" s="111"/>
      <c r="AKE615" s="111"/>
      <c r="AKF615" s="111"/>
      <c r="AKG615" s="111"/>
      <c r="AKH615" s="111"/>
      <c r="AKI615" s="111"/>
      <c r="AKJ615" s="111"/>
      <c r="AKK615" s="111"/>
      <c r="AKL615" s="111"/>
      <c r="AKM615" s="111"/>
      <c r="AKN615" s="111"/>
      <c r="AKO615" s="111"/>
      <c r="AKP615" s="111"/>
      <c r="AKQ615" s="111"/>
      <c r="AKR615" s="111"/>
      <c r="AKS615" s="111"/>
      <c r="AKT615" s="111"/>
      <c r="AKU615" s="111"/>
      <c r="AKV615" s="111"/>
      <c r="AKW615" s="111"/>
      <c r="AKX615" s="111"/>
      <c r="AKY615" s="111"/>
      <c r="AKZ615" s="111"/>
      <c r="ALA615" s="111"/>
      <c r="ALB615" s="111"/>
      <c r="ALC615" s="111"/>
      <c r="ALD615" s="111"/>
      <c r="ALE615" s="111"/>
      <c r="ALF615" s="111"/>
      <c r="ALG615" s="111"/>
      <c r="ALH615" s="111"/>
      <c r="ALI615" s="111"/>
      <c r="ALJ615" s="111"/>
      <c r="ALK615" s="111"/>
      <c r="ALL615" s="111"/>
      <c r="ALM615" s="111"/>
      <c r="ALN615" s="111"/>
      <c r="ALO615" s="111"/>
      <c r="ALP615" s="101"/>
      <c r="ALQ615" s="48"/>
      <c r="ALR615" s="48"/>
      <c r="ALS615" s="48"/>
      <c r="ALT615" s="48"/>
      <c r="ALU615" s="48"/>
      <c r="ALV615" s="48"/>
      <c r="ALW615" s="48"/>
      <c r="ALX615" s="48"/>
      <c r="ALY615" s="48"/>
      <c r="ALZ615" s="48"/>
      <c r="AMA615" s="48"/>
      <c r="AMB615" s="48"/>
      <c r="AMC615" s="48"/>
      <c r="AMD615" s="48"/>
      <c r="AME615" s="48"/>
      <c r="AMF615" s="48"/>
      <c r="AMG615" s="48"/>
      <c r="AMH615" s="48"/>
      <c r="AMI615" s="48"/>
      <c r="AMJ615" s="48"/>
      <c r="AMK615" s="48"/>
      <c r="AML615" s="48"/>
      <c r="AMM615" s="111"/>
    </row>
    <row r="616" s="126" customFormat="true" ht="57.7" hidden="false" customHeight="true" outlineLevel="0" collapsed="false">
      <c r="B616" s="148" t="s">
        <v>74</v>
      </c>
      <c r="C616" s="88" t="s">
        <v>397</v>
      </c>
      <c r="D616" s="88" t="n">
        <v>929</v>
      </c>
      <c r="E616" s="162"/>
      <c r="F616" s="162"/>
      <c r="G616" s="89"/>
      <c r="H616" s="90"/>
      <c r="I616" s="151" t="n">
        <f aca="false">SUM(J616:Q616)</f>
        <v>172563500</v>
      </c>
      <c r="J616" s="151" t="n">
        <f aca="false">J624+J617</f>
        <v>162620200</v>
      </c>
      <c r="K616" s="73" t="n">
        <f aca="false">K624+K617</f>
        <v>-3561300</v>
      </c>
      <c r="L616" s="73" t="n">
        <f aca="false">L624+L617</f>
        <v>0</v>
      </c>
      <c r="M616" s="73" t="n">
        <f aca="false">M624+M617</f>
        <v>133000</v>
      </c>
      <c r="N616" s="73" t="n">
        <f aca="false">N624+N617</f>
        <v>326900</v>
      </c>
      <c r="O616" s="151" t="n">
        <f aca="false">O624+O617</f>
        <v>13044700</v>
      </c>
      <c r="P616" s="73" t="n">
        <f aca="false">P624+P617</f>
        <v>0</v>
      </c>
      <c r="Q616" s="152" t="n">
        <f aca="false">Q624+Q617</f>
        <v>0</v>
      </c>
      <c r="ALP616" s="95"/>
      <c r="ALQ616" s="95"/>
      <c r="ALR616" s="95"/>
      <c r="ALS616" s="95"/>
      <c r="ALT616" s="95"/>
      <c r="ALU616" s="95"/>
      <c r="ALV616" s="95"/>
      <c r="ALW616" s="95"/>
      <c r="ALX616" s="95"/>
      <c r="ALY616" s="95"/>
      <c r="ALZ616" s="95"/>
      <c r="AMA616" s="95"/>
      <c r="AMB616" s="95"/>
      <c r="AMC616" s="95"/>
      <c r="AMD616" s="95"/>
      <c r="AME616" s="95"/>
      <c r="AMF616" s="95"/>
      <c r="AMG616" s="95"/>
      <c r="AMH616" s="95"/>
      <c r="AMI616" s="95"/>
      <c r="AMJ616" s="95"/>
      <c r="AMK616" s="95"/>
      <c r="AML616" s="95"/>
    </row>
    <row r="617" s="126" customFormat="true" ht="17.6" hidden="false" customHeight="false" outlineLevel="0" collapsed="false">
      <c r="B617" s="148"/>
      <c r="C617" s="81" t="s">
        <v>15</v>
      </c>
      <c r="D617" s="81" t="n">
        <v>929</v>
      </c>
      <c r="E617" s="154" t="s">
        <v>16</v>
      </c>
      <c r="F617" s="154" t="s">
        <v>83</v>
      </c>
      <c r="G617" s="82"/>
      <c r="H617" s="83"/>
      <c r="I617" s="157" t="n">
        <f aca="false">SUM(J617:Q617)</f>
        <v>238400</v>
      </c>
      <c r="J617" s="157" t="n">
        <f aca="false">J618</f>
        <v>423000</v>
      </c>
      <c r="K617" s="76" t="n">
        <f aca="false">K618</f>
        <v>-184600</v>
      </c>
      <c r="L617" s="76" t="n">
        <f aca="false">L618</f>
        <v>0</v>
      </c>
      <c r="M617" s="76" t="n">
        <f aca="false">M618</f>
        <v>0</v>
      </c>
      <c r="N617" s="76" t="n">
        <f aca="false">N618</f>
        <v>0</v>
      </c>
      <c r="O617" s="157" t="n">
        <f aca="false">O618</f>
        <v>0</v>
      </c>
      <c r="P617" s="76" t="n">
        <f aca="false">P618</f>
        <v>0</v>
      </c>
      <c r="Q617" s="158" t="n">
        <f aca="false">Q618</f>
        <v>0</v>
      </c>
      <c r="ALP617" s="101"/>
      <c r="ALQ617" s="48"/>
      <c r="ALR617" s="48"/>
      <c r="ALS617" s="48"/>
      <c r="ALT617" s="48"/>
      <c r="ALU617" s="48"/>
      <c r="ALV617" s="48"/>
      <c r="ALW617" s="48"/>
      <c r="ALX617" s="48"/>
      <c r="ALY617" s="48"/>
      <c r="ALZ617" s="48"/>
      <c r="AMA617" s="48"/>
      <c r="AMB617" s="48"/>
      <c r="AMC617" s="48"/>
      <c r="AMD617" s="48"/>
      <c r="AME617" s="48"/>
      <c r="AMF617" s="48"/>
      <c r="AMG617" s="48"/>
      <c r="AMH617" s="48"/>
      <c r="AMI617" s="48"/>
      <c r="AMJ617" s="48"/>
      <c r="AMK617" s="48"/>
      <c r="AML617" s="48"/>
    </row>
    <row r="618" s="126" customFormat="true" ht="17.6" hidden="false" customHeight="false" outlineLevel="0" collapsed="false">
      <c r="B618" s="148"/>
      <c r="C618" s="81" t="s">
        <v>31</v>
      </c>
      <c r="D618" s="81" t="n">
        <v>929</v>
      </c>
      <c r="E618" s="154" t="s">
        <v>16</v>
      </c>
      <c r="F618" s="154" t="s">
        <v>32</v>
      </c>
      <c r="G618" s="82"/>
      <c r="H618" s="83"/>
      <c r="I618" s="157" t="n">
        <f aca="false">SUM(J618:Q618)</f>
        <v>238400</v>
      </c>
      <c r="J618" s="157" t="n">
        <f aca="false">J619</f>
        <v>423000</v>
      </c>
      <c r="K618" s="76" t="n">
        <f aca="false">K619</f>
        <v>-184600</v>
      </c>
      <c r="L618" s="76" t="n">
        <f aca="false">L619</f>
        <v>0</v>
      </c>
      <c r="M618" s="76" t="n">
        <f aca="false">M619</f>
        <v>0</v>
      </c>
      <c r="N618" s="76" t="n">
        <f aca="false">N619</f>
        <v>0</v>
      </c>
      <c r="O618" s="157" t="n">
        <f aca="false">O619</f>
        <v>0</v>
      </c>
      <c r="P618" s="76" t="n">
        <f aca="false">P619</f>
        <v>0</v>
      </c>
      <c r="Q618" s="158" t="n">
        <f aca="false">Q619</f>
        <v>0</v>
      </c>
      <c r="ALP618" s="101"/>
      <c r="ALQ618" s="48"/>
      <c r="ALR618" s="48"/>
      <c r="ALS618" s="48"/>
      <c r="ALT618" s="48"/>
      <c r="ALU618" s="48"/>
      <c r="ALV618" s="48"/>
      <c r="ALW618" s="48"/>
      <c r="ALX618" s="48"/>
      <c r="ALY618" s="48"/>
      <c r="ALZ618" s="48"/>
      <c r="AMA618" s="48"/>
      <c r="AMB618" s="48"/>
      <c r="AMC618" s="48"/>
      <c r="AMD618" s="48"/>
      <c r="AME618" s="48"/>
      <c r="AMF618" s="48"/>
      <c r="AMG618" s="48"/>
      <c r="AMH618" s="48"/>
      <c r="AMI618" s="48"/>
      <c r="AMJ618" s="48"/>
      <c r="AMK618" s="48"/>
      <c r="AML618" s="48"/>
    </row>
    <row r="619" s="111" customFormat="true" ht="32.8" hidden="false" customHeight="false" outlineLevel="0" collapsed="false">
      <c r="A619" s="126"/>
      <c r="B619" s="148"/>
      <c r="C619" s="81" t="s">
        <v>97</v>
      </c>
      <c r="D619" s="81" t="n">
        <v>929</v>
      </c>
      <c r="E619" s="154" t="s">
        <v>16</v>
      </c>
      <c r="F619" s="154" t="s">
        <v>32</v>
      </c>
      <c r="G619" s="82" t="n">
        <v>5000000000</v>
      </c>
      <c r="H619" s="83"/>
      <c r="I619" s="157" t="n">
        <f aca="false">SUM(J619:Q619)</f>
        <v>238400</v>
      </c>
      <c r="J619" s="157" t="n">
        <f aca="false">J620</f>
        <v>423000</v>
      </c>
      <c r="K619" s="76" t="n">
        <f aca="false">K620</f>
        <v>-184600</v>
      </c>
      <c r="L619" s="76" t="n">
        <f aca="false">L620</f>
        <v>0</v>
      </c>
      <c r="M619" s="76" t="n">
        <f aca="false">M620</f>
        <v>0</v>
      </c>
      <c r="N619" s="76" t="n">
        <f aca="false">N620</f>
        <v>0</v>
      </c>
      <c r="O619" s="157" t="n">
        <f aca="false">O620</f>
        <v>0</v>
      </c>
      <c r="P619" s="76" t="n">
        <f aca="false">P620</f>
        <v>0</v>
      </c>
      <c r="Q619" s="158" t="n">
        <f aca="false">Q620</f>
        <v>0</v>
      </c>
      <c r="R619" s="126"/>
      <c r="S619" s="126"/>
      <c r="T619" s="126"/>
      <c r="U619" s="126"/>
      <c r="V619" s="126"/>
      <c r="W619" s="126"/>
      <c r="X619" s="126"/>
      <c r="Y619" s="126"/>
      <c r="Z619" s="126"/>
      <c r="AA619" s="126"/>
      <c r="AB619" s="126"/>
      <c r="AC619" s="126"/>
      <c r="AD619" s="126"/>
      <c r="AE619" s="126"/>
      <c r="AF619" s="126"/>
      <c r="AG619" s="126"/>
      <c r="AH619" s="126"/>
      <c r="AI619" s="126"/>
      <c r="AJ619" s="126"/>
      <c r="AK619" s="126"/>
      <c r="AL619" s="126"/>
      <c r="AM619" s="126"/>
      <c r="AN619" s="126"/>
      <c r="AO619" s="126"/>
      <c r="AP619" s="126"/>
      <c r="AQ619" s="126"/>
      <c r="AR619" s="126"/>
      <c r="AS619" s="126"/>
      <c r="AT619" s="126"/>
      <c r="AU619" s="126"/>
      <c r="AV619" s="126"/>
      <c r="AW619" s="126"/>
      <c r="AX619" s="126"/>
      <c r="AY619" s="126"/>
      <c r="AZ619" s="126"/>
      <c r="BA619" s="126"/>
      <c r="BB619" s="126"/>
      <c r="BC619" s="126"/>
      <c r="BD619" s="126"/>
      <c r="BE619" s="126"/>
      <c r="BF619" s="126"/>
      <c r="BG619" s="126"/>
      <c r="BH619" s="126"/>
      <c r="BI619" s="126"/>
      <c r="BJ619" s="126"/>
      <c r="BK619" s="126"/>
      <c r="BL619" s="126"/>
      <c r="BM619" s="126"/>
      <c r="BN619" s="126"/>
      <c r="BO619" s="126"/>
      <c r="BP619" s="126"/>
      <c r="BQ619" s="126"/>
      <c r="BR619" s="126"/>
      <c r="BS619" s="126"/>
      <c r="BT619" s="126"/>
      <c r="BU619" s="126"/>
      <c r="BV619" s="126"/>
      <c r="BW619" s="126"/>
      <c r="BX619" s="126"/>
      <c r="BY619" s="126"/>
      <c r="BZ619" s="126"/>
      <c r="CA619" s="126"/>
      <c r="CB619" s="126"/>
      <c r="CC619" s="126"/>
      <c r="CD619" s="126"/>
      <c r="CE619" s="126"/>
      <c r="CF619" s="126"/>
      <c r="CG619" s="126"/>
      <c r="CH619" s="126"/>
      <c r="CI619" s="126"/>
      <c r="CJ619" s="126"/>
      <c r="CK619" s="126"/>
      <c r="CL619" s="126"/>
      <c r="CM619" s="126"/>
      <c r="CN619" s="126"/>
      <c r="CO619" s="126"/>
      <c r="CP619" s="126"/>
      <c r="CQ619" s="126"/>
      <c r="CR619" s="126"/>
      <c r="CS619" s="126"/>
      <c r="CT619" s="126"/>
      <c r="CU619" s="126"/>
      <c r="CV619" s="126"/>
      <c r="CW619" s="126"/>
      <c r="CX619" s="126"/>
      <c r="CY619" s="126"/>
      <c r="CZ619" s="126"/>
      <c r="DA619" s="126"/>
      <c r="DB619" s="126"/>
      <c r="DC619" s="126"/>
      <c r="DD619" s="126"/>
      <c r="DE619" s="126"/>
      <c r="DF619" s="126"/>
      <c r="DG619" s="126"/>
      <c r="DH619" s="126"/>
      <c r="DI619" s="126"/>
      <c r="DJ619" s="126"/>
      <c r="DK619" s="126"/>
      <c r="DL619" s="126"/>
      <c r="DM619" s="126"/>
      <c r="DN619" s="126"/>
      <c r="DO619" s="126"/>
      <c r="DP619" s="126"/>
      <c r="DQ619" s="126"/>
      <c r="DR619" s="126"/>
      <c r="DS619" s="126"/>
      <c r="DT619" s="126"/>
      <c r="DU619" s="126"/>
      <c r="DV619" s="126"/>
      <c r="DW619" s="126"/>
      <c r="DX619" s="126"/>
      <c r="DY619" s="126"/>
      <c r="DZ619" s="126"/>
      <c r="EA619" s="126"/>
      <c r="EB619" s="126"/>
      <c r="EC619" s="126"/>
      <c r="ED619" s="126"/>
      <c r="EE619" s="126"/>
      <c r="EF619" s="126"/>
      <c r="EG619" s="126"/>
      <c r="EH619" s="126"/>
      <c r="EI619" s="126"/>
      <c r="EJ619" s="126"/>
      <c r="EK619" s="126"/>
      <c r="EL619" s="126"/>
      <c r="EM619" s="126"/>
      <c r="EN619" s="126"/>
      <c r="EO619" s="126"/>
      <c r="EP619" s="126"/>
      <c r="EQ619" s="126"/>
      <c r="ER619" s="126"/>
      <c r="ES619" s="126"/>
      <c r="ET619" s="126"/>
      <c r="EU619" s="126"/>
      <c r="EV619" s="126"/>
      <c r="EW619" s="126"/>
      <c r="EX619" s="126"/>
      <c r="EY619" s="126"/>
      <c r="EZ619" s="126"/>
      <c r="FA619" s="126"/>
      <c r="FB619" s="126"/>
      <c r="FC619" s="126"/>
      <c r="FD619" s="126"/>
      <c r="FE619" s="126"/>
      <c r="FF619" s="126"/>
      <c r="FG619" s="126"/>
      <c r="FH619" s="126"/>
      <c r="FI619" s="126"/>
      <c r="FJ619" s="126"/>
      <c r="FK619" s="126"/>
      <c r="FL619" s="126"/>
      <c r="FM619" s="126"/>
      <c r="FN619" s="126"/>
      <c r="FO619" s="126"/>
      <c r="FP619" s="126"/>
      <c r="FQ619" s="126"/>
      <c r="FR619" s="126"/>
      <c r="FS619" s="126"/>
      <c r="FT619" s="126"/>
      <c r="FU619" s="126"/>
      <c r="FV619" s="126"/>
      <c r="FW619" s="126"/>
      <c r="FX619" s="126"/>
      <c r="FY619" s="126"/>
      <c r="FZ619" s="126"/>
      <c r="GA619" s="126"/>
      <c r="GB619" s="126"/>
      <c r="GC619" s="126"/>
      <c r="GD619" s="126"/>
      <c r="GE619" s="126"/>
      <c r="GF619" s="126"/>
      <c r="GG619" s="126"/>
      <c r="GH619" s="126"/>
      <c r="GI619" s="126"/>
      <c r="GJ619" s="126"/>
      <c r="GK619" s="126"/>
      <c r="GL619" s="126"/>
      <c r="GM619" s="126"/>
      <c r="GN619" s="126"/>
      <c r="GO619" s="126"/>
      <c r="GP619" s="126"/>
      <c r="GQ619" s="126"/>
      <c r="GR619" s="126"/>
      <c r="GS619" s="126"/>
      <c r="GT619" s="126"/>
      <c r="GU619" s="126"/>
      <c r="GV619" s="126"/>
      <c r="GW619" s="126"/>
      <c r="GX619" s="126"/>
      <c r="GY619" s="126"/>
      <c r="GZ619" s="126"/>
      <c r="HA619" s="126"/>
      <c r="HB619" s="126"/>
      <c r="HC619" s="126"/>
      <c r="HD619" s="126"/>
      <c r="HE619" s="126"/>
      <c r="HF619" s="126"/>
      <c r="HG619" s="126"/>
      <c r="HH619" s="126"/>
      <c r="HI619" s="126"/>
      <c r="HJ619" s="126"/>
      <c r="HK619" s="126"/>
      <c r="HL619" s="126"/>
      <c r="HM619" s="126"/>
      <c r="HN619" s="126"/>
      <c r="HO619" s="126"/>
      <c r="HP619" s="126"/>
      <c r="HQ619" s="126"/>
      <c r="HR619" s="126"/>
      <c r="HS619" s="126"/>
      <c r="HT619" s="126"/>
      <c r="HU619" s="126"/>
      <c r="HV619" s="126"/>
      <c r="HW619" s="126"/>
      <c r="HX619" s="126"/>
      <c r="HY619" s="126"/>
      <c r="HZ619" s="126"/>
      <c r="IA619" s="126"/>
      <c r="IB619" s="126"/>
      <c r="IC619" s="126"/>
      <c r="ID619" s="126"/>
      <c r="IE619" s="126"/>
      <c r="IF619" s="126"/>
      <c r="IG619" s="126"/>
      <c r="IH619" s="126"/>
      <c r="II619" s="126"/>
      <c r="IJ619" s="126"/>
      <c r="IK619" s="126"/>
      <c r="IL619" s="126"/>
      <c r="IM619" s="126"/>
      <c r="IN619" s="126"/>
      <c r="IO619" s="126"/>
      <c r="IP619" s="126"/>
      <c r="IQ619" s="126"/>
      <c r="IR619" s="126"/>
      <c r="IS619" s="126"/>
      <c r="IT619" s="126"/>
      <c r="IU619" s="126"/>
      <c r="IV619" s="126"/>
      <c r="IW619" s="126"/>
      <c r="IX619" s="126"/>
      <c r="IY619" s="126"/>
      <c r="IZ619" s="126"/>
      <c r="JA619" s="126"/>
      <c r="JB619" s="126"/>
      <c r="JC619" s="126"/>
      <c r="JD619" s="126"/>
      <c r="JE619" s="126"/>
      <c r="JF619" s="126"/>
      <c r="JG619" s="126"/>
      <c r="JH619" s="126"/>
      <c r="JI619" s="126"/>
      <c r="JJ619" s="126"/>
      <c r="JK619" s="126"/>
      <c r="JL619" s="126"/>
      <c r="JM619" s="126"/>
      <c r="JN619" s="126"/>
      <c r="JO619" s="126"/>
      <c r="JP619" s="126"/>
      <c r="JQ619" s="126"/>
      <c r="JR619" s="126"/>
      <c r="JS619" s="126"/>
      <c r="JT619" s="126"/>
      <c r="JU619" s="126"/>
      <c r="JV619" s="126"/>
      <c r="JW619" s="126"/>
      <c r="JX619" s="126"/>
      <c r="JY619" s="126"/>
      <c r="JZ619" s="126"/>
      <c r="KA619" s="126"/>
      <c r="KB619" s="126"/>
      <c r="KC619" s="126"/>
      <c r="KD619" s="126"/>
      <c r="KE619" s="126"/>
      <c r="KF619" s="126"/>
      <c r="KG619" s="126"/>
      <c r="KH619" s="126"/>
      <c r="KI619" s="126"/>
      <c r="KJ619" s="126"/>
      <c r="KK619" s="126"/>
      <c r="KL619" s="126"/>
      <c r="KM619" s="126"/>
      <c r="KN619" s="126"/>
      <c r="KO619" s="126"/>
      <c r="KP619" s="126"/>
      <c r="KQ619" s="126"/>
      <c r="KR619" s="126"/>
      <c r="KS619" s="126"/>
      <c r="KT619" s="126"/>
      <c r="KU619" s="126"/>
      <c r="KV619" s="126"/>
      <c r="KW619" s="126"/>
      <c r="KX619" s="126"/>
      <c r="KY619" s="126"/>
      <c r="KZ619" s="126"/>
      <c r="LA619" s="126"/>
      <c r="LB619" s="126"/>
      <c r="LC619" s="126"/>
      <c r="LD619" s="126"/>
      <c r="LE619" s="126"/>
      <c r="LF619" s="126"/>
      <c r="LG619" s="126"/>
      <c r="LH619" s="126"/>
      <c r="LI619" s="126"/>
      <c r="LJ619" s="126"/>
      <c r="LK619" s="126"/>
      <c r="LL619" s="126"/>
      <c r="LM619" s="126"/>
      <c r="LN619" s="126"/>
      <c r="LO619" s="126"/>
      <c r="LP619" s="126"/>
      <c r="LQ619" s="126"/>
      <c r="LR619" s="126"/>
      <c r="LS619" s="126"/>
      <c r="LT619" s="126"/>
      <c r="LU619" s="126"/>
      <c r="LV619" s="126"/>
      <c r="LW619" s="126"/>
      <c r="LX619" s="126"/>
      <c r="LY619" s="126"/>
      <c r="LZ619" s="126"/>
      <c r="MA619" s="126"/>
      <c r="MB619" s="126"/>
      <c r="MC619" s="126"/>
      <c r="MD619" s="126"/>
      <c r="ME619" s="126"/>
      <c r="MF619" s="126"/>
      <c r="MG619" s="126"/>
      <c r="MH619" s="126"/>
      <c r="MI619" s="126"/>
      <c r="MJ619" s="126"/>
      <c r="MK619" s="126"/>
      <c r="ML619" s="126"/>
      <c r="MM619" s="126"/>
      <c r="MN619" s="126"/>
      <c r="MO619" s="126"/>
      <c r="MP619" s="126"/>
      <c r="MQ619" s="126"/>
      <c r="MR619" s="126"/>
      <c r="MS619" s="126"/>
      <c r="MT619" s="126"/>
      <c r="MU619" s="126"/>
      <c r="MV619" s="126"/>
      <c r="MW619" s="126"/>
      <c r="MX619" s="126"/>
      <c r="MY619" s="126"/>
      <c r="MZ619" s="126"/>
      <c r="NA619" s="126"/>
      <c r="NB619" s="126"/>
      <c r="NC619" s="126"/>
      <c r="ND619" s="126"/>
      <c r="NE619" s="126"/>
      <c r="NF619" s="126"/>
      <c r="NG619" s="126"/>
      <c r="NH619" s="126"/>
      <c r="NI619" s="126"/>
      <c r="NJ619" s="126"/>
      <c r="NK619" s="126"/>
      <c r="NL619" s="126"/>
      <c r="NM619" s="126"/>
      <c r="NN619" s="126"/>
      <c r="NO619" s="126"/>
      <c r="NP619" s="126"/>
      <c r="NQ619" s="126"/>
      <c r="NR619" s="126"/>
      <c r="NS619" s="126"/>
      <c r="NT619" s="126"/>
      <c r="NU619" s="126"/>
      <c r="NV619" s="126"/>
      <c r="NW619" s="126"/>
      <c r="NX619" s="126"/>
      <c r="NY619" s="126"/>
      <c r="NZ619" s="126"/>
      <c r="OA619" s="126"/>
      <c r="OB619" s="126"/>
      <c r="OC619" s="126"/>
      <c r="OD619" s="126"/>
      <c r="OE619" s="126"/>
      <c r="OF619" s="126"/>
      <c r="OG619" s="126"/>
      <c r="OH619" s="126"/>
      <c r="OI619" s="126"/>
      <c r="OJ619" s="126"/>
      <c r="OK619" s="126"/>
      <c r="OL619" s="126"/>
      <c r="OM619" s="126"/>
      <c r="ON619" s="126"/>
      <c r="OO619" s="126"/>
      <c r="OP619" s="126"/>
      <c r="OQ619" s="126"/>
      <c r="OR619" s="126"/>
      <c r="OS619" s="126"/>
      <c r="OT619" s="126"/>
      <c r="OU619" s="126"/>
      <c r="OV619" s="126"/>
      <c r="OW619" s="126"/>
      <c r="OX619" s="126"/>
      <c r="OY619" s="126"/>
      <c r="OZ619" s="126"/>
      <c r="PA619" s="126"/>
      <c r="PB619" s="126"/>
      <c r="PC619" s="126"/>
      <c r="PD619" s="126"/>
      <c r="PE619" s="126"/>
      <c r="PF619" s="126"/>
      <c r="PG619" s="126"/>
      <c r="PH619" s="126"/>
      <c r="PI619" s="126"/>
      <c r="PJ619" s="126"/>
      <c r="PK619" s="126"/>
      <c r="PL619" s="126"/>
      <c r="PM619" s="126"/>
      <c r="PN619" s="126"/>
      <c r="PO619" s="126"/>
      <c r="PP619" s="126"/>
      <c r="PQ619" s="126"/>
      <c r="PR619" s="126"/>
      <c r="PS619" s="126"/>
      <c r="PT619" s="126"/>
      <c r="PU619" s="126"/>
      <c r="PV619" s="126"/>
      <c r="PW619" s="126"/>
      <c r="PX619" s="126"/>
      <c r="PY619" s="126"/>
      <c r="PZ619" s="126"/>
      <c r="QA619" s="126"/>
      <c r="QB619" s="126"/>
      <c r="QC619" s="126"/>
      <c r="QD619" s="126"/>
      <c r="QE619" s="126"/>
      <c r="QF619" s="126"/>
      <c r="QG619" s="126"/>
      <c r="QH619" s="126"/>
      <c r="QI619" s="126"/>
      <c r="QJ619" s="126"/>
      <c r="QK619" s="126"/>
      <c r="QL619" s="126"/>
      <c r="QM619" s="126"/>
      <c r="QN619" s="126"/>
      <c r="QO619" s="126"/>
      <c r="QP619" s="126"/>
      <c r="QQ619" s="126"/>
      <c r="QR619" s="126"/>
      <c r="QS619" s="126"/>
      <c r="QT619" s="126"/>
      <c r="QU619" s="126"/>
      <c r="QV619" s="126"/>
      <c r="QW619" s="126"/>
      <c r="QX619" s="126"/>
      <c r="QY619" s="126"/>
      <c r="QZ619" s="126"/>
      <c r="RA619" s="126"/>
      <c r="RB619" s="126"/>
      <c r="RC619" s="126"/>
      <c r="RD619" s="126"/>
      <c r="RE619" s="126"/>
      <c r="RF619" s="126"/>
      <c r="RG619" s="126"/>
      <c r="RH619" s="126"/>
      <c r="RI619" s="126"/>
      <c r="RJ619" s="126"/>
      <c r="RK619" s="126"/>
      <c r="RL619" s="126"/>
      <c r="RM619" s="126"/>
      <c r="RN619" s="126"/>
      <c r="RO619" s="126"/>
      <c r="RP619" s="126"/>
      <c r="RQ619" s="126"/>
      <c r="RR619" s="126"/>
      <c r="RS619" s="126"/>
      <c r="RT619" s="126"/>
      <c r="RU619" s="126"/>
      <c r="RV619" s="126"/>
      <c r="RW619" s="126"/>
      <c r="RX619" s="126"/>
      <c r="RY619" s="126"/>
      <c r="RZ619" s="126"/>
      <c r="SA619" s="126"/>
      <c r="SB619" s="126"/>
      <c r="SC619" s="126"/>
      <c r="SD619" s="126"/>
      <c r="SE619" s="126"/>
      <c r="SF619" s="126"/>
      <c r="SG619" s="126"/>
      <c r="SH619" s="126"/>
      <c r="SI619" s="126"/>
      <c r="SJ619" s="126"/>
      <c r="SK619" s="126"/>
      <c r="SL619" s="126"/>
      <c r="SM619" s="126"/>
      <c r="SN619" s="126"/>
      <c r="SO619" s="126"/>
      <c r="SP619" s="126"/>
      <c r="SQ619" s="126"/>
      <c r="SR619" s="126"/>
      <c r="SS619" s="126"/>
      <c r="ST619" s="126"/>
      <c r="SU619" s="126"/>
      <c r="SV619" s="126"/>
      <c r="SW619" s="126"/>
      <c r="SX619" s="126"/>
      <c r="SY619" s="126"/>
      <c r="SZ619" s="126"/>
      <c r="TA619" s="126"/>
      <c r="TB619" s="126"/>
      <c r="TC619" s="126"/>
      <c r="TD619" s="126"/>
      <c r="TE619" s="126"/>
      <c r="TF619" s="126"/>
      <c r="TG619" s="126"/>
      <c r="TH619" s="126"/>
      <c r="TI619" s="126"/>
      <c r="TJ619" s="126"/>
      <c r="TK619" s="126"/>
      <c r="TL619" s="126"/>
      <c r="TM619" s="126"/>
      <c r="TN619" s="126"/>
      <c r="TO619" s="126"/>
      <c r="TP619" s="126"/>
      <c r="TQ619" s="126"/>
      <c r="TR619" s="126"/>
      <c r="TS619" s="126"/>
      <c r="TT619" s="126"/>
      <c r="TU619" s="126"/>
      <c r="TV619" s="126"/>
      <c r="TW619" s="126"/>
      <c r="TX619" s="126"/>
      <c r="TY619" s="126"/>
      <c r="TZ619" s="126"/>
      <c r="UA619" s="126"/>
      <c r="UB619" s="126"/>
      <c r="UC619" s="126"/>
      <c r="UD619" s="126"/>
      <c r="UE619" s="126"/>
      <c r="UF619" s="126"/>
      <c r="UG619" s="126"/>
      <c r="UH619" s="126"/>
      <c r="UI619" s="126"/>
      <c r="UJ619" s="126"/>
      <c r="UK619" s="126"/>
      <c r="UL619" s="126"/>
      <c r="UM619" s="126"/>
      <c r="UN619" s="126"/>
      <c r="UO619" s="126"/>
      <c r="UP619" s="126"/>
      <c r="UQ619" s="126"/>
      <c r="UR619" s="126"/>
      <c r="US619" s="126"/>
      <c r="UT619" s="126"/>
      <c r="UU619" s="126"/>
      <c r="UV619" s="126"/>
      <c r="UW619" s="126"/>
      <c r="UX619" s="126"/>
      <c r="UY619" s="126"/>
      <c r="UZ619" s="126"/>
      <c r="VA619" s="126"/>
      <c r="VB619" s="126"/>
      <c r="VC619" s="126"/>
      <c r="VD619" s="126"/>
      <c r="VE619" s="126"/>
      <c r="VF619" s="126"/>
      <c r="VG619" s="126"/>
      <c r="VH619" s="126"/>
      <c r="VI619" s="126"/>
      <c r="VJ619" s="126"/>
      <c r="VK619" s="126"/>
      <c r="VL619" s="126"/>
      <c r="VM619" s="126"/>
      <c r="VN619" s="126"/>
      <c r="VO619" s="126"/>
      <c r="VP619" s="126"/>
      <c r="VQ619" s="126"/>
      <c r="VR619" s="126"/>
      <c r="VS619" s="126"/>
      <c r="VT619" s="126"/>
      <c r="VU619" s="126"/>
      <c r="VV619" s="126"/>
      <c r="VW619" s="126"/>
      <c r="VX619" s="126"/>
      <c r="VY619" s="126"/>
      <c r="VZ619" s="126"/>
      <c r="WA619" s="126"/>
      <c r="WB619" s="126"/>
      <c r="WC619" s="126"/>
      <c r="WD619" s="126"/>
      <c r="WE619" s="126"/>
      <c r="WF619" s="126"/>
      <c r="WG619" s="126"/>
      <c r="WH619" s="126"/>
      <c r="WI619" s="126"/>
      <c r="WJ619" s="126"/>
      <c r="WK619" s="126"/>
      <c r="WL619" s="126"/>
      <c r="WM619" s="126"/>
      <c r="WN619" s="126"/>
      <c r="WO619" s="126"/>
      <c r="WP619" s="126"/>
      <c r="WQ619" s="126"/>
      <c r="WR619" s="126"/>
      <c r="WS619" s="126"/>
      <c r="WT619" s="126"/>
      <c r="WU619" s="126"/>
      <c r="WV619" s="126"/>
      <c r="WW619" s="126"/>
      <c r="WX619" s="126"/>
      <c r="WY619" s="126"/>
      <c r="WZ619" s="126"/>
      <c r="XA619" s="126"/>
      <c r="XB619" s="126"/>
      <c r="XC619" s="126"/>
      <c r="XD619" s="126"/>
      <c r="XE619" s="126"/>
      <c r="XF619" s="126"/>
      <c r="XG619" s="126"/>
      <c r="XH619" s="126"/>
      <c r="XI619" s="126"/>
      <c r="XJ619" s="126"/>
      <c r="XK619" s="126"/>
      <c r="XL619" s="126"/>
      <c r="XM619" s="126"/>
      <c r="XN619" s="126"/>
      <c r="XO619" s="126"/>
      <c r="XP619" s="126"/>
      <c r="XQ619" s="126"/>
      <c r="XR619" s="126"/>
      <c r="XS619" s="126"/>
      <c r="XT619" s="126"/>
      <c r="XU619" s="126"/>
      <c r="XV619" s="126"/>
      <c r="XW619" s="126"/>
      <c r="XX619" s="126"/>
      <c r="XY619" s="126"/>
      <c r="XZ619" s="126"/>
      <c r="YA619" s="126"/>
      <c r="YB619" s="126"/>
      <c r="YC619" s="126"/>
      <c r="YD619" s="126"/>
      <c r="YE619" s="126"/>
      <c r="YF619" s="126"/>
      <c r="YG619" s="126"/>
      <c r="YH619" s="126"/>
      <c r="YI619" s="126"/>
      <c r="YJ619" s="126"/>
      <c r="YK619" s="126"/>
      <c r="YL619" s="126"/>
      <c r="YM619" s="126"/>
      <c r="YN619" s="126"/>
      <c r="YO619" s="126"/>
      <c r="YP619" s="126"/>
      <c r="YQ619" s="126"/>
      <c r="YR619" s="126"/>
      <c r="YS619" s="126"/>
      <c r="YT619" s="126"/>
      <c r="YU619" s="126"/>
      <c r="YV619" s="126"/>
      <c r="YW619" s="126"/>
      <c r="YX619" s="126"/>
      <c r="YY619" s="126"/>
      <c r="YZ619" s="126"/>
      <c r="ZA619" s="126"/>
      <c r="ZB619" s="126"/>
      <c r="ZC619" s="126"/>
      <c r="ZD619" s="126"/>
      <c r="ZE619" s="126"/>
      <c r="ZF619" s="126"/>
      <c r="ZG619" s="126"/>
      <c r="ZH619" s="126"/>
      <c r="ZI619" s="126"/>
      <c r="ZJ619" s="126"/>
      <c r="ZK619" s="126"/>
      <c r="ZL619" s="126"/>
      <c r="ZM619" s="126"/>
      <c r="ZN619" s="126"/>
      <c r="ZO619" s="126"/>
      <c r="ZP619" s="126"/>
      <c r="ZQ619" s="126"/>
      <c r="ZR619" s="126"/>
      <c r="ZS619" s="126"/>
      <c r="ZT619" s="126"/>
      <c r="ZU619" s="126"/>
      <c r="ZV619" s="126"/>
      <c r="ZW619" s="126"/>
      <c r="ZX619" s="126"/>
      <c r="ZY619" s="126"/>
      <c r="ZZ619" s="126"/>
      <c r="AAA619" s="126"/>
      <c r="AAB619" s="126"/>
      <c r="AAC619" s="126"/>
      <c r="AAD619" s="126"/>
      <c r="AAE619" s="126"/>
      <c r="AAF619" s="126"/>
      <c r="AAG619" s="126"/>
      <c r="AAH619" s="126"/>
      <c r="AAI619" s="126"/>
      <c r="AAJ619" s="126"/>
      <c r="AAK619" s="126"/>
      <c r="AAL619" s="126"/>
      <c r="AAM619" s="126"/>
      <c r="AAN619" s="126"/>
      <c r="AAO619" s="126"/>
      <c r="AAP619" s="126"/>
      <c r="AAQ619" s="126"/>
      <c r="AAR619" s="126"/>
      <c r="AAS619" s="126"/>
      <c r="AAT619" s="126"/>
      <c r="AAU619" s="126"/>
      <c r="AAV619" s="126"/>
      <c r="AAW619" s="126"/>
      <c r="AAX619" s="126"/>
      <c r="AAY619" s="126"/>
      <c r="AAZ619" s="126"/>
      <c r="ABA619" s="126"/>
      <c r="ABB619" s="126"/>
      <c r="ABC619" s="126"/>
      <c r="ABD619" s="126"/>
      <c r="ABE619" s="126"/>
      <c r="ABF619" s="126"/>
      <c r="ABG619" s="126"/>
      <c r="ABH619" s="126"/>
      <c r="ABI619" s="126"/>
      <c r="ABJ619" s="126"/>
      <c r="ABK619" s="126"/>
      <c r="ABL619" s="126"/>
      <c r="ABM619" s="126"/>
      <c r="ABN619" s="126"/>
      <c r="ABO619" s="126"/>
      <c r="ABP619" s="126"/>
      <c r="ABQ619" s="126"/>
      <c r="ABR619" s="126"/>
      <c r="ABS619" s="126"/>
      <c r="ABT619" s="126"/>
      <c r="ABU619" s="126"/>
      <c r="ABV619" s="126"/>
      <c r="ABW619" s="126"/>
      <c r="ABX619" s="126"/>
      <c r="ABY619" s="126"/>
      <c r="ABZ619" s="126"/>
      <c r="ACA619" s="126"/>
      <c r="ACB619" s="126"/>
      <c r="ACC619" s="126"/>
      <c r="ACD619" s="126"/>
      <c r="ACE619" s="126"/>
      <c r="ACF619" s="126"/>
      <c r="ACG619" s="126"/>
      <c r="ACH619" s="126"/>
      <c r="ACI619" s="126"/>
      <c r="ACJ619" s="126"/>
      <c r="ACK619" s="126"/>
      <c r="ACL619" s="126"/>
      <c r="ACM619" s="126"/>
      <c r="ACN619" s="126"/>
      <c r="ACO619" s="126"/>
      <c r="ACP619" s="126"/>
      <c r="ACQ619" s="126"/>
      <c r="ACR619" s="126"/>
      <c r="ACS619" s="126"/>
      <c r="ACT619" s="126"/>
      <c r="ACU619" s="126"/>
      <c r="ACV619" s="126"/>
      <c r="ACW619" s="126"/>
      <c r="ACX619" s="126"/>
      <c r="ACY619" s="126"/>
      <c r="ACZ619" s="126"/>
      <c r="ADA619" s="126"/>
      <c r="ADB619" s="126"/>
      <c r="ADC619" s="126"/>
      <c r="ADD619" s="126"/>
      <c r="ADE619" s="126"/>
      <c r="ADF619" s="126"/>
      <c r="ADG619" s="126"/>
      <c r="ADH619" s="126"/>
      <c r="ADI619" s="126"/>
      <c r="ADJ619" s="126"/>
      <c r="ADK619" s="126"/>
      <c r="ADL619" s="126"/>
      <c r="ADM619" s="126"/>
      <c r="ADN619" s="126"/>
      <c r="ADO619" s="126"/>
      <c r="ADP619" s="126"/>
      <c r="ADQ619" s="126"/>
      <c r="ADR619" s="126"/>
      <c r="ADS619" s="126"/>
      <c r="ADT619" s="126"/>
      <c r="ADU619" s="126"/>
      <c r="ADV619" s="126"/>
      <c r="ADW619" s="126"/>
      <c r="ADX619" s="126"/>
      <c r="ADY619" s="126"/>
      <c r="ADZ619" s="126"/>
      <c r="AEA619" s="126"/>
      <c r="AEB619" s="126"/>
      <c r="AEC619" s="126"/>
      <c r="AED619" s="126"/>
      <c r="AEE619" s="126"/>
      <c r="AEF619" s="126"/>
      <c r="AEG619" s="126"/>
      <c r="AEH619" s="126"/>
      <c r="AEI619" s="126"/>
      <c r="AEJ619" s="126"/>
      <c r="AEK619" s="126"/>
      <c r="AEL619" s="126"/>
      <c r="AEM619" s="126"/>
      <c r="AEN619" s="126"/>
      <c r="AEO619" s="126"/>
      <c r="AEP619" s="126"/>
      <c r="AEQ619" s="126"/>
      <c r="AER619" s="126"/>
      <c r="AES619" s="126"/>
      <c r="AET619" s="126"/>
      <c r="AEU619" s="126"/>
      <c r="AEV619" s="126"/>
      <c r="AEW619" s="126"/>
      <c r="AEX619" s="126"/>
      <c r="AEY619" s="126"/>
      <c r="AEZ619" s="126"/>
      <c r="AFA619" s="126"/>
      <c r="AFB619" s="126"/>
      <c r="AFC619" s="126"/>
      <c r="AFD619" s="126"/>
      <c r="AFE619" s="126"/>
      <c r="AFF619" s="126"/>
      <c r="AFG619" s="126"/>
      <c r="AFH619" s="126"/>
      <c r="AFI619" s="126"/>
      <c r="AFJ619" s="126"/>
      <c r="AFK619" s="126"/>
      <c r="AFL619" s="126"/>
      <c r="AFM619" s="126"/>
      <c r="AFN619" s="126"/>
      <c r="AFO619" s="126"/>
      <c r="AFP619" s="126"/>
      <c r="AFQ619" s="126"/>
      <c r="AFR619" s="126"/>
      <c r="AFS619" s="126"/>
      <c r="AFT619" s="126"/>
      <c r="AFU619" s="126"/>
      <c r="AFV619" s="126"/>
      <c r="AFW619" s="126"/>
      <c r="AFX619" s="126"/>
      <c r="AFY619" s="126"/>
      <c r="AFZ619" s="126"/>
      <c r="AGA619" s="126"/>
      <c r="AGB619" s="126"/>
      <c r="AGC619" s="126"/>
      <c r="AGD619" s="126"/>
      <c r="AGE619" s="126"/>
      <c r="AGF619" s="126"/>
      <c r="AGG619" s="126"/>
      <c r="AGH619" s="126"/>
      <c r="AGI619" s="126"/>
      <c r="AGJ619" s="126"/>
      <c r="AGK619" s="126"/>
      <c r="AGL619" s="126"/>
      <c r="AGM619" s="126"/>
      <c r="AGN619" s="126"/>
      <c r="AGO619" s="126"/>
      <c r="AGP619" s="126"/>
      <c r="AGQ619" s="126"/>
      <c r="AGR619" s="126"/>
      <c r="AGS619" s="126"/>
      <c r="AGT619" s="126"/>
      <c r="AGU619" s="126"/>
      <c r="AGV619" s="126"/>
      <c r="AGW619" s="126"/>
      <c r="AGX619" s="126"/>
      <c r="AGY619" s="126"/>
      <c r="AGZ619" s="126"/>
      <c r="AHA619" s="126"/>
      <c r="AHB619" s="126"/>
      <c r="AHC619" s="126"/>
      <c r="AHD619" s="126"/>
      <c r="AHE619" s="126"/>
      <c r="AHF619" s="126"/>
      <c r="AHG619" s="126"/>
      <c r="AHH619" s="126"/>
      <c r="AHI619" s="126"/>
      <c r="AHJ619" s="126"/>
      <c r="AHK619" s="126"/>
      <c r="AHL619" s="126"/>
      <c r="AHM619" s="126"/>
      <c r="AHN619" s="126"/>
      <c r="AHO619" s="126"/>
      <c r="AHP619" s="126"/>
      <c r="AHQ619" s="126"/>
      <c r="AHR619" s="126"/>
      <c r="AHS619" s="126"/>
      <c r="AHT619" s="126"/>
      <c r="AHU619" s="126"/>
      <c r="AHV619" s="126"/>
      <c r="AHW619" s="126"/>
      <c r="AHX619" s="126"/>
      <c r="AHY619" s="126"/>
      <c r="AHZ619" s="126"/>
      <c r="AIA619" s="126"/>
      <c r="AIB619" s="126"/>
      <c r="AIC619" s="126"/>
      <c r="AID619" s="126"/>
      <c r="AIE619" s="126"/>
      <c r="AIF619" s="126"/>
      <c r="AIG619" s="126"/>
      <c r="AIH619" s="126"/>
      <c r="AII619" s="126"/>
      <c r="AIJ619" s="126"/>
      <c r="AIK619" s="126"/>
      <c r="AIL619" s="126"/>
      <c r="AIM619" s="126"/>
      <c r="AIN619" s="126"/>
      <c r="AIO619" s="126"/>
      <c r="AIP619" s="126"/>
      <c r="AIQ619" s="126"/>
      <c r="AIR619" s="126"/>
      <c r="AIS619" s="126"/>
      <c r="AIT619" s="126"/>
      <c r="AIU619" s="126"/>
      <c r="AIV619" s="126"/>
      <c r="AIW619" s="126"/>
      <c r="AIX619" s="126"/>
      <c r="AIY619" s="126"/>
      <c r="AIZ619" s="126"/>
      <c r="AJA619" s="126"/>
      <c r="AJB619" s="126"/>
      <c r="AJC619" s="126"/>
      <c r="AJD619" s="126"/>
      <c r="AJE619" s="126"/>
      <c r="AJF619" s="126"/>
      <c r="AJG619" s="126"/>
      <c r="AJH619" s="126"/>
      <c r="AJI619" s="126"/>
      <c r="AJJ619" s="126"/>
      <c r="AJK619" s="126"/>
      <c r="AJL619" s="126"/>
      <c r="AJM619" s="126"/>
      <c r="AJN619" s="126"/>
      <c r="AJO619" s="126"/>
      <c r="AJP619" s="126"/>
      <c r="AJQ619" s="126"/>
      <c r="AJR619" s="126"/>
      <c r="AJS619" s="126"/>
      <c r="AJT619" s="126"/>
      <c r="AJU619" s="126"/>
      <c r="AJV619" s="126"/>
      <c r="AJW619" s="126"/>
      <c r="AJX619" s="126"/>
      <c r="AJY619" s="126"/>
      <c r="AJZ619" s="126"/>
      <c r="AKA619" s="126"/>
      <c r="AKB619" s="126"/>
      <c r="AKC619" s="126"/>
      <c r="AKD619" s="126"/>
      <c r="AKE619" s="126"/>
      <c r="AKF619" s="126"/>
      <c r="AKG619" s="126"/>
      <c r="AKH619" s="126"/>
      <c r="AKI619" s="126"/>
      <c r="AKJ619" s="126"/>
      <c r="AKK619" s="126"/>
      <c r="AKL619" s="126"/>
      <c r="AKM619" s="126"/>
      <c r="AKN619" s="126"/>
      <c r="AKO619" s="126"/>
      <c r="AKP619" s="126"/>
      <c r="AKQ619" s="126"/>
      <c r="AKR619" s="126"/>
      <c r="AKS619" s="126"/>
      <c r="AKT619" s="126"/>
      <c r="AKU619" s="126"/>
      <c r="AKV619" s="126"/>
      <c r="AKW619" s="126"/>
      <c r="AKX619" s="126"/>
      <c r="AKY619" s="126"/>
      <c r="AKZ619" s="126"/>
      <c r="ALA619" s="126"/>
      <c r="ALB619" s="126"/>
      <c r="ALC619" s="126"/>
      <c r="ALD619" s="126"/>
      <c r="ALE619" s="126"/>
      <c r="ALF619" s="126"/>
      <c r="ALG619" s="126"/>
      <c r="ALH619" s="126"/>
      <c r="ALI619" s="126"/>
      <c r="ALJ619" s="126"/>
      <c r="ALK619" s="126"/>
      <c r="ALL619" s="126"/>
      <c r="ALM619" s="126"/>
      <c r="ALN619" s="126"/>
      <c r="ALO619" s="126"/>
      <c r="ALP619" s="101"/>
      <c r="ALQ619" s="48"/>
      <c r="ALR619" s="48"/>
      <c r="ALS619" s="48"/>
      <c r="ALT619" s="48"/>
      <c r="ALU619" s="48"/>
      <c r="ALV619" s="48"/>
      <c r="ALW619" s="48"/>
      <c r="ALX619" s="48"/>
      <c r="ALY619" s="48"/>
      <c r="ALZ619" s="48"/>
      <c r="AMA619" s="48"/>
      <c r="AMB619" s="48"/>
      <c r="AMC619" s="48"/>
      <c r="AMD619" s="48"/>
      <c r="AME619" s="48"/>
      <c r="AMF619" s="48"/>
      <c r="AMG619" s="48"/>
      <c r="AMH619" s="48"/>
      <c r="AMI619" s="48"/>
      <c r="AMJ619" s="48"/>
      <c r="AMK619" s="48"/>
      <c r="AML619" s="48"/>
      <c r="AMM619" s="126"/>
    </row>
    <row r="620" s="111" customFormat="true" ht="32.8" hidden="false" customHeight="false" outlineLevel="0" collapsed="false">
      <c r="A620" s="126"/>
      <c r="B620" s="148"/>
      <c r="C620" s="81" t="s">
        <v>116</v>
      </c>
      <c r="D620" s="81" t="n">
        <v>929</v>
      </c>
      <c r="E620" s="154" t="s">
        <v>16</v>
      </c>
      <c r="F620" s="154" t="s">
        <v>32</v>
      </c>
      <c r="G620" s="82" t="n">
        <v>5030000000</v>
      </c>
      <c r="H620" s="83"/>
      <c r="I620" s="157" t="n">
        <f aca="false">SUM(J620:Q620)</f>
        <v>238400</v>
      </c>
      <c r="J620" s="157" t="n">
        <f aca="false">J621</f>
        <v>423000</v>
      </c>
      <c r="K620" s="76" t="n">
        <f aca="false">K621</f>
        <v>-184600</v>
      </c>
      <c r="L620" s="76" t="n">
        <f aca="false">L621</f>
        <v>0</v>
      </c>
      <c r="M620" s="76" t="n">
        <f aca="false">M621</f>
        <v>0</v>
      </c>
      <c r="N620" s="76" t="n">
        <f aca="false">N621</f>
        <v>0</v>
      </c>
      <c r="O620" s="157" t="n">
        <f aca="false">O621</f>
        <v>0</v>
      </c>
      <c r="P620" s="76" t="n">
        <f aca="false">P621</f>
        <v>0</v>
      </c>
      <c r="Q620" s="158" t="n">
        <f aca="false">Q621</f>
        <v>0</v>
      </c>
      <c r="R620" s="126"/>
      <c r="S620" s="126"/>
      <c r="T620" s="126"/>
      <c r="U620" s="126"/>
      <c r="V620" s="126"/>
      <c r="W620" s="126"/>
      <c r="X620" s="126"/>
      <c r="Y620" s="126"/>
      <c r="Z620" s="126"/>
      <c r="AA620" s="126"/>
      <c r="AB620" s="126"/>
      <c r="AC620" s="126"/>
      <c r="AD620" s="126"/>
      <c r="AE620" s="126"/>
      <c r="AF620" s="126"/>
      <c r="AG620" s="126"/>
      <c r="AH620" s="126"/>
      <c r="AI620" s="126"/>
      <c r="AJ620" s="126"/>
      <c r="AK620" s="126"/>
      <c r="AL620" s="126"/>
      <c r="AM620" s="126"/>
      <c r="AN620" s="126"/>
      <c r="AO620" s="126"/>
      <c r="AP620" s="126"/>
      <c r="AQ620" s="126"/>
      <c r="AR620" s="126"/>
      <c r="AS620" s="126"/>
      <c r="AT620" s="126"/>
      <c r="AU620" s="126"/>
      <c r="AV620" s="126"/>
      <c r="AW620" s="126"/>
      <c r="AX620" s="126"/>
      <c r="AY620" s="126"/>
      <c r="AZ620" s="126"/>
      <c r="BA620" s="126"/>
      <c r="BB620" s="126"/>
      <c r="BC620" s="126"/>
      <c r="BD620" s="126"/>
      <c r="BE620" s="126"/>
      <c r="BF620" s="126"/>
      <c r="BG620" s="126"/>
      <c r="BH620" s="126"/>
      <c r="BI620" s="126"/>
      <c r="BJ620" s="126"/>
      <c r="BK620" s="126"/>
      <c r="BL620" s="126"/>
      <c r="BM620" s="126"/>
      <c r="BN620" s="126"/>
      <c r="BO620" s="126"/>
      <c r="BP620" s="126"/>
      <c r="BQ620" s="126"/>
      <c r="BR620" s="126"/>
      <c r="BS620" s="126"/>
      <c r="BT620" s="126"/>
      <c r="BU620" s="126"/>
      <c r="BV620" s="126"/>
      <c r="BW620" s="126"/>
      <c r="BX620" s="126"/>
      <c r="BY620" s="126"/>
      <c r="BZ620" s="126"/>
      <c r="CA620" s="126"/>
      <c r="CB620" s="126"/>
      <c r="CC620" s="126"/>
      <c r="CD620" s="126"/>
      <c r="CE620" s="126"/>
      <c r="CF620" s="126"/>
      <c r="CG620" s="126"/>
      <c r="CH620" s="126"/>
      <c r="CI620" s="126"/>
      <c r="CJ620" s="126"/>
      <c r="CK620" s="126"/>
      <c r="CL620" s="126"/>
      <c r="CM620" s="126"/>
      <c r="CN620" s="126"/>
      <c r="CO620" s="126"/>
      <c r="CP620" s="126"/>
      <c r="CQ620" s="126"/>
      <c r="CR620" s="126"/>
      <c r="CS620" s="126"/>
      <c r="CT620" s="126"/>
      <c r="CU620" s="126"/>
      <c r="CV620" s="126"/>
      <c r="CW620" s="126"/>
      <c r="CX620" s="126"/>
      <c r="CY620" s="126"/>
      <c r="CZ620" s="126"/>
      <c r="DA620" s="126"/>
      <c r="DB620" s="126"/>
      <c r="DC620" s="126"/>
      <c r="DD620" s="126"/>
      <c r="DE620" s="126"/>
      <c r="DF620" s="126"/>
      <c r="DG620" s="126"/>
      <c r="DH620" s="126"/>
      <c r="DI620" s="126"/>
      <c r="DJ620" s="126"/>
      <c r="DK620" s="126"/>
      <c r="DL620" s="126"/>
      <c r="DM620" s="126"/>
      <c r="DN620" s="126"/>
      <c r="DO620" s="126"/>
      <c r="DP620" s="126"/>
      <c r="DQ620" s="126"/>
      <c r="DR620" s="126"/>
      <c r="DS620" s="126"/>
      <c r="DT620" s="126"/>
      <c r="DU620" s="126"/>
      <c r="DV620" s="126"/>
      <c r="DW620" s="126"/>
      <c r="DX620" s="126"/>
      <c r="DY620" s="126"/>
      <c r="DZ620" s="126"/>
      <c r="EA620" s="126"/>
      <c r="EB620" s="126"/>
      <c r="EC620" s="126"/>
      <c r="ED620" s="126"/>
      <c r="EE620" s="126"/>
      <c r="EF620" s="126"/>
      <c r="EG620" s="126"/>
      <c r="EH620" s="126"/>
      <c r="EI620" s="126"/>
      <c r="EJ620" s="126"/>
      <c r="EK620" s="126"/>
      <c r="EL620" s="126"/>
      <c r="EM620" s="126"/>
      <c r="EN620" s="126"/>
      <c r="EO620" s="126"/>
      <c r="EP620" s="126"/>
      <c r="EQ620" s="126"/>
      <c r="ER620" s="126"/>
      <c r="ES620" s="126"/>
      <c r="ET620" s="126"/>
      <c r="EU620" s="126"/>
      <c r="EV620" s="126"/>
      <c r="EW620" s="126"/>
      <c r="EX620" s="126"/>
      <c r="EY620" s="126"/>
      <c r="EZ620" s="126"/>
      <c r="FA620" s="126"/>
      <c r="FB620" s="126"/>
      <c r="FC620" s="126"/>
      <c r="FD620" s="126"/>
      <c r="FE620" s="126"/>
      <c r="FF620" s="126"/>
      <c r="FG620" s="126"/>
      <c r="FH620" s="126"/>
      <c r="FI620" s="126"/>
      <c r="FJ620" s="126"/>
      <c r="FK620" s="126"/>
      <c r="FL620" s="126"/>
      <c r="FM620" s="126"/>
      <c r="FN620" s="126"/>
      <c r="FO620" s="126"/>
      <c r="FP620" s="126"/>
      <c r="FQ620" s="126"/>
      <c r="FR620" s="126"/>
      <c r="FS620" s="126"/>
      <c r="FT620" s="126"/>
      <c r="FU620" s="126"/>
      <c r="FV620" s="126"/>
      <c r="FW620" s="126"/>
      <c r="FX620" s="126"/>
      <c r="FY620" s="126"/>
      <c r="FZ620" s="126"/>
      <c r="GA620" s="126"/>
      <c r="GB620" s="126"/>
      <c r="GC620" s="126"/>
      <c r="GD620" s="126"/>
      <c r="GE620" s="126"/>
      <c r="GF620" s="126"/>
      <c r="GG620" s="126"/>
      <c r="GH620" s="126"/>
      <c r="GI620" s="126"/>
      <c r="GJ620" s="126"/>
      <c r="GK620" s="126"/>
      <c r="GL620" s="126"/>
      <c r="GM620" s="126"/>
      <c r="GN620" s="126"/>
      <c r="GO620" s="126"/>
      <c r="GP620" s="126"/>
      <c r="GQ620" s="126"/>
      <c r="GR620" s="126"/>
      <c r="GS620" s="126"/>
      <c r="GT620" s="126"/>
      <c r="GU620" s="126"/>
      <c r="GV620" s="126"/>
      <c r="GW620" s="126"/>
      <c r="GX620" s="126"/>
      <c r="GY620" s="126"/>
      <c r="GZ620" s="126"/>
      <c r="HA620" s="126"/>
      <c r="HB620" s="126"/>
      <c r="HC620" s="126"/>
      <c r="HD620" s="126"/>
      <c r="HE620" s="126"/>
      <c r="HF620" s="126"/>
      <c r="HG620" s="126"/>
      <c r="HH620" s="126"/>
      <c r="HI620" s="126"/>
      <c r="HJ620" s="126"/>
      <c r="HK620" s="126"/>
      <c r="HL620" s="126"/>
      <c r="HM620" s="126"/>
      <c r="HN620" s="126"/>
      <c r="HO620" s="126"/>
      <c r="HP620" s="126"/>
      <c r="HQ620" s="126"/>
      <c r="HR620" s="126"/>
      <c r="HS620" s="126"/>
      <c r="HT620" s="126"/>
      <c r="HU620" s="126"/>
      <c r="HV620" s="126"/>
      <c r="HW620" s="126"/>
      <c r="HX620" s="126"/>
      <c r="HY620" s="126"/>
      <c r="HZ620" s="126"/>
      <c r="IA620" s="126"/>
      <c r="IB620" s="126"/>
      <c r="IC620" s="126"/>
      <c r="ID620" s="126"/>
      <c r="IE620" s="126"/>
      <c r="IF620" s="126"/>
      <c r="IG620" s="126"/>
      <c r="IH620" s="126"/>
      <c r="II620" s="126"/>
      <c r="IJ620" s="126"/>
      <c r="IK620" s="126"/>
      <c r="IL620" s="126"/>
      <c r="IM620" s="126"/>
      <c r="IN620" s="126"/>
      <c r="IO620" s="126"/>
      <c r="IP620" s="126"/>
      <c r="IQ620" s="126"/>
      <c r="IR620" s="126"/>
      <c r="IS620" s="126"/>
      <c r="IT620" s="126"/>
      <c r="IU620" s="126"/>
      <c r="IV620" s="126"/>
      <c r="IW620" s="126"/>
      <c r="IX620" s="126"/>
      <c r="IY620" s="126"/>
      <c r="IZ620" s="126"/>
      <c r="JA620" s="126"/>
      <c r="JB620" s="126"/>
      <c r="JC620" s="126"/>
      <c r="JD620" s="126"/>
      <c r="JE620" s="126"/>
      <c r="JF620" s="126"/>
      <c r="JG620" s="126"/>
      <c r="JH620" s="126"/>
      <c r="JI620" s="126"/>
      <c r="JJ620" s="126"/>
      <c r="JK620" s="126"/>
      <c r="JL620" s="126"/>
      <c r="JM620" s="126"/>
      <c r="JN620" s="126"/>
      <c r="JO620" s="126"/>
      <c r="JP620" s="126"/>
      <c r="JQ620" s="126"/>
      <c r="JR620" s="126"/>
      <c r="JS620" s="126"/>
      <c r="JT620" s="126"/>
      <c r="JU620" s="126"/>
      <c r="JV620" s="126"/>
      <c r="JW620" s="126"/>
      <c r="JX620" s="126"/>
      <c r="JY620" s="126"/>
      <c r="JZ620" s="126"/>
      <c r="KA620" s="126"/>
      <c r="KB620" s="126"/>
      <c r="KC620" s="126"/>
      <c r="KD620" s="126"/>
      <c r="KE620" s="126"/>
      <c r="KF620" s="126"/>
      <c r="KG620" s="126"/>
      <c r="KH620" s="126"/>
      <c r="KI620" s="126"/>
      <c r="KJ620" s="126"/>
      <c r="KK620" s="126"/>
      <c r="KL620" s="126"/>
      <c r="KM620" s="126"/>
      <c r="KN620" s="126"/>
      <c r="KO620" s="126"/>
      <c r="KP620" s="126"/>
      <c r="KQ620" s="126"/>
      <c r="KR620" s="126"/>
      <c r="KS620" s="126"/>
      <c r="KT620" s="126"/>
      <c r="KU620" s="126"/>
      <c r="KV620" s="126"/>
      <c r="KW620" s="126"/>
      <c r="KX620" s="126"/>
      <c r="KY620" s="126"/>
      <c r="KZ620" s="126"/>
      <c r="LA620" s="126"/>
      <c r="LB620" s="126"/>
      <c r="LC620" s="126"/>
      <c r="LD620" s="126"/>
      <c r="LE620" s="126"/>
      <c r="LF620" s="126"/>
      <c r="LG620" s="126"/>
      <c r="LH620" s="126"/>
      <c r="LI620" s="126"/>
      <c r="LJ620" s="126"/>
      <c r="LK620" s="126"/>
      <c r="LL620" s="126"/>
      <c r="LM620" s="126"/>
      <c r="LN620" s="126"/>
      <c r="LO620" s="126"/>
      <c r="LP620" s="126"/>
      <c r="LQ620" s="126"/>
      <c r="LR620" s="126"/>
      <c r="LS620" s="126"/>
      <c r="LT620" s="126"/>
      <c r="LU620" s="126"/>
      <c r="LV620" s="126"/>
      <c r="LW620" s="126"/>
      <c r="LX620" s="126"/>
      <c r="LY620" s="126"/>
      <c r="LZ620" s="126"/>
      <c r="MA620" s="126"/>
      <c r="MB620" s="126"/>
      <c r="MC620" s="126"/>
      <c r="MD620" s="126"/>
      <c r="ME620" s="126"/>
      <c r="MF620" s="126"/>
      <c r="MG620" s="126"/>
      <c r="MH620" s="126"/>
      <c r="MI620" s="126"/>
      <c r="MJ620" s="126"/>
      <c r="MK620" s="126"/>
      <c r="ML620" s="126"/>
      <c r="MM620" s="126"/>
      <c r="MN620" s="126"/>
      <c r="MO620" s="126"/>
      <c r="MP620" s="126"/>
      <c r="MQ620" s="126"/>
      <c r="MR620" s="126"/>
      <c r="MS620" s="126"/>
      <c r="MT620" s="126"/>
      <c r="MU620" s="126"/>
      <c r="MV620" s="126"/>
      <c r="MW620" s="126"/>
      <c r="MX620" s="126"/>
      <c r="MY620" s="126"/>
      <c r="MZ620" s="126"/>
      <c r="NA620" s="126"/>
      <c r="NB620" s="126"/>
      <c r="NC620" s="126"/>
      <c r="ND620" s="126"/>
      <c r="NE620" s="126"/>
      <c r="NF620" s="126"/>
      <c r="NG620" s="126"/>
      <c r="NH620" s="126"/>
      <c r="NI620" s="126"/>
      <c r="NJ620" s="126"/>
      <c r="NK620" s="126"/>
      <c r="NL620" s="126"/>
      <c r="NM620" s="126"/>
      <c r="NN620" s="126"/>
      <c r="NO620" s="126"/>
      <c r="NP620" s="126"/>
      <c r="NQ620" s="126"/>
      <c r="NR620" s="126"/>
      <c r="NS620" s="126"/>
      <c r="NT620" s="126"/>
      <c r="NU620" s="126"/>
      <c r="NV620" s="126"/>
      <c r="NW620" s="126"/>
      <c r="NX620" s="126"/>
      <c r="NY620" s="126"/>
      <c r="NZ620" s="126"/>
      <c r="OA620" s="126"/>
      <c r="OB620" s="126"/>
      <c r="OC620" s="126"/>
      <c r="OD620" s="126"/>
      <c r="OE620" s="126"/>
      <c r="OF620" s="126"/>
      <c r="OG620" s="126"/>
      <c r="OH620" s="126"/>
      <c r="OI620" s="126"/>
      <c r="OJ620" s="126"/>
      <c r="OK620" s="126"/>
      <c r="OL620" s="126"/>
      <c r="OM620" s="126"/>
      <c r="ON620" s="126"/>
      <c r="OO620" s="126"/>
      <c r="OP620" s="126"/>
      <c r="OQ620" s="126"/>
      <c r="OR620" s="126"/>
      <c r="OS620" s="126"/>
      <c r="OT620" s="126"/>
      <c r="OU620" s="126"/>
      <c r="OV620" s="126"/>
      <c r="OW620" s="126"/>
      <c r="OX620" s="126"/>
      <c r="OY620" s="126"/>
      <c r="OZ620" s="126"/>
      <c r="PA620" s="126"/>
      <c r="PB620" s="126"/>
      <c r="PC620" s="126"/>
      <c r="PD620" s="126"/>
      <c r="PE620" s="126"/>
      <c r="PF620" s="126"/>
      <c r="PG620" s="126"/>
      <c r="PH620" s="126"/>
      <c r="PI620" s="126"/>
      <c r="PJ620" s="126"/>
      <c r="PK620" s="126"/>
      <c r="PL620" s="126"/>
      <c r="PM620" s="126"/>
      <c r="PN620" s="126"/>
      <c r="PO620" s="126"/>
      <c r="PP620" s="126"/>
      <c r="PQ620" s="126"/>
      <c r="PR620" s="126"/>
      <c r="PS620" s="126"/>
      <c r="PT620" s="126"/>
      <c r="PU620" s="126"/>
      <c r="PV620" s="126"/>
      <c r="PW620" s="126"/>
      <c r="PX620" s="126"/>
      <c r="PY620" s="126"/>
      <c r="PZ620" s="126"/>
      <c r="QA620" s="126"/>
      <c r="QB620" s="126"/>
      <c r="QC620" s="126"/>
      <c r="QD620" s="126"/>
      <c r="QE620" s="126"/>
      <c r="QF620" s="126"/>
      <c r="QG620" s="126"/>
      <c r="QH620" s="126"/>
      <c r="QI620" s="126"/>
      <c r="QJ620" s="126"/>
      <c r="QK620" s="126"/>
      <c r="QL620" s="126"/>
      <c r="QM620" s="126"/>
      <c r="QN620" s="126"/>
      <c r="QO620" s="126"/>
      <c r="QP620" s="126"/>
      <c r="QQ620" s="126"/>
      <c r="QR620" s="126"/>
      <c r="QS620" s="126"/>
      <c r="QT620" s="126"/>
      <c r="QU620" s="126"/>
      <c r="QV620" s="126"/>
      <c r="QW620" s="126"/>
      <c r="QX620" s="126"/>
      <c r="QY620" s="126"/>
      <c r="QZ620" s="126"/>
      <c r="RA620" s="126"/>
      <c r="RB620" s="126"/>
      <c r="RC620" s="126"/>
      <c r="RD620" s="126"/>
      <c r="RE620" s="126"/>
      <c r="RF620" s="126"/>
      <c r="RG620" s="126"/>
      <c r="RH620" s="126"/>
      <c r="RI620" s="126"/>
      <c r="RJ620" s="126"/>
      <c r="RK620" s="126"/>
      <c r="RL620" s="126"/>
      <c r="RM620" s="126"/>
      <c r="RN620" s="126"/>
      <c r="RO620" s="126"/>
      <c r="RP620" s="126"/>
      <c r="RQ620" s="126"/>
      <c r="RR620" s="126"/>
      <c r="RS620" s="126"/>
      <c r="RT620" s="126"/>
      <c r="RU620" s="126"/>
      <c r="RV620" s="126"/>
      <c r="RW620" s="126"/>
      <c r="RX620" s="126"/>
      <c r="RY620" s="126"/>
      <c r="RZ620" s="126"/>
      <c r="SA620" s="126"/>
      <c r="SB620" s="126"/>
      <c r="SC620" s="126"/>
      <c r="SD620" s="126"/>
      <c r="SE620" s="126"/>
      <c r="SF620" s="126"/>
      <c r="SG620" s="126"/>
      <c r="SH620" s="126"/>
      <c r="SI620" s="126"/>
      <c r="SJ620" s="126"/>
      <c r="SK620" s="126"/>
      <c r="SL620" s="126"/>
      <c r="SM620" s="126"/>
      <c r="SN620" s="126"/>
      <c r="SO620" s="126"/>
      <c r="SP620" s="126"/>
      <c r="SQ620" s="126"/>
      <c r="SR620" s="126"/>
      <c r="SS620" s="126"/>
      <c r="ST620" s="126"/>
      <c r="SU620" s="126"/>
      <c r="SV620" s="126"/>
      <c r="SW620" s="126"/>
      <c r="SX620" s="126"/>
      <c r="SY620" s="126"/>
      <c r="SZ620" s="126"/>
      <c r="TA620" s="126"/>
      <c r="TB620" s="126"/>
      <c r="TC620" s="126"/>
      <c r="TD620" s="126"/>
      <c r="TE620" s="126"/>
      <c r="TF620" s="126"/>
      <c r="TG620" s="126"/>
      <c r="TH620" s="126"/>
      <c r="TI620" s="126"/>
      <c r="TJ620" s="126"/>
      <c r="TK620" s="126"/>
      <c r="TL620" s="126"/>
      <c r="TM620" s="126"/>
      <c r="TN620" s="126"/>
      <c r="TO620" s="126"/>
      <c r="TP620" s="126"/>
      <c r="TQ620" s="126"/>
      <c r="TR620" s="126"/>
      <c r="TS620" s="126"/>
      <c r="TT620" s="126"/>
      <c r="TU620" s="126"/>
      <c r="TV620" s="126"/>
      <c r="TW620" s="126"/>
      <c r="TX620" s="126"/>
      <c r="TY620" s="126"/>
      <c r="TZ620" s="126"/>
      <c r="UA620" s="126"/>
      <c r="UB620" s="126"/>
      <c r="UC620" s="126"/>
      <c r="UD620" s="126"/>
      <c r="UE620" s="126"/>
      <c r="UF620" s="126"/>
      <c r="UG620" s="126"/>
      <c r="UH620" s="126"/>
      <c r="UI620" s="126"/>
      <c r="UJ620" s="126"/>
      <c r="UK620" s="126"/>
      <c r="UL620" s="126"/>
      <c r="UM620" s="126"/>
      <c r="UN620" s="126"/>
      <c r="UO620" s="126"/>
      <c r="UP620" s="126"/>
      <c r="UQ620" s="126"/>
      <c r="UR620" s="126"/>
      <c r="US620" s="126"/>
      <c r="UT620" s="126"/>
      <c r="UU620" s="126"/>
      <c r="UV620" s="126"/>
      <c r="UW620" s="126"/>
      <c r="UX620" s="126"/>
      <c r="UY620" s="126"/>
      <c r="UZ620" s="126"/>
      <c r="VA620" s="126"/>
      <c r="VB620" s="126"/>
      <c r="VC620" s="126"/>
      <c r="VD620" s="126"/>
      <c r="VE620" s="126"/>
      <c r="VF620" s="126"/>
      <c r="VG620" s="126"/>
      <c r="VH620" s="126"/>
      <c r="VI620" s="126"/>
      <c r="VJ620" s="126"/>
      <c r="VK620" s="126"/>
      <c r="VL620" s="126"/>
      <c r="VM620" s="126"/>
      <c r="VN620" s="126"/>
      <c r="VO620" s="126"/>
      <c r="VP620" s="126"/>
      <c r="VQ620" s="126"/>
      <c r="VR620" s="126"/>
      <c r="VS620" s="126"/>
      <c r="VT620" s="126"/>
      <c r="VU620" s="126"/>
      <c r="VV620" s="126"/>
      <c r="VW620" s="126"/>
      <c r="VX620" s="126"/>
      <c r="VY620" s="126"/>
      <c r="VZ620" s="126"/>
      <c r="WA620" s="126"/>
      <c r="WB620" s="126"/>
      <c r="WC620" s="126"/>
      <c r="WD620" s="126"/>
      <c r="WE620" s="126"/>
      <c r="WF620" s="126"/>
      <c r="WG620" s="126"/>
      <c r="WH620" s="126"/>
      <c r="WI620" s="126"/>
      <c r="WJ620" s="126"/>
      <c r="WK620" s="126"/>
      <c r="WL620" s="126"/>
      <c r="WM620" s="126"/>
      <c r="WN620" s="126"/>
      <c r="WO620" s="126"/>
      <c r="WP620" s="126"/>
      <c r="WQ620" s="126"/>
      <c r="WR620" s="126"/>
      <c r="WS620" s="126"/>
      <c r="WT620" s="126"/>
      <c r="WU620" s="126"/>
      <c r="WV620" s="126"/>
      <c r="WW620" s="126"/>
      <c r="WX620" s="126"/>
      <c r="WY620" s="126"/>
      <c r="WZ620" s="126"/>
      <c r="XA620" s="126"/>
      <c r="XB620" s="126"/>
      <c r="XC620" s="126"/>
      <c r="XD620" s="126"/>
      <c r="XE620" s="126"/>
      <c r="XF620" s="126"/>
      <c r="XG620" s="126"/>
      <c r="XH620" s="126"/>
      <c r="XI620" s="126"/>
      <c r="XJ620" s="126"/>
      <c r="XK620" s="126"/>
      <c r="XL620" s="126"/>
      <c r="XM620" s="126"/>
      <c r="XN620" s="126"/>
      <c r="XO620" s="126"/>
      <c r="XP620" s="126"/>
      <c r="XQ620" s="126"/>
      <c r="XR620" s="126"/>
      <c r="XS620" s="126"/>
      <c r="XT620" s="126"/>
      <c r="XU620" s="126"/>
      <c r="XV620" s="126"/>
      <c r="XW620" s="126"/>
      <c r="XX620" s="126"/>
      <c r="XY620" s="126"/>
      <c r="XZ620" s="126"/>
      <c r="YA620" s="126"/>
      <c r="YB620" s="126"/>
      <c r="YC620" s="126"/>
      <c r="YD620" s="126"/>
      <c r="YE620" s="126"/>
      <c r="YF620" s="126"/>
      <c r="YG620" s="126"/>
      <c r="YH620" s="126"/>
      <c r="YI620" s="126"/>
      <c r="YJ620" s="126"/>
      <c r="YK620" s="126"/>
      <c r="YL620" s="126"/>
      <c r="YM620" s="126"/>
      <c r="YN620" s="126"/>
      <c r="YO620" s="126"/>
      <c r="YP620" s="126"/>
      <c r="YQ620" s="126"/>
      <c r="YR620" s="126"/>
      <c r="YS620" s="126"/>
      <c r="YT620" s="126"/>
      <c r="YU620" s="126"/>
      <c r="YV620" s="126"/>
      <c r="YW620" s="126"/>
      <c r="YX620" s="126"/>
      <c r="YY620" s="126"/>
      <c r="YZ620" s="126"/>
      <c r="ZA620" s="126"/>
      <c r="ZB620" s="126"/>
      <c r="ZC620" s="126"/>
      <c r="ZD620" s="126"/>
      <c r="ZE620" s="126"/>
      <c r="ZF620" s="126"/>
      <c r="ZG620" s="126"/>
      <c r="ZH620" s="126"/>
      <c r="ZI620" s="126"/>
      <c r="ZJ620" s="126"/>
      <c r="ZK620" s="126"/>
      <c r="ZL620" s="126"/>
      <c r="ZM620" s="126"/>
      <c r="ZN620" s="126"/>
      <c r="ZO620" s="126"/>
      <c r="ZP620" s="126"/>
      <c r="ZQ620" s="126"/>
      <c r="ZR620" s="126"/>
      <c r="ZS620" s="126"/>
      <c r="ZT620" s="126"/>
      <c r="ZU620" s="126"/>
      <c r="ZV620" s="126"/>
      <c r="ZW620" s="126"/>
      <c r="ZX620" s="126"/>
      <c r="ZY620" s="126"/>
      <c r="ZZ620" s="126"/>
      <c r="AAA620" s="126"/>
      <c r="AAB620" s="126"/>
      <c r="AAC620" s="126"/>
      <c r="AAD620" s="126"/>
      <c r="AAE620" s="126"/>
      <c r="AAF620" s="126"/>
      <c r="AAG620" s="126"/>
      <c r="AAH620" s="126"/>
      <c r="AAI620" s="126"/>
      <c r="AAJ620" s="126"/>
      <c r="AAK620" s="126"/>
      <c r="AAL620" s="126"/>
      <c r="AAM620" s="126"/>
      <c r="AAN620" s="126"/>
      <c r="AAO620" s="126"/>
      <c r="AAP620" s="126"/>
      <c r="AAQ620" s="126"/>
      <c r="AAR620" s="126"/>
      <c r="AAS620" s="126"/>
      <c r="AAT620" s="126"/>
      <c r="AAU620" s="126"/>
      <c r="AAV620" s="126"/>
      <c r="AAW620" s="126"/>
      <c r="AAX620" s="126"/>
      <c r="AAY620" s="126"/>
      <c r="AAZ620" s="126"/>
      <c r="ABA620" s="126"/>
      <c r="ABB620" s="126"/>
      <c r="ABC620" s="126"/>
      <c r="ABD620" s="126"/>
      <c r="ABE620" s="126"/>
      <c r="ABF620" s="126"/>
      <c r="ABG620" s="126"/>
      <c r="ABH620" s="126"/>
      <c r="ABI620" s="126"/>
      <c r="ABJ620" s="126"/>
      <c r="ABK620" s="126"/>
      <c r="ABL620" s="126"/>
      <c r="ABM620" s="126"/>
      <c r="ABN620" s="126"/>
      <c r="ABO620" s="126"/>
      <c r="ABP620" s="126"/>
      <c r="ABQ620" s="126"/>
      <c r="ABR620" s="126"/>
      <c r="ABS620" s="126"/>
      <c r="ABT620" s="126"/>
      <c r="ABU620" s="126"/>
      <c r="ABV620" s="126"/>
      <c r="ABW620" s="126"/>
      <c r="ABX620" s="126"/>
      <c r="ABY620" s="126"/>
      <c r="ABZ620" s="126"/>
      <c r="ACA620" s="126"/>
      <c r="ACB620" s="126"/>
      <c r="ACC620" s="126"/>
      <c r="ACD620" s="126"/>
      <c r="ACE620" s="126"/>
      <c r="ACF620" s="126"/>
      <c r="ACG620" s="126"/>
      <c r="ACH620" s="126"/>
      <c r="ACI620" s="126"/>
      <c r="ACJ620" s="126"/>
      <c r="ACK620" s="126"/>
      <c r="ACL620" s="126"/>
      <c r="ACM620" s="126"/>
      <c r="ACN620" s="126"/>
      <c r="ACO620" s="126"/>
      <c r="ACP620" s="126"/>
      <c r="ACQ620" s="126"/>
      <c r="ACR620" s="126"/>
      <c r="ACS620" s="126"/>
      <c r="ACT620" s="126"/>
      <c r="ACU620" s="126"/>
      <c r="ACV620" s="126"/>
      <c r="ACW620" s="126"/>
      <c r="ACX620" s="126"/>
      <c r="ACY620" s="126"/>
      <c r="ACZ620" s="126"/>
      <c r="ADA620" s="126"/>
      <c r="ADB620" s="126"/>
      <c r="ADC620" s="126"/>
      <c r="ADD620" s="126"/>
      <c r="ADE620" s="126"/>
      <c r="ADF620" s="126"/>
      <c r="ADG620" s="126"/>
      <c r="ADH620" s="126"/>
      <c r="ADI620" s="126"/>
      <c r="ADJ620" s="126"/>
      <c r="ADK620" s="126"/>
      <c r="ADL620" s="126"/>
      <c r="ADM620" s="126"/>
      <c r="ADN620" s="126"/>
      <c r="ADO620" s="126"/>
      <c r="ADP620" s="126"/>
      <c r="ADQ620" s="126"/>
      <c r="ADR620" s="126"/>
      <c r="ADS620" s="126"/>
      <c r="ADT620" s="126"/>
      <c r="ADU620" s="126"/>
      <c r="ADV620" s="126"/>
      <c r="ADW620" s="126"/>
      <c r="ADX620" s="126"/>
      <c r="ADY620" s="126"/>
      <c r="ADZ620" s="126"/>
      <c r="AEA620" s="126"/>
      <c r="AEB620" s="126"/>
      <c r="AEC620" s="126"/>
      <c r="AED620" s="126"/>
      <c r="AEE620" s="126"/>
      <c r="AEF620" s="126"/>
      <c r="AEG620" s="126"/>
      <c r="AEH620" s="126"/>
      <c r="AEI620" s="126"/>
      <c r="AEJ620" s="126"/>
      <c r="AEK620" s="126"/>
      <c r="AEL620" s="126"/>
      <c r="AEM620" s="126"/>
      <c r="AEN620" s="126"/>
      <c r="AEO620" s="126"/>
      <c r="AEP620" s="126"/>
      <c r="AEQ620" s="126"/>
      <c r="AER620" s="126"/>
      <c r="AES620" s="126"/>
      <c r="AET620" s="126"/>
      <c r="AEU620" s="126"/>
      <c r="AEV620" s="126"/>
      <c r="AEW620" s="126"/>
      <c r="AEX620" s="126"/>
      <c r="AEY620" s="126"/>
      <c r="AEZ620" s="126"/>
      <c r="AFA620" s="126"/>
      <c r="AFB620" s="126"/>
      <c r="AFC620" s="126"/>
      <c r="AFD620" s="126"/>
      <c r="AFE620" s="126"/>
      <c r="AFF620" s="126"/>
      <c r="AFG620" s="126"/>
      <c r="AFH620" s="126"/>
      <c r="AFI620" s="126"/>
      <c r="AFJ620" s="126"/>
      <c r="AFK620" s="126"/>
      <c r="AFL620" s="126"/>
      <c r="AFM620" s="126"/>
      <c r="AFN620" s="126"/>
      <c r="AFO620" s="126"/>
      <c r="AFP620" s="126"/>
      <c r="AFQ620" s="126"/>
      <c r="AFR620" s="126"/>
      <c r="AFS620" s="126"/>
      <c r="AFT620" s="126"/>
      <c r="AFU620" s="126"/>
      <c r="AFV620" s="126"/>
      <c r="AFW620" s="126"/>
      <c r="AFX620" s="126"/>
      <c r="AFY620" s="126"/>
      <c r="AFZ620" s="126"/>
      <c r="AGA620" s="126"/>
      <c r="AGB620" s="126"/>
      <c r="AGC620" s="126"/>
      <c r="AGD620" s="126"/>
      <c r="AGE620" s="126"/>
      <c r="AGF620" s="126"/>
      <c r="AGG620" s="126"/>
      <c r="AGH620" s="126"/>
      <c r="AGI620" s="126"/>
      <c r="AGJ620" s="126"/>
      <c r="AGK620" s="126"/>
      <c r="AGL620" s="126"/>
      <c r="AGM620" s="126"/>
      <c r="AGN620" s="126"/>
      <c r="AGO620" s="126"/>
      <c r="AGP620" s="126"/>
      <c r="AGQ620" s="126"/>
      <c r="AGR620" s="126"/>
      <c r="AGS620" s="126"/>
      <c r="AGT620" s="126"/>
      <c r="AGU620" s="126"/>
      <c r="AGV620" s="126"/>
      <c r="AGW620" s="126"/>
      <c r="AGX620" s="126"/>
      <c r="AGY620" s="126"/>
      <c r="AGZ620" s="126"/>
      <c r="AHA620" s="126"/>
      <c r="AHB620" s="126"/>
      <c r="AHC620" s="126"/>
      <c r="AHD620" s="126"/>
      <c r="AHE620" s="126"/>
      <c r="AHF620" s="126"/>
      <c r="AHG620" s="126"/>
      <c r="AHH620" s="126"/>
      <c r="AHI620" s="126"/>
      <c r="AHJ620" s="126"/>
      <c r="AHK620" s="126"/>
      <c r="AHL620" s="126"/>
      <c r="AHM620" s="126"/>
      <c r="AHN620" s="126"/>
      <c r="AHO620" s="126"/>
      <c r="AHP620" s="126"/>
      <c r="AHQ620" s="126"/>
      <c r="AHR620" s="126"/>
      <c r="AHS620" s="126"/>
      <c r="AHT620" s="126"/>
      <c r="AHU620" s="126"/>
      <c r="AHV620" s="126"/>
      <c r="AHW620" s="126"/>
      <c r="AHX620" s="126"/>
      <c r="AHY620" s="126"/>
      <c r="AHZ620" s="126"/>
      <c r="AIA620" s="126"/>
      <c r="AIB620" s="126"/>
      <c r="AIC620" s="126"/>
      <c r="AID620" s="126"/>
      <c r="AIE620" s="126"/>
      <c r="AIF620" s="126"/>
      <c r="AIG620" s="126"/>
      <c r="AIH620" s="126"/>
      <c r="AII620" s="126"/>
      <c r="AIJ620" s="126"/>
      <c r="AIK620" s="126"/>
      <c r="AIL620" s="126"/>
      <c r="AIM620" s="126"/>
      <c r="AIN620" s="126"/>
      <c r="AIO620" s="126"/>
      <c r="AIP620" s="126"/>
      <c r="AIQ620" s="126"/>
      <c r="AIR620" s="126"/>
      <c r="AIS620" s="126"/>
      <c r="AIT620" s="126"/>
      <c r="AIU620" s="126"/>
      <c r="AIV620" s="126"/>
      <c r="AIW620" s="126"/>
      <c r="AIX620" s="126"/>
      <c r="AIY620" s="126"/>
      <c r="AIZ620" s="126"/>
      <c r="AJA620" s="126"/>
      <c r="AJB620" s="126"/>
      <c r="AJC620" s="126"/>
      <c r="AJD620" s="126"/>
      <c r="AJE620" s="126"/>
      <c r="AJF620" s="126"/>
      <c r="AJG620" s="126"/>
      <c r="AJH620" s="126"/>
      <c r="AJI620" s="126"/>
      <c r="AJJ620" s="126"/>
      <c r="AJK620" s="126"/>
      <c r="AJL620" s="126"/>
      <c r="AJM620" s="126"/>
      <c r="AJN620" s="126"/>
      <c r="AJO620" s="126"/>
      <c r="AJP620" s="126"/>
      <c r="AJQ620" s="126"/>
      <c r="AJR620" s="126"/>
      <c r="AJS620" s="126"/>
      <c r="AJT620" s="126"/>
      <c r="AJU620" s="126"/>
      <c r="AJV620" s="126"/>
      <c r="AJW620" s="126"/>
      <c r="AJX620" s="126"/>
      <c r="AJY620" s="126"/>
      <c r="AJZ620" s="126"/>
      <c r="AKA620" s="126"/>
      <c r="AKB620" s="126"/>
      <c r="AKC620" s="126"/>
      <c r="AKD620" s="126"/>
      <c r="AKE620" s="126"/>
      <c r="AKF620" s="126"/>
      <c r="AKG620" s="126"/>
      <c r="AKH620" s="126"/>
      <c r="AKI620" s="126"/>
      <c r="AKJ620" s="126"/>
      <c r="AKK620" s="126"/>
      <c r="AKL620" s="126"/>
      <c r="AKM620" s="126"/>
      <c r="AKN620" s="126"/>
      <c r="AKO620" s="126"/>
      <c r="AKP620" s="126"/>
      <c r="AKQ620" s="126"/>
      <c r="AKR620" s="126"/>
      <c r="AKS620" s="126"/>
      <c r="AKT620" s="126"/>
      <c r="AKU620" s="126"/>
      <c r="AKV620" s="126"/>
      <c r="AKW620" s="126"/>
      <c r="AKX620" s="126"/>
      <c r="AKY620" s="126"/>
      <c r="AKZ620" s="126"/>
      <c r="ALA620" s="126"/>
      <c r="ALB620" s="126"/>
      <c r="ALC620" s="126"/>
      <c r="ALD620" s="126"/>
      <c r="ALE620" s="126"/>
      <c r="ALF620" s="126"/>
      <c r="ALG620" s="126"/>
      <c r="ALH620" s="126"/>
      <c r="ALI620" s="126"/>
      <c r="ALJ620" s="126"/>
      <c r="ALK620" s="126"/>
      <c r="ALL620" s="126"/>
      <c r="ALM620" s="126"/>
      <c r="ALN620" s="126"/>
      <c r="ALO620" s="126"/>
      <c r="ALP620" s="101"/>
      <c r="ALQ620" s="48"/>
      <c r="ALR620" s="48"/>
      <c r="ALS620" s="48"/>
      <c r="ALT620" s="48"/>
      <c r="ALU620" s="48"/>
      <c r="ALV620" s="48"/>
      <c r="ALW620" s="48"/>
      <c r="ALX620" s="48"/>
      <c r="ALY620" s="48"/>
      <c r="ALZ620" s="48"/>
      <c r="AMA620" s="48"/>
      <c r="AMB620" s="48"/>
      <c r="AMC620" s="48"/>
      <c r="AMD620" s="48"/>
      <c r="AME620" s="48"/>
      <c r="AMF620" s="48"/>
      <c r="AMG620" s="48"/>
      <c r="AMH620" s="48"/>
      <c r="AMI620" s="48"/>
      <c r="AMJ620" s="48"/>
      <c r="AMK620" s="48"/>
      <c r="AML620" s="48"/>
      <c r="AMM620" s="126"/>
    </row>
    <row r="621" s="111" customFormat="true" ht="32.8" hidden="false" customHeight="false" outlineLevel="0" collapsed="false">
      <c r="A621" s="126"/>
      <c r="B621" s="148"/>
      <c r="C621" s="81" t="s">
        <v>117</v>
      </c>
      <c r="D621" s="81" t="n">
        <v>929</v>
      </c>
      <c r="E621" s="154" t="s">
        <v>16</v>
      </c>
      <c r="F621" s="154" t="s">
        <v>32</v>
      </c>
      <c r="G621" s="82" t="n">
        <v>5030010030</v>
      </c>
      <c r="H621" s="83"/>
      <c r="I621" s="157" t="n">
        <f aca="false">SUM(J621:Q621)</f>
        <v>238400</v>
      </c>
      <c r="J621" s="157" t="n">
        <f aca="false">J622</f>
        <v>423000</v>
      </c>
      <c r="K621" s="76" t="n">
        <f aca="false">K622</f>
        <v>-184600</v>
      </c>
      <c r="L621" s="76" t="n">
        <f aca="false">L622</f>
        <v>0</v>
      </c>
      <c r="M621" s="76" t="n">
        <f aca="false">M622</f>
        <v>0</v>
      </c>
      <c r="N621" s="76" t="n">
        <f aca="false">N622</f>
        <v>0</v>
      </c>
      <c r="O621" s="157" t="n">
        <f aca="false">O622</f>
        <v>0</v>
      </c>
      <c r="P621" s="76" t="n">
        <f aca="false">P622+P623</f>
        <v>0</v>
      </c>
      <c r="Q621" s="158" t="n">
        <f aca="false">Q622</f>
        <v>0</v>
      </c>
      <c r="R621" s="126"/>
      <c r="S621" s="126"/>
      <c r="T621" s="126"/>
      <c r="U621" s="126"/>
      <c r="V621" s="126"/>
      <c r="W621" s="126"/>
      <c r="X621" s="126"/>
      <c r="Y621" s="126"/>
      <c r="Z621" s="126"/>
      <c r="AA621" s="126"/>
      <c r="AB621" s="126"/>
      <c r="AC621" s="126"/>
      <c r="AD621" s="126"/>
      <c r="AE621" s="126"/>
      <c r="AF621" s="126"/>
      <c r="AG621" s="126"/>
      <c r="AH621" s="126"/>
      <c r="AI621" s="126"/>
      <c r="AJ621" s="126"/>
      <c r="AK621" s="126"/>
      <c r="AL621" s="126"/>
      <c r="AM621" s="126"/>
      <c r="AN621" s="126"/>
      <c r="AO621" s="126"/>
      <c r="AP621" s="126"/>
      <c r="AQ621" s="126"/>
      <c r="AR621" s="126"/>
      <c r="AS621" s="126"/>
      <c r="AT621" s="126"/>
      <c r="AU621" s="126"/>
      <c r="AV621" s="126"/>
      <c r="AW621" s="126"/>
      <c r="AX621" s="126"/>
      <c r="AY621" s="126"/>
      <c r="AZ621" s="126"/>
      <c r="BA621" s="126"/>
      <c r="BB621" s="126"/>
      <c r="BC621" s="126"/>
      <c r="BD621" s="126"/>
      <c r="BE621" s="126"/>
      <c r="BF621" s="126"/>
      <c r="BG621" s="126"/>
      <c r="BH621" s="126"/>
      <c r="BI621" s="126"/>
      <c r="BJ621" s="126"/>
      <c r="BK621" s="126"/>
      <c r="BL621" s="126"/>
      <c r="BM621" s="126"/>
      <c r="BN621" s="126"/>
      <c r="BO621" s="126"/>
      <c r="BP621" s="126"/>
      <c r="BQ621" s="126"/>
      <c r="BR621" s="126"/>
      <c r="BS621" s="126"/>
      <c r="BT621" s="126"/>
      <c r="BU621" s="126"/>
      <c r="BV621" s="126"/>
      <c r="BW621" s="126"/>
      <c r="BX621" s="126"/>
      <c r="BY621" s="126"/>
      <c r="BZ621" s="126"/>
      <c r="CA621" s="126"/>
      <c r="CB621" s="126"/>
      <c r="CC621" s="126"/>
      <c r="CD621" s="126"/>
      <c r="CE621" s="126"/>
      <c r="CF621" s="126"/>
      <c r="CG621" s="126"/>
      <c r="CH621" s="126"/>
      <c r="CI621" s="126"/>
      <c r="CJ621" s="126"/>
      <c r="CK621" s="126"/>
      <c r="CL621" s="126"/>
      <c r="CM621" s="126"/>
      <c r="CN621" s="126"/>
      <c r="CO621" s="126"/>
      <c r="CP621" s="126"/>
      <c r="CQ621" s="126"/>
      <c r="CR621" s="126"/>
      <c r="CS621" s="126"/>
      <c r="CT621" s="126"/>
      <c r="CU621" s="126"/>
      <c r="CV621" s="126"/>
      <c r="CW621" s="126"/>
      <c r="CX621" s="126"/>
      <c r="CY621" s="126"/>
      <c r="CZ621" s="126"/>
      <c r="DA621" s="126"/>
      <c r="DB621" s="126"/>
      <c r="DC621" s="126"/>
      <c r="DD621" s="126"/>
      <c r="DE621" s="126"/>
      <c r="DF621" s="126"/>
      <c r="DG621" s="126"/>
      <c r="DH621" s="126"/>
      <c r="DI621" s="126"/>
      <c r="DJ621" s="126"/>
      <c r="DK621" s="126"/>
      <c r="DL621" s="126"/>
      <c r="DM621" s="126"/>
      <c r="DN621" s="126"/>
      <c r="DO621" s="126"/>
      <c r="DP621" s="126"/>
      <c r="DQ621" s="126"/>
      <c r="DR621" s="126"/>
      <c r="DS621" s="126"/>
      <c r="DT621" s="126"/>
      <c r="DU621" s="126"/>
      <c r="DV621" s="126"/>
      <c r="DW621" s="126"/>
      <c r="DX621" s="126"/>
      <c r="DY621" s="126"/>
      <c r="DZ621" s="126"/>
      <c r="EA621" s="126"/>
      <c r="EB621" s="126"/>
      <c r="EC621" s="126"/>
      <c r="ED621" s="126"/>
      <c r="EE621" s="126"/>
      <c r="EF621" s="126"/>
      <c r="EG621" s="126"/>
      <c r="EH621" s="126"/>
      <c r="EI621" s="126"/>
      <c r="EJ621" s="126"/>
      <c r="EK621" s="126"/>
      <c r="EL621" s="126"/>
      <c r="EM621" s="126"/>
      <c r="EN621" s="126"/>
      <c r="EO621" s="126"/>
      <c r="EP621" s="126"/>
      <c r="EQ621" s="126"/>
      <c r="ER621" s="126"/>
      <c r="ES621" s="126"/>
      <c r="ET621" s="126"/>
      <c r="EU621" s="126"/>
      <c r="EV621" s="126"/>
      <c r="EW621" s="126"/>
      <c r="EX621" s="126"/>
      <c r="EY621" s="126"/>
      <c r="EZ621" s="126"/>
      <c r="FA621" s="126"/>
      <c r="FB621" s="126"/>
      <c r="FC621" s="126"/>
      <c r="FD621" s="126"/>
      <c r="FE621" s="126"/>
      <c r="FF621" s="126"/>
      <c r="FG621" s="126"/>
      <c r="FH621" s="126"/>
      <c r="FI621" s="126"/>
      <c r="FJ621" s="126"/>
      <c r="FK621" s="126"/>
      <c r="FL621" s="126"/>
      <c r="FM621" s="126"/>
      <c r="FN621" s="126"/>
      <c r="FO621" s="126"/>
      <c r="FP621" s="126"/>
      <c r="FQ621" s="126"/>
      <c r="FR621" s="126"/>
      <c r="FS621" s="126"/>
      <c r="FT621" s="126"/>
      <c r="FU621" s="126"/>
      <c r="FV621" s="126"/>
      <c r="FW621" s="126"/>
      <c r="FX621" s="126"/>
      <c r="FY621" s="126"/>
      <c r="FZ621" s="126"/>
      <c r="GA621" s="126"/>
      <c r="GB621" s="126"/>
      <c r="GC621" s="126"/>
      <c r="GD621" s="126"/>
      <c r="GE621" s="126"/>
      <c r="GF621" s="126"/>
      <c r="GG621" s="126"/>
      <c r="GH621" s="126"/>
      <c r="GI621" s="126"/>
      <c r="GJ621" s="126"/>
      <c r="GK621" s="126"/>
      <c r="GL621" s="126"/>
      <c r="GM621" s="126"/>
      <c r="GN621" s="126"/>
      <c r="GO621" s="126"/>
      <c r="GP621" s="126"/>
      <c r="GQ621" s="126"/>
      <c r="GR621" s="126"/>
      <c r="GS621" s="126"/>
      <c r="GT621" s="126"/>
      <c r="GU621" s="126"/>
      <c r="GV621" s="126"/>
      <c r="GW621" s="126"/>
      <c r="GX621" s="126"/>
      <c r="GY621" s="126"/>
      <c r="GZ621" s="126"/>
      <c r="HA621" s="126"/>
      <c r="HB621" s="126"/>
      <c r="HC621" s="126"/>
      <c r="HD621" s="126"/>
      <c r="HE621" s="126"/>
      <c r="HF621" s="126"/>
      <c r="HG621" s="126"/>
      <c r="HH621" s="126"/>
      <c r="HI621" s="126"/>
      <c r="HJ621" s="126"/>
      <c r="HK621" s="126"/>
      <c r="HL621" s="126"/>
      <c r="HM621" s="126"/>
      <c r="HN621" s="126"/>
      <c r="HO621" s="126"/>
      <c r="HP621" s="126"/>
      <c r="HQ621" s="126"/>
      <c r="HR621" s="126"/>
      <c r="HS621" s="126"/>
      <c r="HT621" s="126"/>
      <c r="HU621" s="126"/>
      <c r="HV621" s="126"/>
      <c r="HW621" s="126"/>
      <c r="HX621" s="126"/>
      <c r="HY621" s="126"/>
      <c r="HZ621" s="126"/>
      <c r="IA621" s="126"/>
      <c r="IB621" s="126"/>
      <c r="IC621" s="126"/>
      <c r="ID621" s="126"/>
      <c r="IE621" s="126"/>
      <c r="IF621" s="126"/>
      <c r="IG621" s="126"/>
      <c r="IH621" s="126"/>
      <c r="II621" s="126"/>
      <c r="IJ621" s="126"/>
      <c r="IK621" s="126"/>
      <c r="IL621" s="126"/>
      <c r="IM621" s="126"/>
      <c r="IN621" s="126"/>
      <c r="IO621" s="126"/>
      <c r="IP621" s="126"/>
      <c r="IQ621" s="126"/>
      <c r="IR621" s="126"/>
      <c r="IS621" s="126"/>
      <c r="IT621" s="126"/>
      <c r="IU621" s="126"/>
      <c r="IV621" s="126"/>
      <c r="IW621" s="126"/>
      <c r="IX621" s="126"/>
      <c r="IY621" s="126"/>
      <c r="IZ621" s="126"/>
      <c r="JA621" s="126"/>
      <c r="JB621" s="126"/>
      <c r="JC621" s="126"/>
      <c r="JD621" s="126"/>
      <c r="JE621" s="126"/>
      <c r="JF621" s="126"/>
      <c r="JG621" s="126"/>
      <c r="JH621" s="126"/>
      <c r="JI621" s="126"/>
      <c r="JJ621" s="126"/>
      <c r="JK621" s="126"/>
      <c r="JL621" s="126"/>
      <c r="JM621" s="126"/>
      <c r="JN621" s="126"/>
      <c r="JO621" s="126"/>
      <c r="JP621" s="126"/>
      <c r="JQ621" s="126"/>
      <c r="JR621" s="126"/>
      <c r="JS621" s="126"/>
      <c r="JT621" s="126"/>
      <c r="JU621" s="126"/>
      <c r="JV621" s="126"/>
      <c r="JW621" s="126"/>
      <c r="JX621" s="126"/>
      <c r="JY621" s="126"/>
      <c r="JZ621" s="126"/>
      <c r="KA621" s="126"/>
      <c r="KB621" s="126"/>
      <c r="KC621" s="126"/>
      <c r="KD621" s="126"/>
      <c r="KE621" s="126"/>
      <c r="KF621" s="126"/>
      <c r="KG621" s="126"/>
      <c r="KH621" s="126"/>
      <c r="KI621" s="126"/>
      <c r="KJ621" s="126"/>
      <c r="KK621" s="126"/>
      <c r="KL621" s="126"/>
      <c r="KM621" s="126"/>
      <c r="KN621" s="126"/>
      <c r="KO621" s="126"/>
      <c r="KP621" s="126"/>
      <c r="KQ621" s="126"/>
      <c r="KR621" s="126"/>
      <c r="KS621" s="126"/>
      <c r="KT621" s="126"/>
      <c r="KU621" s="126"/>
      <c r="KV621" s="126"/>
      <c r="KW621" s="126"/>
      <c r="KX621" s="126"/>
      <c r="KY621" s="126"/>
      <c r="KZ621" s="126"/>
      <c r="LA621" s="126"/>
      <c r="LB621" s="126"/>
      <c r="LC621" s="126"/>
      <c r="LD621" s="126"/>
      <c r="LE621" s="126"/>
      <c r="LF621" s="126"/>
      <c r="LG621" s="126"/>
      <c r="LH621" s="126"/>
      <c r="LI621" s="126"/>
      <c r="LJ621" s="126"/>
      <c r="LK621" s="126"/>
      <c r="LL621" s="126"/>
      <c r="LM621" s="126"/>
      <c r="LN621" s="126"/>
      <c r="LO621" s="126"/>
      <c r="LP621" s="126"/>
      <c r="LQ621" s="126"/>
      <c r="LR621" s="126"/>
      <c r="LS621" s="126"/>
      <c r="LT621" s="126"/>
      <c r="LU621" s="126"/>
      <c r="LV621" s="126"/>
      <c r="LW621" s="126"/>
      <c r="LX621" s="126"/>
      <c r="LY621" s="126"/>
      <c r="LZ621" s="126"/>
      <c r="MA621" s="126"/>
      <c r="MB621" s="126"/>
      <c r="MC621" s="126"/>
      <c r="MD621" s="126"/>
      <c r="ME621" s="126"/>
      <c r="MF621" s="126"/>
      <c r="MG621" s="126"/>
      <c r="MH621" s="126"/>
      <c r="MI621" s="126"/>
      <c r="MJ621" s="126"/>
      <c r="MK621" s="126"/>
      <c r="ML621" s="126"/>
      <c r="MM621" s="126"/>
      <c r="MN621" s="126"/>
      <c r="MO621" s="126"/>
      <c r="MP621" s="126"/>
      <c r="MQ621" s="126"/>
      <c r="MR621" s="126"/>
      <c r="MS621" s="126"/>
      <c r="MT621" s="126"/>
      <c r="MU621" s="126"/>
      <c r="MV621" s="126"/>
      <c r="MW621" s="126"/>
      <c r="MX621" s="126"/>
      <c r="MY621" s="126"/>
      <c r="MZ621" s="126"/>
      <c r="NA621" s="126"/>
      <c r="NB621" s="126"/>
      <c r="NC621" s="126"/>
      <c r="ND621" s="126"/>
      <c r="NE621" s="126"/>
      <c r="NF621" s="126"/>
      <c r="NG621" s="126"/>
      <c r="NH621" s="126"/>
      <c r="NI621" s="126"/>
      <c r="NJ621" s="126"/>
      <c r="NK621" s="126"/>
      <c r="NL621" s="126"/>
      <c r="NM621" s="126"/>
      <c r="NN621" s="126"/>
      <c r="NO621" s="126"/>
      <c r="NP621" s="126"/>
      <c r="NQ621" s="126"/>
      <c r="NR621" s="126"/>
      <c r="NS621" s="126"/>
      <c r="NT621" s="126"/>
      <c r="NU621" s="126"/>
      <c r="NV621" s="126"/>
      <c r="NW621" s="126"/>
      <c r="NX621" s="126"/>
      <c r="NY621" s="126"/>
      <c r="NZ621" s="126"/>
      <c r="OA621" s="126"/>
      <c r="OB621" s="126"/>
      <c r="OC621" s="126"/>
      <c r="OD621" s="126"/>
      <c r="OE621" s="126"/>
      <c r="OF621" s="126"/>
      <c r="OG621" s="126"/>
      <c r="OH621" s="126"/>
      <c r="OI621" s="126"/>
      <c r="OJ621" s="126"/>
      <c r="OK621" s="126"/>
      <c r="OL621" s="126"/>
      <c r="OM621" s="126"/>
      <c r="ON621" s="126"/>
      <c r="OO621" s="126"/>
      <c r="OP621" s="126"/>
      <c r="OQ621" s="126"/>
      <c r="OR621" s="126"/>
      <c r="OS621" s="126"/>
      <c r="OT621" s="126"/>
      <c r="OU621" s="126"/>
      <c r="OV621" s="126"/>
      <c r="OW621" s="126"/>
      <c r="OX621" s="126"/>
      <c r="OY621" s="126"/>
      <c r="OZ621" s="126"/>
      <c r="PA621" s="126"/>
      <c r="PB621" s="126"/>
      <c r="PC621" s="126"/>
      <c r="PD621" s="126"/>
      <c r="PE621" s="126"/>
      <c r="PF621" s="126"/>
      <c r="PG621" s="126"/>
      <c r="PH621" s="126"/>
      <c r="PI621" s="126"/>
      <c r="PJ621" s="126"/>
      <c r="PK621" s="126"/>
      <c r="PL621" s="126"/>
      <c r="PM621" s="126"/>
      <c r="PN621" s="126"/>
      <c r="PO621" s="126"/>
      <c r="PP621" s="126"/>
      <c r="PQ621" s="126"/>
      <c r="PR621" s="126"/>
      <c r="PS621" s="126"/>
      <c r="PT621" s="126"/>
      <c r="PU621" s="126"/>
      <c r="PV621" s="126"/>
      <c r="PW621" s="126"/>
      <c r="PX621" s="126"/>
      <c r="PY621" s="126"/>
      <c r="PZ621" s="126"/>
      <c r="QA621" s="126"/>
      <c r="QB621" s="126"/>
      <c r="QC621" s="126"/>
      <c r="QD621" s="126"/>
      <c r="QE621" s="126"/>
      <c r="QF621" s="126"/>
      <c r="QG621" s="126"/>
      <c r="QH621" s="126"/>
      <c r="QI621" s="126"/>
      <c r="QJ621" s="126"/>
      <c r="QK621" s="126"/>
      <c r="QL621" s="126"/>
      <c r="QM621" s="126"/>
      <c r="QN621" s="126"/>
      <c r="QO621" s="126"/>
      <c r="QP621" s="126"/>
      <c r="QQ621" s="126"/>
      <c r="QR621" s="126"/>
      <c r="QS621" s="126"/>
      <c r="QT621" s="126"/>
      <c r="QU621" s="126"/>
      <c r="QV621" s="126"/>
      <c r="QW621" s="126"/>
      <c r="QX621" s="126"/>
      <c r="QY621" s="126"/>
      <c r="QZ621" s="126"/>
      <c r="RA621" s="126"/>
      <c r="RB621" s="126"/>
      <c r="RC621" s="126"/>
      <c r="RD621" s="126"/>
      <c r="RE621" s="126"/>
      <c r="RF621" s="126"/>
      <c r="RG621" s="126"/>
      <c r="RH621" s="126"/>
      <c r="RI621" s="126"/>
      <c r="RJ621" s="126"/>
      <c r="RK621" s="126"/>
      <c r="RL621" s="126"/>
      <c r="RM621" s="126"/>
      <c r="RN621" s="126"/>
      <c r="RO621" s="126"/>
      <c r="RP621" s="126"/>
      <c r="RQ621" s="126"/>
      <c r="RR621" s="126"/>
      <c r="RS621" s="126"/>
      <c r="RT621" s="126"/>
      <c r="RU621" s="126"/>
      <c r="RV621" s="126"/>
      <c r="RW621" s="126"/>
      <c r="RX621" s="126"/>
      <c r="RY621" s="126"/>
      <c r="RZ621" s="126"/>
      <c r="SA621" s="126"/>
      <c r="SB621" s="126"/>
      <c r="SC621" s="126"/>
      <c r="SD621" s="126"/>
      <c r="SE621" s="126"/>
      <c r="SF621" s="126"/>
      <c r="SG621" s="126"/>
      <c r="SH621" s="126"/>
      <c r="SI621" s="126"/>
      <c r="SJ621" s="126"/>
      <c r="SK621" s="126"/>
      <c r="SL621" s="126"/>
      <c r="SM621" s="126"/>
      <c r="SN621" s="126"/>
      <c r="SO621" s="126"/>
      <c r="SP621" s="126"/>
      <c r="SQ621" s="126"/>
      <c r="SR621" s="126"/>
      <c r="SS621" s="126"/>
      <c r="ST621" s="126"/>
      <c r="SU621" s="126"/>
      <c r="SV621" s="126"/>
      <c r="SW621" s="126"/>
      <c r="SX621" s="126"/>
      <c r="SY621" s="126"/>
      <c r="SZ621" s="126"/>
      <c r="TA621" s="126"/>
      <c r="TB621" s="126"/>
      <c r="TC621" s="126"/>
      <c r="TD621" s="126"/>
      <c r="TE621" s="126"/>
      <c r="TF621" s="126"/>
      <c r="TG621" s="126"/>
      <c r="TH621" s="126"/>
      <c r="TI621" s="126"/>
      <c r="TJ621" s="126"/>
      <c r="TK621" s="126"/>
      <c r="TL621" s="126"/>
      <c r="TM621" s="126"/>
      <c r="TN621" s="126"/>
      <c r="TO621" s="126"/>
      <c r="TP621" s="126"/>
      <c r="TQ621" s="126"/>
      <c r="TR621" s="126"/>
      <c r="TS621" s="126"/>
      <c r="TT621" s="126"/>
      <c r="TU621" s="126"/>
      <c r="TV621" s="126"/>
      <c r="TW621" s="126"/>
      <c r="TX621" s="126"/>
      <c r="TY621" s="126"/>
      <c r="TZ621" s="126"/>
      <c r="UA621" s="126"/>
      <c r="UB621" s="126"/>
      <c r="UC621" s="126"/>
      <c r="UD621" s="126"/>
      <c r="UE621" s="126"/>
      <c r="UF621" s="126"/>
      <c r="UG621" s="126"/>
      <c r="UH621" s="126"/>
      <c r="UI621" s="126"/>
      <c r="UJ621" s="126"/>
      <c r="UK621" s="126"/>
      <c r="UL621" s="126"/>
      <c r="UM621" s="126"/>
      <c r="UN621" s="126"/>
      <c r="UO621" s="126"/>
      <c r="UP621" s="126"/>
      <c r="UQ621" s="126"/>
      <c r="UR621" s="126"/>
      <c r="US621" s="126"/>
      <c r="UT621" s="126"/>
      <c r="UU621" s="126"/>
      <c r="UV621" s="126"/>
      <c r="UW621" s="126"/>
      <c r="UX621" s="126"/>
      <c r="UY621" s="126"/>
      <c r="UZ621" s="126"/>
      <c r="VA621" s="126"/>
      <c r="VB621" s="126"/>
      <c r="VC621" s="126"/>
      <c r="VD621" s="126"/>
      <c r="VE621" s="126"/>
      <c r="VF621" s="126"/>
      <c r="VG621" s="126"/>
      <c r="VH621" s="126"/>
      <c r="VI621" s="126"/>
      <c r="VJ621" s="126"/>
      <c r="VK621" s="126"/>
      <c r="VL621" s="126"/>
      <c r="VM621" s="126"/>
      <c r="VN621" s="126"/>
      <c r="VO621" s="126"/>
      <c r="VP621" s="126"/>
      <c r="VQ621" s="126"/>
      <c r="VR621" s="126"/>
      <c r="VS621" s="126"/>
      <c r="VT621" s="126"/>
      <c r="VU621" s="126"/>
      <c r="VV621" s="126"/>
      <c r="VW621" s="126"/>
      <c r="VX621" s="126"/>
      <c r="VY621" s="126"/>
      <c r="VZ621" s="126"/>
      <c r="WA621" s="126"/>
      <c r="WB621" s="126"/>
      <c r="WC621" s="126"/>
      <c r="WD621" s="126"/>
      <c r="WE621" s="126"/>
      <c r="WF621" s="126"/>
      <c r="WG621" s="126"/>
      <c r="WH621" s="126"/>
      <c r="WI621" s="126"/>
      <c r="WJ621" s="126"/>
      <c r="WK621" s="126"/>
      <c r="WL621" s="126"/>
      <c r="WM621" s="126"/>
      <c r="WN621" s="126"/>
      <c r="WO621" s="126"/>
      <c r="WP621" s="126"/>
      <c r="WQ621" s="126"/>
      <c r="WR621" s="126"/>
      <c r="WS621" s="126"/>
      <c r="WT621" s="126"/>
      <c r="WU621" s="126"/>
      <c r="WV621" s="126"/>
      <c r="WW621" s="126"/>
      <c r="WX621" s="126"/>
      <c r="WY621" s="126"/>
      <c r="WZ621" s="126"/>
      <c r="XA621" s="126"/>
      <c r="XB621" s="126"/>
      <c r="XC621" s="126"/>
      <c r="XD621" s="126"/>
      <c r="XE621" s="126"/>
      <c r="XF621" s="126"/>
      <c r="XG621" s="126"/>
      <c r="XH621" s="126"/>
      <c r="XI621" s="126"/>
      <c r="XJ621" s="126"/>
      <c r="XK621" s="126"/>
      <c r="XL621" s="126"/>
      <c r="XM621" s="126"/>
      <c r="XN621" s="126"/>
      <c r="XO621" s="126"/>
      <c r="XP621" s="126"/>
      <c r="XQ621" s="126"/>
      <c r="XR621" s="126"/>
      <c r="XS621" s="126"/>
      <c r="XT621" s="126"/>
      <c r="XU621" s="126"/>
      <c r="XV621" s="126"/>
      <c r="XW621" s="126"/>
      <c r="XX621" s="126"/>
      <c r="XY621" s="126"/>
      <c r="XZ621" s="126"/>
      <c r="YA621" s="126"/>
      <c r="YB621" s="126"/>
      <c r="YC621" s="126"/>
      <c r="YD621" s="126"/>
      <c r="YE621" s="126"/>
      <c r="YF621" s="126"/>
      <c r="YG621" s="126"/>
      <c r="YH621" s="126"/>
      <c r="YI621" s="126"/>
      <c r="YJ621" s="126"/>
      <c r="YK621" s="126"/>
      <c r="YL621" s="126"/>
      <c r="YM621" s="126"/>
      <c r="YN621" s="126"/>
      <c r="YO621" s="126"/>
      <c r="YP621" s="126"/>
      <c r="YQ621" s="126"/>
      <c r="YR621" s="126"/>
      <c r="YS621" s="126"/>
      <c r="YT621" s="126"/>
      <c r="YU621" s="126"/>
      <c r="YV621" s="126"/>
      <c r="YW621" s="126"/>
      <c r="YX621" s="126"/>
      <c r="YY621" s="126"/>
      <c r="YZ621" s="126"/>
      <c r="ZA621" s="126"/>
      <c r="ZB621" s="126"/>
      <c r="ZC621" s="126"/>
      <c r="ZD621" s="126"/>
      <c r="ZE621" s="126"/>
      <c r="ZF621" s="126"/>
      <c r="ZG621" s="126"/>
      <c r="ZH621" s="126"/>
      <c r="ZI621" s="126"/>
      <c r="ZJ621" s="126"/>
      <c r="ZK621" s="126"/>
      <c r="ZL621" s="126"/>
      <c r="ZM621" s="126"/>
      <c r="ZN621" s="126"/>
      <c r="ZO621" s="126"/>
      <c r="ZP621" s="126"/>
      <c r="ZQ621" s="126"/>
      <c r="ZR621" s="126"/>
      <c r="ZS621" s="126"/>
      <c r="ZT621" s="126"/>
      <c r="ZU621" s="126"/>
      <c r="ZV621" s="126"/>
      <c r="ZW621" s="126"/>
      <c r="ZX621" s="126"/>
      <c r="ZY621" s="126"/>
      <c r="ZZ621" s="126"/>
      <c r="AAA621" s="126"/>
      <c r="AAB621" s="126"/>
      <c r="AAC621" s="126"/>
      <c r="AAD621" s="126"/>
      <c r="AAE621" s="126"/>
      <c r="AAF621" s="126"/>
      <c r="AAG621" s="126"/>
      <c r="AAH621" s="126"/>
      <c r="AAI621" s="126"/>
      <c r="AAJ621" s="126"/>
      <c r="AAK621" s="126"/>
      <c r="AAL621" s="126"/>
      <c r="AAM621" s="126"/>
      <c r="AAN621" s="126"/>
      <c r="AAO621" s="126"/>
      <c r="AAP621" s="126"/>
      <c r="AAQ621" s="126"/>
      <c r="AAR621" s="126"/>
      <c r="AAS621" s="126"/>
      <c r="AAT621" s="126"/>
      <c r="AAU621" s="126"/>
      <c r="AAV621" s="126"/>
      <c r="AAW621" s="126"/>
      <c r="AAX621" s="126"/>
      <c r="AAY621" s="126"/>
      <c r="AAZ621" s="126"/>
      <c r="ABA621" s="126"/>
      <c r="ABB621" s="126"/>
      <c r="ABC621" s="126"/>
      <c r="ABD621" s="126"/>
      <c r="ABE621" s="126"/>
      <c r="ABF621" s="126"/>
      <c r="ABG621" s="126"/>
      <c r="ABH621" s="126"/>
      <c r="ABI621" s="126"/>
      <c r="ABJ621" s="126"/>
      <c r="ABK621" s="126"/>
      <c r="ABL621" s="126"/>
      <c r="ABM621" s="126"/>
      <c r="ABN621" s="126"/>
      <c r="ABO621" s="126"/>
      <c r="ABP621" s="126"/>
      <c r="ABQ621" s="126"/>
      <c r="ABR621" s="126"/>
      <c r="ABS621" s="126"/>
      <c r="ABT621" s="126"/>
      <c r="ABU621" s="126"/>
      <c r="ABV621" s="126"/>
      <c r="ABW621" s="126"/>
      <c r="ABX621" s="126"/>
      <c r="ABY621" s="126"/>
      <c r="ABZ621" s="126"/>
      <c r="ACA621" s="126"/>
      <c r="ACB621" s="126"/>
      <c r="ACC621" s="126"/>
      <c r="ACD621" s="126"/>
      <c r="ACE621" s="126"/>
      <c r="ACF621" s="126"/>
      <c r="ACG621" s="126"/>
      <c r="ACH621" s="126"/>
      <c r="ACI621" s="126"/>
      <c r="ACJ621" s="126"/>
      <c r="ACK621" s="126"/>
      <c r="ACL621" s="126"/>
      <c r="ACM621" s="126"/>
      <c r="ACN621" s="126"/>
      <c r="ACO621" s="126"/>
      <c r="ACP621" s="126"/>
      <c r="ACQ621" s="126"/>
      <c r="ACR621" s="126"/>
      <c r="ACS621" s="126"/>
      <c r="ACT621" s="126"/>
      <c r="ACU621" s="126"/>
      <c r="ACV621" s="126"/>
      <c r="ACW621" s="126"/>
      <c r="ACX621" s="126"/>
      <c r="ACY621" s="126"/>
      <c r="ACZ621" s="126"/>
      <c r="ADA621" s="126"/>
      <c r="ADB621" s="126"/>
      <c r="ADC621" s="126"/>
      <c r="ADD621" s="126"/>
      <c r="ADE621" s="126"/>
      <c r="ADF621" s="126"/>
      <c r="ADG621" s="126"/>
      <c r="ADH621" s="126"/>
      <c r="ADI621" s="126"/>
      <c r="ADJ621" s="126"/>
      <c r="ADK621" s="126"/>
      <c r="ADL621" s="126"/>
      <c r="ADM621" s="126"/>
      <c r="ADN621" s="126"/>
      <c r="ADO621" s="126"/>
      <c r="ADP621" s="126"/>
      <c r="ADQ621" s="126"/>
      <c r="ADR621" s="126"/>
      <c r="ADS621" s="126"/>
      <c r="ADT621" s="126"/>
      <c r="ADU621" s="126"/>
      <c r="ADV621" s="126"/>
      <c r="ADW621" s="126"/>
      <c r="ADX621" s="126"/>
      <c r="ADY621" s="126"/>
      <c r="ADZ621" s="126"/>
      <c r="AEA621" s="126"/>
      <c r="AEB621" s="126"/>
      <c r="AEC621" s="126"/>
      <c r="AED621" s="126"/>
      <c r="AEE621" s="126"/>
      <c r="AEF621" s="126"/>
      <c r="AEG621" s="126"/>
      <c r="AEH621" s="126"/>
      <c r="AEI621" s="126"/>
      <c r="AEJ621" s="126"/>
      <c r="AEK621" s="126"/>
      <c r="AEL621" s="126"/>
      <c r="AEM621" s="126"/>
      <c r="AEN621" s="126"/>
      <c r="AEO621" s="126"/>
      <c r="AEP621" s="126"/>
      <c r="AEQ621" s="126"/>
      <c r="AER621" s="126"/>
      <c r="AES621" s="126"/>
      <c r="AET621" s="126"/>
      <c r="AEU621" s="126"/>
      <c r="AEV621" s="126"/>
      <c r="AEW621" s="126"/>
      <c r="AEX621" s="126"/>
      <c r="AEY621" s="126"/>
      <c r="AEZ621" s="126"/>
      <c r="AFA621" s="126"/>
      <c r="AFB621" s="126"/>
      <c r="AFC621" s="126"/>
      <c r="AFD621" s="126"/>
      <c r="AFE621" s="126"/>
      <c r="AFF621" s="126"/>
      <c r="AFG621" s="126"/>
      <c r="AFH621" s="126"/>
      <c r="AFI621" s="126"/>
      <c r="AFJ621" s="126"/>
      <c r="AFK621" s="126"/>
      <c r="AFL621" s="126"/>
      <c r="AFM621" s="126"/>
      <c r="AFN621" s="126"/>
      <c r="AFO621" s="126"/>
      <c r="AFP621" s="126"/>
      <c r="AFQ621" s="126"/>
      <c r="AFR621" s="126"/>
      <c r="AFS621" s="126"/>
      <c r="AFT621" s="126"/>
      <c r="AFU621" s="126"/>
      <c r="AFV621" s="126"/>
      <c r="AFW621" s="126"/>
      <c r="AFX621" s="126"/>
      <c r="AFY621" s="126"/>
      <c r="AFZ621" s="126"/>
      <c r="AGA621" s="126"/>
      <c r="AGB621" s="126"/>
      <c r="AGC621" s="126"/>
      <c r="AGD621" s="126"/>
      <c r="AGE621" s="126"/>
      <c r="AGF621" s="126"/>
      <c r="AGG621" s="126"/>
      <c r="AGH621" s="126"/>
      <c r="AGI621" s="126"/>
      <c r="AGJ621" s="126"/>
      <c r="AGK621" s="126"/>
      <c r="AGL621" s="126"/>
      <c r="AGM621" s="126"/>
      <c r="AGN621" s="126"/>
      <c r="AGO621" s="126"/>
      <c r="AGP621" s="126"/>
      <c r="AGQ621" s="126"/>
      <c r="AGR621" s="126"/>
      <c r="AGS621" s="126"/>
      <c r="AGT621" s="126"/>
      <c r="AGU621" s="126"/>
      <c r="AGV621" s="126"/>
      <c r="AGW621" s="126"/>
      <c r="AGX621" s="126"/>
      <c r="AGY621" s="126"/>
      <c r="AGZ621" s="126"/>
      <c r="AHA621" s="126"/>
      <c r="AHB621" s="126"/>
      <c r="AHC621" s="126"/>
      <c r="AHD621" s="126"/>
      <c r="AHE621" s="126"/>
      <c r="AHF621" s="126"/>
      <c r="AHG621" s="126"/>
      <c r="AHH621" s="126"/>
      <c r="AHI621" s="126"/>
      <c r="AHJ621" s="126"/>
      <c r="AHK621" s="126"/>
      <c r="AHL621" s="126"/>
      <c r="AHM621" s="126"/>
      <c r="AHN621" s="126"/>
      <c r="AHO621" s="126"/>
      <c r="AHP621" s="126"/>
      <c r="AHQ621" s="126"/>
      <c r="AHR621" s="126"/>
      <c r="AHS621" s="126"/>
      <c r="AHT621" s="126"/>
      <c r="AHU621" s="126"/>
      <c r="AHV621" s="126"/>
      <c r="AHW621" s="126"/>
      <c r="AHX621" s="126"/>
      <c r="AHY621" s="126"/>
      <c r="AHZ621" s="126"/>
      <c r="AIA621" s="126"/>
      <c r="AIB621" s="126"/>
      <c r="AIC621" s="126"/>
      <c r="AID621" s="126"/>
      <c r="AIE621" s="126"/>
      <c r="AIF621" s="126"/>
      <c r="AIG621" s="126"/>
      <c r="AIH621" s="126"/>
      <c r="AII621" s="126"/>
      <c r="AIJ621" s="126"/>
      <c r="AIK621" s="126"/>
      <c r="AIL621" s="126"/>
      <c r="AIM621" s="126"/>
      <c r="AIN621" s="126"/>
      <c r="AIO621" s="126"/>
      <c r="AIP621" s="126"/>
      <c r="AIQ621" s="126"/>
      <c r="AIR621" s="126"/>
      <c r="AIS621" s="126"/>
      <c r="AIT621" s="126"/>
      <c r="AIU621" s="126"/>
      <c r="AIV621" s="126"/>
      <c r="AIW621" s="126"/>
      <c r="AIX621" s="126"/>
      <c r="AIY621" s="126"/>
      <c r="AIZ621" s="126"/>
      <c r="AJA621" s="126"/>
      <c r="AJB621" s="126"/>
      <c r="AJC621" s="126"/>
      <c r="AJD621" s="126"/>
      <c r="AJE621" s="126"/>
      <c r="AJF621" s="126"/>
      <c r="AJG621" s="126"/>
      <c r="AJH621" s="126"/>
      <c r="AJI621" s="126"/>
      <c r="AJJ621" s="126"/>
      <c r="AJK621" s="126"/>
      <c r="AJL621" s="126"/>
      <c r="AJM621" s="126"/>
      <c r="AJN621" s="126"/>
      <c r="AJO621" s="126"/>
      <c r="AJP621" s="126"/>
      <c r="AJQ621" s="126"/>
      <c r="AJR621" s="126"/>
      <c r="AJS621" s="126"/>
      <c r="AJT621" s="126"/>
      <c r="AJU621" s="126"/>
      <c r="AJV621" s="126"/>
      <c r="AJW621" s="126"/>
      <c r="AJX621" s="126"/>
      <c r="AJY621" s="126"/>
      <c r="AJZ621" s="126"/>
      <c r="AKA621" s="126"/>
      <c r="AKB621" s="126"/>
      <c r="AKC621" s="126"/>
      <c r="AKD621" s="126"/>
      <c r="AKE621" s="126"/>
      <c r="AKF621" s="126"/>
      <c r="AKG621" s="126"/>
      <c r="AKH621" s="126"/>
      <c r="AKI621" s="126"/>
      <c r="AKJ621" s="126"/>
      <c r="AKK621" s="126"/>
      <c r="AKL621" s="126"/>
      <c r="AKM621" s="126"/>
      <c r="AKN621" s="126"/>
      <c r="AKO621" s="126"/>
      <c r="AKP621" s="126"/>
      <c r="AKQ621" s="126"/>
      <c r="AKR621" s="126"/>
      <c r="AKS621" s="126"/>
      <c r="AKT621" s="126"/>
      <c r="AKU621" s="126"/>
      <c r="AKV621" s="126"/>
      <c r="AKW621" s="126"/>
      <c r="AKX621" s="126"/>
      <c r="AKY621" s="126"/>
      <c r="AKZ621" s="126"/>
      <c r="ALA621" s="126"/>
      <c r="ALB621" s="126"/>
      <c r="ALC621" s="126"/>
      <c r="ALD621" s="126"/>
      <c r="ALE621" s="126"/>
      <c r="ALF621" s="126"/>
      <c r="ALG621" s="126"/>
      <c r="ALH621" s="126"/>
      <c r="ALI621" s="126"/>
      <c r="ALJ621" s="126"/>
      <c r="ALK621" s="126"/>
      <c r="ALL621" s="126"/>
      <c r="ALM621" s="126"/>
      <c r="ALN621" s="126"/>
      <c r="ALO621" s="126"/>
      <c r="ALP621" s="101"/>
      <c r="ALQ621" s="48"/>
      <c r="ALR621" s="48"/>
      <c r="ALS621" s="48"/>
      <c r="ALT621" s="48"/>
      <c r="ALU621" s="48"/>
      <c r="ALV621" s="48"/>
      <c r="ALW621" s="48"/>
      <c r="ALX621" s="48"/>
      <c r="ALY621" s="48"/>
      <c r="ALZ621" s="48"/>
      <c r="AMA621" s="48"/>
      <c r="AMB621" s="48"/>
      <c r="AMC621" s="48"/>
      <c r="AMD621" s="48"/>
      <c r="AME621" s="48"/>
      <c r="AMF621" s="48"/>
      <c r="AMG621" s="48"/>
      <c r="AMH621" s="48"/>
      <c r="AMI621" s="48"/>
      <c r="AMJ621" s="48"/>
      <c r="AMK621" s="48"/>
      <c r="AML621" s="48"/>
      <c r="AMM621" s="126"/>
    </row>
    <row r="622" s="111" customFormat="true" ht="32.8" hidden="false" customHeight="false" outlineLevel="0" collapsed="false">
      <c r="A622" s="126"/>
      <c r="B622" s="148"/>
      <c r="C622" s="81" t="s">
        <v>103</v>
      </c>
      <c r="D622" s="81" t="n">
        <v>929</v>
      </c>
      <c r="E622" s="154" t="s">
        <v>16</v>
      </c>
      <c r="F622" s="154" t="s">
        <v>32</v>
      </c>
      <c r="G622" s="82" t="n">
        <v>5030010030</v>
      </c>
      <c r="H622" s="83" t="s">
        <v>104</v>
      </c>
      <c r="I622" s="157" t="n">
        <f aca="false">SUM(J622:Q622)</f>
        <v>211077</v>
      </c>
      <c r="J622" s="157" t="n">
        <v>423000</v>
      </c>
      <c r="K622" s="76" t="n">
        <v>-184600</v>
      </c>
      <c r="L622" s="76"/>
      <c r="M622" s="76"/>
      <c r="N622" s="76"/>
      <c r="O622" s="157"/>
      <c r="P622" s="76" t="n">
        <v>-27323</v>
      </c>
      <c r="Q622" s="158"/>
      <c r="R622" s="126"/>
      <c r="S622" s="126"/>
      <c r="T622" s="126"/>
      <c r="U622" s="126"/>
      <c r="V622" s="126"/>
      <c r="W622" s="126"/>
      <c r="X622" s="126"/>
      <c r="Y622" s="126"/>
      <c r="Z622" s="126"/>
      <c r="AA622" s="126"/>
      <c r="AB622" s="126"/>
      <c r="AC622" s="126"/>
      <c r="AD622" s="126"/>
      <c r="AE622" s="126"/>
      <c r="AF622" s="126"/>
      <c r="AG622" s="126"/>
      <c r="AH622" s="126"/>
      <c r="AI622" s="126"/>
      <c r="AJ622" s="126"/>
      <c r="AK622" s="126"/>
      <c r="AL622" s="126"/>
      <c r="AM622" s="126"/>
      <c r="AN622" s="126"/>
      <c r="AO622" s="126"/>
      <c r="AP622" s="126"/>
      <c r="AQ622" s="126"/>
      <c r="AR622" s="126"/>
      <c r="AS622" s="126"/>
      <c r="AT622" s="126"/>
      <c r="AU622" s="126"/>
      <c r="AV622" s="126"/>
      <c r="AW622" s="126"/>
      <c r="AX622" s="126"/>
      <c r="AY622" s="126"/>
      <c r="AZ622" s="126"/>
      <c r="BA622" s="126"/>
      <c r="BB622" s="126"/>
      <c r="BC622" s="126"/>
      <c r="BD622" s="126"/>
      <c r="BE622" s="126"/>
      <c r="BF622" s="126"/>
      <c r="BG622" s="126"/>
      <c r="BH622" s="126"/>
      <c r="BI622" s="126"/>
      <c r="BJ622" s="126"/>
      <c r="BK622" s="126"/>
      <c r="BL622" s="126"/>
      <c r="BM622" s="126"/>
      <c r="BN622" s="126"/>
      <c r="BO622" s="126"/>
      <c r="BP622" s="126"/>
      <c r="BQ622" s="126"/>
      <c r="BR622" s="126"/>
      <c r="BS622" s="126"/>
      <c r="BT622" s="126"/>
      <c r="BU622" s="126"/>
      <c r="BV622" s="126"/>
      <c r="BW622" s="126"/>
      <c r="BX622" s="126"/>
      <c r="BY622" s="126"/>
      <c r="BZ622" s="126"/>
      <c r="CA622" s="126"/>
      <c r="CB622" s="126"/>
      <c r="CC622" s="126"/>
      <c r="CD622" s="126"/>
      <c r="CE622" s="126"/>
      <c r="CF622" s="126"/>
      <c r="CG622" s="126"/>
      <c r="CH622" s="126"/>
      <c r="CI622" s="126"/>
      <c r="CJ622" s="126"/>
      <c r="CK622" s="126"/>
      <c r="CL622" s="126"/>
      <c r="CM622" s="126"/>
      <c r="CN622" s="126"/>
      <c r="CO622" s="126"/>
      <c r="CP622" s="126"/>
      <c r="CQ622" s="126"/>
      <c r="CR622" s="126"/>
      <c r="CS622" s="126"/>
      <c r="CT622" s="126"/>
      <c r="CU622" s="126"/>
      <c r="CV622" s="126"/>
      <c r="CW622" s="126"/>
      <c r="CX622" s="126"/>
      <c r="CY622" s="126"/>
      <c r="CZ622" s="126"/>
      <c r="DA622" s="126"/>
      <c r="DB622" s="126"/>
      <c r="DC622" s="126"/>
      <c r="DD622" s="126"/>
      <c r="DE622" s="126"/>
      <c r="DF622" s="126"/>
      <c r="DG622" s="126"/>
      <c r="DH622" s="126"/>
      <c r="DI622" s="126"/>
      <c r="DJ622" s="126"/>
      <c r="DK622" s="126"/>
      <c r="DL622" s="126"/>
      <c r="DM622" s="126"/>
      <c r="DN622" s="126"/>
      <c r="DO622" s="126"/>
      <c r="DP622" s="126"/>
      <c r="DQ622" s="126"/>
      <c r="DR622" s="126"/>
      <c r="DS622" s="126"/>
      <c r="DT622" s="126"/>
      <c r="DU622" s="126"/>
      <c r="DV622" s="126"/>
      <c r="DW622" s="126"/>
      <c r="DX622" s="126"/>
      <c r="DY622" s="126"/>
      <c r="DZ622" s="126"/>
      <c r="EA622" s="126"/>
      <c r="EB622" s="126"/>
      <c r="EC622" s="126"/>
      <c r="ED622" s="126"/>
      <c r="EE622" s="126"/>
      <c r="EF622" s="126"/>
      <c r="EG622" s="126"/>
      <c r="EH622" s="126"/>
      <c r="EI622" s="126"/>
      <c r="EJ622" s="126"/>
      <c r="EK622" s="126"/>
      <c r="EL622" s="126"/>
      <c r="EM622" s="126"/>
      <c r="EN622" s="126"/>
      <c r="EO622" s="126"/>
      <c r="EP622" s="126"/>
      <c r="EQ622" s="126"/>
      <c r="ER622" s="126"/>
      <c r="ES622" s="126"/>
      <c r="ET622" s="126"/>
      <c r="EU622" s="126"/>
      <c r="EV622" s="126"/>
      <c r="EW622" s="126"/>
      <c r="EX622" s="126"/>
      <c r="EY622" s="126"/>
      <c r="EZ622" s="126"/>
      <c r="FA622" s="126"/>
      <c r="FB622" s="126"/>
      <c r="FC622" s="126"/>
      <c r="FD622" s="126"/>
      <c r="FE622" s="126"/>
      <c r="FF622" s="126"/>
      <c r="FG622" s="126"/>
      <c r="FH622" s="126"/>
      <c r="FI622" s="126"/>
      <c r="FJ622" s="126"/>
      <c r="FK622" s="126"/>
      <c r="FL622" s="126"/>
      <c r="FM622" s="126"/>
      <c r="FN622" s="126"/>
      <c r="FO622" s="126"/>
      <c r="FP622" s="126"/>
      <c r="FQ622" s="126"/>
      <c r="FR622" s="126"/>
      <c r="FS622" s="126"/>
      <c r="FT622" s="126"/>
      <c r="FU622" s="126"/>
      <c r="FV622" s="126"/>
      <c r="FW622" s="126"/>
      <c r="FX622" s="126"/>
      <c r="FY622" s="126"/>
      <c r="FZ622" s="126"/>
      <c r="GA622" s="126"/>
      <c r="GB622" s="126"/>
      <c r="GC622" s="126"/>
      <c r="GD622" s="126"/>
      <c r="GE622" s="126"/>
      <c r="GF622" s="126"/>
      <c r="GG622" s="126"/>
      <c r="GH622" s="126"/>
      <c r="GI622" s="126"/>
      <c r="GJ622" s="126"/>
      <c r="GK622" s="126"/>
      <c r="GL622" s="126"/>
      <c r="GM622" s="126"/>
      <c r="GN622" s="126"/>
      <c r="GO622" s="126"/>
      <c r="GP622" s="126"/>
      <c r="GQ622" s="126"/>
      <c r="GR622" s="126"/>
      <c r="GS622" s="126"/>
      <c r="GT622" s="126"/>
      <c r="GU622" s="126"/>
      <c r="GV622" s="126"/>
      <c r="GW622" s="126"/>
      <c r="GX622" s="126"/>
      <c r="GY622" s="126"/>
      <c r="GZ622" s="126"/>
      <c r="HA622" s="126"/>
      <c r="HB622" s="126"/>
      <c r="HC622" s="126"/>
      <c r="HD622" s="126"/>
      <c r="HE622" s="126"/>
      <c r="HF622" s="126"/>
      <c r="HG622" s="126"/>
      <c r="HH622" s="126"/>
      <c r="HI622" s="126"/>
      <c r="HJ622" s="126"/>
      <c r="HK622" s="126"/>
      <c r="HL622" s="126"/>
      <c r="HM622" s="126"/>
      <c r="HN622" s="126"/>
      <c r="HO622" s="126"/>
      <c r="HP622" s="126"/>
      <c r="HQ622" s="126"/>
      <c r="HR622" s="126"/>
      <c r="HS622" s="126"/>
      <c r="HT622" s="126"/>
      <c r="HU622" s="126"/>
      <c r="HV622" s="126"/>
      <c r="HW622" s="126"/>
      <c r="HX622" s="126"/>
      <c r="HY622" s="126"/>
      <c r="HZ622" s="126"/>
      <c r="IA622" s="126"/>
      <c r="IB622" s="126"/>
      <c r="IC622" s="126"/>
      <c r="ID622" s="126"/>
      <c r="IE622" s="126"/>
      <c r="IF622" s="126"/>
      <c r="IG622" s="126"/>
      <c r="IH622" s="126"/>
      <c r="II622" s="126"/>
      <c r="IJ622" s="126"/>
      <c r="IK622" s="126"/>
      <c r="IL622" s="126"/>
      <c r="IM622" s="126"/>
      <c r="IN622" s="126"/>
      <c r="IO622" s="126"/>
      <c r="IP622" s="126"/>
      <c r="IQ622" s="126"/>
      <c r="IR622" s="126"/>
      <c r="IS622" s="126"/>
      <c r="IT622" s="126"/>
      <c r="IU622" s="126"/>
      <c r="IV622" s="126"/>
      <c r="IW622" s="126"/>
      <c r="IX622" s="126"/>
      <c r="IY622" s="126"/>
      <c r="IZ622" s="126"/>
      <c r="JA622" s="126"/>
      <c r="JB622" s="126"/>
      <c r="JC622" s="126"/>
      <c r="JD622" s="126"/>
      <c r="JE622" s="126"/>
      <c r="JF622" s="126"/>
      <c r="JG622" s="126"/>
      <c r="JH622" s="126"/>
      <c r="JI622" s="126"/>
      <c r="JJ622" s="126"/>
      <c r="JK622" s="126"/>
      <c r="JL622" s="126"/>
      <c r="JM622" s="126"/>
      <c r="JN622" s="126"/>
      <c r="JO622" s="126"/>
      <c r="JP622" s="126"/>
      <c r="JQ622" s="126"/>
      <c r="JR622" s="126"/>
      <c r="JS622" s="126"/>
      <c r="JT622" s="126"/>
      <c r="JU622" s="126"/>
      <c r="JV622" s="126"/>
      <c r="JW622" s="126"/>
      <c r="JX622" s="126"/>
      <c r="JY622" s="126"/>
      <c r="JZ622" s="126"/>
      <c r="KA622" s="126"/>
      <c r="KB622" s="126"/>
      <c r="KC622" s="126"/>
      <c r="KD622" s="126"/>
      <c r="KE622" s="126"/>
      <c r="KF622" s="126"/>
      <c r="KG622" s="126"/>
      <c r="KH622" s="126"/>
      <c r="KI622" s="126"/>
      <c r="KJ622" s="126"/>
      <c r="KK622" s="126"/>
      <c r="KL622" s="126"/>
      <c r="KM622" s="126"/>
      <c r="KN622" s="126"/>
      <c r="KO622" s="126"/>
      <c r="KP622" s="126"/>
      <c r="KQ622" s="126"/>
      <c r="KR622" s="126"/>
      <c r="KS622" s="126"/>
      <c r="KT622" s="126"/>
      <c r="KU622" s="126"/>
      <c r="KV622" s="126"/>
      <c r="KW622" s="126"/>
      <c r="KX622" s="126"/>
      <c r="KY622" s="126"/>
      <c r="KZ622" s="126"/>
      <c r="LA622" s="126"/>
      <c r="LB622" s="126"/>
      <c r="LC622" s="126"/>
      <c r="LD622" s="126"/>
      <c r="LE622" s="126"/>
      <c r="LF622" s="126"/>
      <c r="LG622" s="126"/>
      <c r="LH622" s="126"/>
      <c r="LI622" s="126"/>
      <c r="LJ622" s="126"/>
      <c r="LK622" s="126"/>
      <c r="LL622" s="126"/>
      <c r="LM622" s="126"/>
      <c r="LN622" s="126"/>
      <c r="LO622" s="126"/>
      <c r="LP622" s="126"/>
      <c r="LQ622" s="126"/>
      <c r="LR622" s="126"/>
      <c r="LS622" s="126"/>
      <c r="LT622" s="126"/>
      <c r="LU622" s="126"/>
      <c r="LV622" s="126"/>
      <c r="LW622" s="126"/>
      <c r="LX622" s="126"/>
      <c r="LY622" s="126"/>
      <c r="LZ622" s="126"/>
      <c r="MA622" s="126"/>
      <c r="MB622" s="126"/>
      <c r="MC622" s="126"/>
      <c r="MD622" s="126"/>
      <c r="ME622" s="126"/>
      <c r="MF622" s="126"/>
      <c r="MG622" s="126"/>
      <c r="MH622" s="126"/>
      <c r="MI622" s="126"/>
      <c r="MJ622" s="126"/>
      <c r="MK622" s="126"/>
      <c r="ML622" s="126"/>
      <c r="MM622" s="126"/>
      <c r="MN622" s="126"/>
      <c r="MO622" s="126"/>
      <c r="MP622" s="126"/>
      <c r="MQ622" s="126"/>
      <c r="MR622" s="126"/>
      <c r="MS622" s="126"/>
      <c r="MT622" s="126"/>
      <c r="MU622" s="126"/>
      <c r="MV622" s="126"/>
      <c r="MW622" s="126"/>
      <c r="MX622" s="126"/>
      <c r="MY622" s="126"/>
      <c r="MZ622" s="126"/>
      <c r="NA622" s="126"/>
      <c r="NB622" s="126"/>
      <c r="NC622" s="126"/>
      <c r="ND622" s="126"/>
      <c r="NE622" s="126"/>
      <c r="NF622" s="126"/>
      <c r="NG622" s="126"/>
      <c r="NH622" s="126"/>
      <c r="NI622" s="126"/>
      <c r="NJ622" s="126"/>
      <c r="NK622" s="126"/>
      <c r="NL622" s="126"/>
      <c r="NM622" s="126"/>
      <c r="NN622" s="126"/>
      <c r="NO622" s="126"/>
      <c r="NP622" s="126"/>
      <c r="NQ622" s="126"/>
      <c r="NR622" s="126"/>
      <c r="NS622" s="126"/>
      <c r="NT622" s="126"/>
      <c r="NU622" s="126"/>
      <c r="NV622" s="126"/>
      <c r="NW622" s="126"/>
      <c r="NX622" s="126"/>
      <c r="NY622" s="126"/>
      <c r="NZ622" s="126"/>
      <c r="OA622" s="126"/>
      <c r="OB622" s="126"/>
      <c r="OC622" s="126"/>
      <c r="OD622" s="126"/>
      <c r="OE622" s="126"/>
      <c r="OF622" s="126"/>
      <c r="OG622" s="126"/>
      <c r="OH622" s="126"/>
      <c r="OI622" s="126"/>
      <c r="OJ622" s="126"/>
      <c r="OK622" s="126"/>
      <c r="OL622" s="126"/>
      <c r="OM622" s="126"/>
      <c r="ON622" s="126"/>
      <c r="OO622" s="126"/>
      <c r="OP622" s="126"/>
      <c r="OQ622" s="126"/>
      <c r="OR622" s="126"/>
      <c r="OS622" s="126"/>
      <c r="OT622" s="126"/>
      <c r="OU622" s="126"/>
      <c r="OV622" s="126"/>
      <c r="OW622" s="126"/>
      <c r="OX622" s="126"/>
      <c r="OY622" s="126"/>
      <c r="OZ622" s="126"/>
      <c r="PA622" s="126"/>
      <c r="PB622" s="126"/>
      <c r="PC622" s="126"/>
      <c r="PD622" s="126"/>
      <c r="PE622" s="126"/>
      <c r="PF622" s="126"/>
      <c r="PG622" s="126"/>
      <c r="PH622" s="126"/>
      <c r="PI622" s="126"/>
      <c r="PJ622" s="126"/>
      <c r="PK622" s="126"/>
      <c r="PL622" s="126"/>
      <c r="PM622" s="126"/>
      <c r="PN622" s="126"/>
      <c r="PO622" s="126"/>
      <c r="PP622" s="126"/>
      <c r="PQ622" s="126"/>
      <c r="PR622" s="126"/>
      <c r="PS622" s="126"/>
      <c r="PT622" s="126"/>
      <c r="PU622" s="126"/>
      <c r="PV622" s="126"/>
      <c r="PW622" s="126"/>
      <c r="PX622" s="126"/>
      <c r="PY622" s="126"/>
      <c r="PZ622" s="126"/>
      <c r="QA622" s="126"/>
      <c r="QB622" s="126"/>
      <c r="QC622" s="126"/>
      <c r="QD622" s="126"/>
      <c r="QE622" s="126"/>
      <c r="QF622" s="126"/>
      <c r="QG622" s="126"/>
      <c r="QH622" s="126"/>
      <c r="QI622" s="126"/>
      <c r="QJ622" s="126"/>
      <c r="QK622" s="126"/>
      <c r="QL622" s="126"/>
      <c r="QM622" s="126"/>
      <c r="QN622" s="126"/>
      <c r="QO622" s="126"/>
      <c r="QP622" s="126"/>
      <c r="QQ622" s="126"/>
      <c r="QR622" s="126"/>
      <c r="QS622" s="126"/>
      <c r="QT622" s="126"/>
      <c r="QU622" s="126"/>
      <c r="QV622" s="126"/>
      <c r="QW622" s="126"/>
      <c r="QX622" s="126"/>
      <c r="QY622" s="126"/>
      <c r="QZ622" s="126"/>
      <c r="RA622" s="126"/>
      <c r="RB622" s="126"/>
      <c r="RC622" s="126"/>
      <c r="RD622" s="126"/>
      <c r="RE622" s="126"/>
      <c r="RF622" s="126"/>
      <c r="RG622" s="126"/>
      <c r="RH622" s="126"/>
      <c r="RI622" s="126"/>
      <c r="RJ622" s="126"/>
      <c r="RK622" s="126"/>
      <c r="RL622" s="126"/>
      <c r="RM622" s="126"/>
      <c r="RN622" s="126"/>
      <c r="RO622" s="126"/>
      <c r="RP622" s="126"/>
      <c r="RQ622" s="126"/>
      <c r="RR622" s="126"/>
      <c r="RS622" s="126"/>
      <c r="RT622" s="126"/>
      <c r="RU622" s="126"/>
      <c r="RV622" s="126"/>
      <c r="RW622" s="126"/>
      <c r="RX622" s="126"/>
      <c r="RY622" s="126"/>
      <c r="RZ622" s="126"/>
      <c r="SA622" s="126"/>
      <c r="SB622" s="126"/>
      <c r="SC622" s="126"/>
      <c r="SD622" s="126"/>
      <c r="SE622" s="126"/>
      <c r="SF622" s="126"/>
      <c r="SG622" s="126"/>
      <c r="SH622" s="126"/>
      <c r="SI622" s="126"/>
      <c r="SJ622" s="126"/>
      <c r="SK622" s="126"/>
      <c r="SL622" s="126"/>
      <c r="SM622" s="126"/>
      <c r="SN622" s="126"/>
      <c r="SO622" s="126"/>
      <c r="SP622" s="126"/>
      <c r="SQ622" s="126"/>
      <c r="SR622" s="126"/>
      <c r="SS622" s="126"/>
      <c r="ST622" s="126"/>
      <c r="SU622" s="126"/>
      <c r="SV622" s="126"/>
      <c r="SW622" s="126"/>
      <c r="SX622" s="126"/>
      <c r="SY622" s="126"/>
      <c r="SZ622" s="126"/>
      <c r="TA622" s="126"/>
      <c r="TB622" s="126"/>
      <c r="TC622" s="126"/>
      <c r="TD622" s="126"/>
      <c r="TE622" s="126"/>
      <c r="TF622" s="126"/>
      <c r="TG622" s="126"/>
      <c r="TH622" s="126"/>
      <c r="TI622" s="126"/>
      <c r="TJ622" s="126"/>
      <c r="TK622" s="126"/>
      <c r="TL622" s="126"/>
      <c r="TM622" s="126"/>
      <c r="TN622" s="126"/>
      <c r="TO622" s="126"/>
      <c r="TP622" s="126"/>
      <c r="TQ622" s="126"/>
      <c r="TR622" s="126"/>
      <c r="TS622" s="126"/>
      <c r="TT622" s="126"/>
      <c r="TU622" s="126"/>
      <c r="TV622" s="126"/>
      <c r="TW622" s="126"/>
      <c r="TX622" s="126"/>
      <c r="TY622" s="126"/>
      <c r="TZ622" s="126"/>
      <c r="UA622" s="126"/>
      <c r="UB622" s="126"/>
      <c r="UC622" s="126"/>
      <c r="UD622" s="126"/>
      <c r="UE622" s="126"/>
      <c r="UF622" s="126"/>
      <c r="UG622" s="126"/>
      <c r="UH622" s="126"/>
      <c r="UI622" s="126"/>
      <c r="UJ622" s="126"/>
      <c r="UK622" s="126"/>
      <c r="UL622" s="126"/>
      <c r="UM622" s="126"/>
      <c r="UN622" s="126"/>
      <c r="UO622" s="126"/>
      <c r="UP622" s="126"/>
      <c r="UQ622" s="126"/>
      <c r="UR622" s="126"/>
      <c r="US622" s="126"/>
      <c r="UT622" s="126"/>
      <c r="UU622" s="126"/>
      <c r="UV622" s="126"/>
      <c r="UW622" s="126"/>
      <c r="UX622" s="126"/>
      <c r="UY622" s="126"/>
      <c r="UZ622" s="126"/>
      <c r="VA622" s="126"/>
      <c r="VB622" s="126"/>
      <c r="VC622" s="126"/>
      <c r="VD622" s="126"/>
      <c r="VE622" s="126"/>
      <c r="VF622" s="126"/>
      <c r="VG622" s="126"/>
      <c r="VH622" s="126"/>
      <c r="VI622" s="126"/>
      <c r="VJ622" s="126"/>
      <c r="VK622" s="126"/>
      <c r="VL622" s="126"/>
      <c r="VM622" s="126"/>
      <c r="VN622" s="126"/>
      <c r="VO622" s="126"/>
      <c r="VP622" s="126"/>
      <c r="VQ622" s="126"/>
      <c r="VR622" s="126"/>
      <c r="VS622" s="126"/>
      <c r="VT622" s="126"/>
      <c r="VU622" s="126"/>
      <c r="VV622" s="126"/>
      <c r="VW622" s="126"/>
      <c r="VX622" s="126"/>
      <c r="VY622" s="126"/>
      <c r="VZ622" s="126"/>
      <c r="WA622" s="126"/>
      <c r="WB622" s="126"/>
      <c r="WC622" s="126"/>
      <c r="WD622" s="126"/>
      <c r="WE622" s="126"/>
      <c r="WF622" s="126"/>
      <c r="WG622" s="126"/>
      <c r="WH622" s="126"/>
      <c r="WI622" s="126"/>
      <c r="WJ622" s="126"/>
      <c r="WK622" s="126"/>
      <c r="WL622" s="126"/>
      <c r="WM622" s="126"/>
      <c r="WN622" s="126"/>
      <c r="WO622" s="126"/>
      <c r="WP622" s="126"/>
      <c r="WQ622" s="126"/>
      <c r="WR622" s="126"/>
      <c r="WS622" s="126"/>
      <c r="WT622" s="126"/>
      <c r="WU622" s="126"/>
      <c r="WV622" s="126"/>
      <c r="WW622" s="126"/>
      <c r="WX622" s="126"/>
      <c r="WY622" s="126"/>
      <c r="WZ622" s="126"/>
      <c r="XA622" s="126"/>
      <c r="XB622" s="126"/>
      <c r="XC622" s="126"/>
      <c r="XD622" s="126"/>
      <c r="XE622" s="126"/>
      <c r="XF622" s="126"/>
      <c r="XG622" s="126"/>
      <c r="XH622" s="126"/>
      <c r="XI622" s="126"/>
      <c r="XJ622" s="126"/>
      <c r="XK622" s="126"/>
      <c r="XL622" s="126"/>
      <c r="XM622" s="126"/>
      <c r="XN622" s="126"/>
      <c r="XO622" s="126"/>
      <c r="XP622" s="126"/>
      <c r="XQ622" s="126"/>
      <c r="XR622" s="126"/>
      <c r="XS622" s="126"/>
      <c r="XT622" s="126"/>
      <c r="XU622" s="126"/>
      <c r="XV622" s="126"/>
      <c r="XW622" s="126"/>
      <c r="XX622" s="126"/>
      <c r="XY622" s="126"/>
      <c r="XZ622" s="126"/>
      <c r="YA622" s="126"/>
      <c r="YB622" s="126"/>
      <c r="YC622" s="126"/>
      <c r="YD622" s="126"/>
      <c r="YE622" s="126"/>
      <c r="YF622" s="126"/>
      <c r="YG622" s="126"/>
      <c r="YH622" s="126"/>
      <c r="YI622" s="126"/>
      <c r="YJ622" s="126"/>
      <c r="YK622" s="126"/>
      <c r="YL622" s="126"/>
      <c r="YM622" s="126"/>
      <c r="YN622" s="126"/>
      <c r="YO622" s="126"/>
      <c r="YP622" s="126"/>
      <c r="YQ622" s="126"/>
      <c r="YR622" s="126"/>
      <c r="YS622" s="126"/>
      <c r="YT622" s="126"/>
      <c r="YU622" s="126"/>
      <c r="YV622" s="126"/>
      <c r="YW622" s="126"/>
      <c r="YX622" s="126"/>
      <c r="YY622" s="126"/>
      <c r="YZ622" s="126"/>
      <c r="ZA622" s="126"/>
      <c r="ZB622" s="126"/>
      <c r="ZC622" s="126"/>
      <c r="ZD622" s="126"/>
      <c r="ZE622" s="126"/>
      <c r="ZF622" s="126"/>
      <c r="ZG622" s="126"/>
      <c r="ZH622" s="126"/>
      <c r="ZI622" s="126"/>
      <c r="ZJ622" s="126"/>
      <c r="ZK622" s="126"/>
      <c r="ZL622" s="126"/>
      <c r="ZM622" s="126"/>
      <c r="ZN622" s="126"/>
      <c r="ZO622" s="126"/>
      <c r="ZP622" s="126"/>
      <c r="ZQ622" s="126"/>
      <c r="ZR622" s="126"/>
      <c r="ZS622" s="126"/>
      <c r="ZT622" s="126"/>
      <c r="ZU622" s="126"/>
      <c r="ZV622" s="126"/>
      <c r="ZW622" s="126"/>
      <c r="ZX622" s="126"/>
      <c r="ZY622" s="126"/>
      <c r="ZZ622" s="126"/>
      <c r="AAA622" s="126"/>
      <c r="AAB622" s="126"/>
      <c r="AAC622" s="126"/>
      <c r="AAD622" s="126"/>
      <c r="AAE622" s="126"/>
      <c r="AAF622" s="126"/>
      <c r="AAG622" s="126"/>
      <c r="AAH622" s="126"/>
      <c r="AAI622" s="126"/>
      <c r="AAJ622" s="126"/>
      <c r="AAK622" s="126"/>
      <c r="AAL622" s="126"/>
      <c r="AAM622" s="126"/>
      <c r="AAN622" s="126"/>
      <c r="AAO622" s="126"/>
      <c r="AAP622" s="126"/>
      <c r="AAQ622" s="126"/>
      <c r="AAR622" s="126"/>
      <c r="AAS622" s="126"/>
      <c r="AAT622" s="126"/>
      <c r="AAU622" s="126"/>
      <c r="AAV622" s="126"/>
      <c r="AAW622" s="126"/>
      <c r="AAX622" s="126"/>
      <c r="AAY622" s="126"/>
      <c r="AAZ622" s="126"/>
      <c r="ABA622" s="126"/>
      <c r="ABB622" s="126"/>
      <c r="ABC622" s="126"/>
      <c r="ABD622" s="126"/>
      <c r="ABE622" s="126"/>
      <c r="ABF622" s="126"/>
      <c r="ABG622" s="126"/>
      <c r="ABH622" s="126"/>
      <c r="ABI622" s="126"/>
      <c r="ABJ622" s="126"/>
      <c r="ABK622" s="126"/>
      <c r="ABL622" s="126"/>
      <c r="ABM622" s="126"/>
      <c r="ABN622" s="126"/>
      <c r="ABO622" s="126"/>
      <c r="ABP622" s="126"/>
      <c r="ABQ622" s="126"/>
      <c r="ABR622" s="126"/>
      <c r="ABS622" s="126"/>
      <c r="ABT622" s="126"/>
      <c r="ABU622" s="126"/>
      <c r="ABV622" s="126"/>
      <c r="ABW622" s="126"/>
      <c r="ABX622" s="126"/>
      <c r="ABY622" s="126"/>
      <c r="ABZ622" s="126"/>
      <c r="ACA622" s="126"/>
      <c r="ACB622" s="126"/>
      <c r="ACC622" s="126"/>
      <c r="ACD622" s="126"/>
      <c r="ACE622" s="126"/>
      <c r="ACF622" s="126"/>
      <c r="ACG622" s="126"/>
      <c r="ACH622" s="126"/>
      <c r="ACI622" s="126"/>
      <c r="ACJ622" s="126"/>
      <c r="ACK622" s="126"/>
      <c r="ACL622" s="126"/>
      <c r="ACM622" s="126"/>
      <c r="ACN622" s="126"/>
      <c r="ACO622" s="126"/>
      <c r="ACP622" s="126"/>
      <c r="ACQ622" s="126"/>
      <c r="ACR622" s="126"/>
      <c r="ACS622" s="126"/>
      <c r="ACT622" s="126"/>
      <c r="ACU622" s="126"/>
      <c r="ACV622" s="126"/>
      <c r="ACW622" s="126"/>
      <c r="ACX622" s="126"/>
      <c r="ACY622" s="126"/>
      <c r="ACZ622" s="126"/>
      <c r="ADA622" s="126"/>
      <c r="ADB622" s="126"/>
      <c r="ADC622" s="126"/>
      <c r="ADD622" s="126"/>
      <c r="ADE622" s="126"/>
      <c r="ADF622" s="126"/>
      <c r="ADG622" s="126"/>
      <c r="ADH622" s="126"/>
      <c r="ADI622" s="126"/>
      <c r="ADJ622" s="126"/>
      <c r="ADK622" s="126"/>
      <c r="ADL622" s="126"/>
      <c r="ADM622" s="126"/>
      <c r="ADN622" s="126"/>
      <c r="ADO622" s="126"/>
      <c r="ADP622" s="126"/>
      <c r="ADQ622" s="126"/>
      <c r="ADR622" s="126"/>
      <c r="ADS622" s="126"/>
      <c r="ADT622" s="126"/>
      <c r="ADU622" s="126"/>
      <c r="ADV622" s="126"/>
      <c r="ADW622" s="126"/>
      <c r="ADX622" s="126"/>
      <c r="ADY622" s="126"/>
      <c r="ADZ622" s="126"/>
      <c r="AEA622" s="126"/>
      <c r="AEB622" s="126"/>
      <c r="AEC622" s="126"/>
      <c r="AED622" s="126"/>
      <c r="AEE622" s="126"/>
      <c r="AEF622" s="126"/>
      <c r="AEG622" s="126"/>
      <c r="AEH622" s="126"/>
      <c r="AEI622" s="126"/>
      <c r="AEJ622" s="126"/>
      <c r="AEK622" s="126"/>
      <c r="AEL622" s="126"/>
      <c r="AEM622" s="126"/>
      <c r="AEN622" s="126"/>
      <c r="AEO622" s="126"/>
      <c r="AEP622" s="126"/>
      <c r="AEQ622" s="126"/>
      <c r="AER622" s="126"/>
      <c r="AES622" s="126"/>
      <c r="AET622" s="126"/>
      <c r="AEU622" s="126"/>
      <c r="AEV622" s="126"/>
      <c r="AEW622" s="126"/>
      <c r="AEX622" s="126"/>
      <c r="AEY622" s="126"/>
      <c r="AEZ622" s="126"/>
      <c r="AFA622" s="126"/>
      <c r="AFB622" s="126"/>
      <c r="AFC622" s="126"/>
      <c r="AFD622" s="126"/>
      <c r="AFE622" s="126"/>
      <c r="AFF622" s="126"/>
      <c r="AFG622" s="126"/>
      <c r="AFH622" s="126"/>
      <c r="AFI622" s="126"/>
      <c r="AFJ622" s="126"/>
      <c r="AFK622" s="126"/>
      <c r="AFL622" s="126"/>
      <c r="AFM622" s="126"/>
      <c r="AFN622" s="126"/>
      <c r="AFO622" s="126"/>
      <c r="AFP622" s="126"/>
      <c r="AFQ622" s="126"/>
      <c r="AFR622" s="126"/>
      <c r="AFS622" s="126"/>
      <c r="AFT622" s="126"/>
      <c r="AFU622" s="126"/>
      <c r="AFV622" s="126"/>
      <c r="AFW622" s="126"/>
      <c r="AFX622" s="126"/>
      <c r="AFY622" s="126"/>
      <c r="AFZ622" s="126"/>
      <c r="AGA622" s="126"/>
      <c r="AGB622" s="126"/>
      <c r="AGC622" s="126"/>
      <c r="AGD622" s="126"/>
      <c r="AGE622" s="126"/>
      <c r="AGF622" s="126"/>
      <c r="AGG622" s="126"/>
      <c r="AGH622" s="126"/>
      <c r="AGI622" s="126"/>
      <c r="AGJ622" s="126"/>
      <c r="AGK622" s="126"/>
      <c r="AGL622" s="126"/>
      <c r="AGM622" s="126"/>
      <c r="AGN622" s="126"/>
      <c r="AGO622" s="126"/>
      <c r="AGP622" s="126"/>
      <c r="AGQ622" s="126"/>
      <c r="AGR622" s="126"/>
      <c r="AGS622" s="126"/>
      <c r="AGT622" s="126"/>
      <c r="AGU622" s="126"/>
      <c r="AGV622" s="126"/>
      <c r="AGW622" s="126"/>
      <c r="AGX622" s="126"/>
      <c r="AGY622" s="126"/>
      <c r="AGZ622" s="126"/>
      <c r="AHA622" s="126"/>
      <c r="AHB622" s="126"/>
      <c r="AHC622" s="126"/>
      <c r="AHD622" s="126"/>
      <c r="AHE622" s="126"/>
      <c r="AHF622" s="126"/>
      <c r="AHG622" s="126"/>
      <c r="AHH622" s="126"/>
      <c r="AHI622" s="126"/>
      <c r="AHJ622" s="126"/>
      <c r="AHK622" s="126"/>
      <c r="AHL622" s="126"/>
      <c r="AHM622" s="126"/>
      <c r="AHN622" s="126"/>
      <c r="AHO622" s="126"/>
      <c r="AHP622" s="126"/>
      <c r="AHQ622" s="126"/>
      <c r="AHR622" s="126"/>
      <c r="AHS622" s="126"/>
      <c r="AHT622" s="126"/>
      <c r="AHU622" s="126"/>
      <c r="AHV622" s="126"/>
      <c r="AHW622" s="126"/>
      <c r="AHX622" s="126"/>
      <c r="AHY622" s="126"/>
      <c r="AHZ622" s="126"/>
      <c r="AIA622" s="126"/>
      <c r="AIB622" s="126"/>
      <c r="AIC622" s="126"/>
      <c r="AID622" s="126"/>
      <c r="AIE622" s="126"/>
      <c r="AIF622" s="126"/>
      <c r="AIG622" s="126"/>
      <c r="AIH622" s="126"/>
      <c r="AII622" s="126"/>
      <c r="AIJ622" s="126"/>
      <c r="AIK622" s="126"/>
      <c r="AIL622" s="126"/>
      <c r="AIM622" s="126"/>
      <c r="AIN622" s="126"/>
      <c r="AIO622" s="126"/>
      <c r="AIP622" s="126"/>
      <c r="AIQ622" s="126"/>
      <c r="AIR622" s="126"/>
      <c r="AIS622" s="126"/>
      <c r="AIT622" s="126"/>
      <c r="AIU622" s="126"/>
      <c r="AIV622" s="126"/>
      <c r="AIW622" s="126"/>
      <c r="AIX622" s="126"/>
      <c r="AIY622" s="126"/>
      <c r="AIZ622" s="126"/>
      <c r="AJA622" s="126"/>
      <c r="AJB622" s="126"/>
      <c r="AJC622" s="126"/>
      <c r="AJD622" s="126"/>
      <c r="AJE622" s="126"/>
      <c r="AJF622" s="126"/>
      <c r="AJG622" s="126"/>
      <c r="AJH622" s="126"/>
      <c r="AJI622" s="126"/>
      <c r="AJJ622" s="126"/>
      <c r="AJK622" s="126"/>
      <c r="AJL622" s="126"/>
      <c r="AJM622" s="126"/>
      <c r="AJN622" s="126"/>
      <c r="AJO622" s="126"/>
      <c r="AJP622" s="126"/>
      <c r="AJQ622" s="126"/>
      <c r="AJR622" s="126"/>
      <c r="AJS622" s="126"/>
      <c r="AJT622" s="126"/>
      <c r="AJU622" s="126"/>
      <c r="AJV622" s="126"/>
      <c r="AJW622" s="126"/>
      <c r="AJX622" s="126"/>
      <c r="AJY622" s="126"/>
      <c r="AJZ622" s="126"/>
      <c r="AKA622" s="126"/>
      <c r="AKB622" s="126"/>
      <c r="AKC622" s="126"/>
      <c r="AKD622" s="126"/>
      <c r="AKE622" s="126"/>
      <c r="AKF622" s="126"/>
      <c r="AKG622" s="126"/>
      <c r="AKH622" s="126"/>
      <c r="AKI622" s="126"/>
      <c r="AKJ622" s="126"/>
      <c r="AKK622" s="126"/>
      <c r="AKL622" s="126"/>
      <c r="AKM622" s="126"/>
      <c r="AKN622" s="126"/>
      <c r="AKO622" s="126"/>
      <c r="AKP622" s="126"/>
      <c r="AKQ622" s="126"/>
      <c r="AKR622" s="126"/>
      <c r="AKS622" s="126"/>
      <c r="AKT622" s="126"/>
      <c r="AKU622" s="126"/>
      <c r="AKV622" s="126"/>
      <c r="AKW622" s="126"/>
      <c r="AKX622" s="126"/>
      <c r="AKY622" s="126"/>
      <c r="AKZ622" s="126"/>
      <c r="ALA622" s="126"/>
      <c r="ALB622" s="126"/>
      <c r="ALC622" s="126"/>
      <c r="ALD622" s="126"/>
      <c r="ALE622" s="126"/>
      <c r="ALF622" s="126"/>
      <c r="ALG622" s="126"/>
      <c r="ALH622" s="126"/>
      <c r="ALI622" s="126"/>
      <c r="ALJ622" s="126"/>
      <c r="ALK622" s="126"/>
      <c r="ALL622" s="126"/>
      <c r="ALM622" s="126"/>
      <c r="ALN622" s="126"/>
      <c r="ALO622" s="126"/>
      <c r="ALP622" s="101"/>
      <c r="ALQ622" s="48"/>
      <c r="ALR622" s="48"/>
      <c r="ALS622" s="48"/>
      <c r="ALT622" s="48"/>
      <c r="ALU622" s="48"/>
      <c r="ALV622" s="48"/>
      <c r="ALW622" s="48"/>
      <c r="ALX622" s="48"/>
      <c r="ALY622" s="48"/>
      <c r="ALZ622" s="48"/>
      <c r="AMA622" s="48"/>
      <c r="AMB622" s="48"/>
      <c r="AMC622" s="48"/>
      <c r="AMD622" s="48"/>
      <c r="AME622" s="48"/>
      <c r="AMF622" s="48"/>
      <c r="AMG622" s="48"/>
      <c r="AMH622" s="48"/>
      <c r="AMI622" s="48"/>
      <c r="AMJ622" s="48"/>
      <c r="AMK622" s="48"/>
      <c r="AML622" s="48"/>
      <c r="AMM622" s="126"/>
    </row>
    <row r="623" s="111" customFormat="true" ht="17.35" hidden="false" customHeight="false" outlineLevel="0" collapsed="false">
      <c r="A623" s="126"/>
      <c r="B623" s="148"/>
      <c r="C623" s="81" t="s">
        <v>106</v>
      </c>
      <c r="D623" s="81" t="n">
        <v>929</v>
      </c>
      <c r="E623" s="154" t="s">
        <v>16</v>
      </c>
      <c r="F623" s="154" t="s">
        <v>32</v>
      </c>
      <c r="G623" s="82" t="n">
        <v>5030010030</v>
      </c>
      <c r="H623" s="83" t="s">
        <v>107</v>
      </c>
      <c r="I623" s="157" t="n">
        <f aca="false">SUM(J623:Q623)</f>
        <v>27323</v>
      </c>
      <c r="J623" s="157"/>
      <c r="K623" s="76"/>
      <c r="L623" s="76"/>
      <c r="M623" s="76"/>
      <c r="N623" s="76"/>
      <c r="O623" s="157"/>
      <c r="P623" s="76" t="n">
        <v>27323</v>
      </c>
      <c r="Q623" s="158"/>
      <c r="R623" s="126"/>
      <c r="S623" s="126"/>
      <c r="T623" s="126"/>
      <c r="U623" s="126"/>
      <c r="V623" s="126"/>
      <c r="W623" s="126"/>
      <c r="X623" s="126"/>
      <c r="Y623" s="126"/>
      <c r="Z623" s="126"/>
      <c r="AA623" s="126"/>
      <c r="AB623" s="126"/>
      <c r="AC623" s="126"/>
      <c r="AD623" s="126"/>
      <c r="AE623" s="126"/>
      <c r="AF623" s="126"/>
      <c r="AG623" s="126"/>
      <c r="AH623" s="126"/>
      <c r="AI623" s="126"/>
      <c r="AJ623" s="126"/>
      <c r="AK623" s="126"/>
      <c r="AL623" s="126"/>
      <c r="AM623" s="126"/>
      <c r="AN623" s="126"/>
      <c r="AO623" s="126"/>
      <c r="AP623" s="126"/>
      <c r="AQ623" s="126"/>
      <c r="AR623" s="126"/>
      <c r="AS623" s="126"/>
      <c r="AT623" s="126"/>
      <c r="AU623" s="126"/>
      <c r="AV623" s="126"/>
      <c r="AW623" s="126"/>
      <c r="AX623" s="126"/>
      <c r="AY623" s="126"/>
      <c r="AZ623" s="126"/>
      <c r="BA623" s="126"/>
      <c r="BB623" s="126"/>
      <c r="BC623" s="126"/>
      <c r="BD623" s="126"/>
      <c r="BE623" s="126"/>
      <c r="BF623" s="126"/>
      <c r="BG623" s="126"/>
      <c r="BH623" s="126"/>
      <c r="BI623" s="126"/>
      <c r="BJ623" s="126"/>
      <c r="BK623" s="126"/>
      <c r="BL623" s="126"/>
      <c r="BM623" s="126"/>
      <c r="BN623" s="126"/>
      <c r="BO623" s="126"/>
      <c r="BP623" s="126"/>
      <c r="BQ623" s="126"/>
      <c r="BR623" s="126"/>
      <c r="BS623" s="126"/>
      <c r="BT623" s="126"/>
      <c r="BU623" s="126"/>
      <c r="BV623" s="126"/>
      <c r="BW623" s="126"/>
      <c r="BX623" s="126"/>
      <c r="BY623" s="126"/>
      <c r="BZ623" s="126"/>
      <c r="CA623" s="126"/>
      <c r="CB623" s="126"/>
      <c r="CC623" s="126"/>
      <c r="CD623" s="126"/>
      <c r="CE623" s="126"/>
      <c r="CF623" s="126"/>
      <c r="CG623" s="126"/>
      <c r="CH623" s="126"/>
      <c r="CI623" s="126"/>
      <c r="CJ623" s="126"/>
      <c r="CK623" s="126"/>
      <c r="CL623" s="126"/>
      <c r="CM623" s="126"/>
      <c r="CN623" s="126"/>
      <c r="CO623" s="126"/>
      <c r="CP623" s="126"/>
      <c r="CQ623" s="126"/>
      <c r="CR623" s="126"/>
      <c r="CS623" s="126"/>
      <c r="CT623" s="126"/>
      <c r="CU623" s="126"/>
      <c r="CV623" s="126"/>
      <c r="CW623" s="126"/>
      <c r="CX623" s="126"/>
      <c r="CY623" s="126"/>
      <c r="CZ623" s="126"/>
      <c r="DA623" s="126"/>
      <c r="DB623" s="126"/>
      <c r="DC623" s="126"/>
      <c r="DD623" s="126"/>
      <c r="DE623" s="126"/>
      <c r="DF623" s="126"/>
      <c r="DG623" s="126"/>
      <c r="DH623" s="126"/>
      <c r="DI623" s="126"/>
      <c r="DJ623" s="126"/>
      <c r="DK623" s="126"/>
      <c r="DL623" s="126"/>
      <c r="DM623" s="126"/>
      <c r="DN623" s="126"/>
      <c r="DO623" s="126"/>
      <c r="DP623" s="126"/>
      <c r="DQ623" s="126"/>
      <c r="DR623" s="126"/>
      <c r="DS623" s="126"/>
      <c r="DT623" s="126"/>
      <c r="DU623" s="126"/>
      <c r="DV623" s="126"/>
      <c r="DW623" s="126"/>
      <c r="DX623" s="126"/>
      <c r="DY623" s="126"/>
      <c r="DZ623" s="126"/>
      <c r="EA623" s="126"/>
      <c r="EB623" s="126"/>
      <c r="EC623" s="126"/>
      <c r="ED623" s="126"/>
      <c r="EE623" s="126"/>
      <c r="EF623" s="126"/>
      <c r="EG623" s="126"/>
      <c r="EH623" s="126"/>
      <c r="EI623" s="126"/>
      <c r="EJ623" s="126"/>
      <c r="EK623" s="126"/>
      <c r="EL623" s="126"/>
      <c r="EM623" s="126"/>
      <c r="EN623" s="126"/>
      <c r="EO623" s="126"/>
      <c r="EP623" s="126"/>
      <c r="EQ623" s="126"/>
      <c r="ER623" s="126"/>
      <c r="ES623" s="126"/>
      <c r="ET623" s="126"/>
      <c r="EU623" s="126"/>
      <c r="EV623" s="126"/>
      <c r="EW623" s="126"/>
      <c r="EX623" s="126"/>
      <c r="EY623" s="126"/>
      <c r="EZ623" s="126"/>
      <c r="FA623" s="126"/>
      <c r="FB623" s="126"/>
      <c r="FC623" s="126"/>
      <c r="FD623" s="126"/>
      <c r="FE623" s="126"/>
      <c r="FF623" s="126"/>
      <c r="FG623" s="126"/>
      <c r="FH623" s="126"/>
      <c r="FI623" s="126"/>
      <c r="FJ623" s="126"/>
      <c r="FK623" s="126"/>
      <c r="FL623" s="126"/>
      <c r="FM623" s="126"/>
      <c r="FN623" s="126"/>
      <c r="FO623" s="126"/>
      <c r="FP623" s="126"/>
      <c r="FQ623" s="126"/>
      <c r="FR623" s="126"/>
      <c r="FS623" s="126"/>
      <c r="FT623" s="126"/>
      <c r="FU623" s="126"/>
      <c r="FV623" s="126"/>
      <c r="FW623" s="126"/>
      <c r="FX623" s="126"/>
      <c r="FY623" s="126"/>
      <c r="FZ623" s="126"/>
      <c r="GA623" s="126"/>
      <c r="GB623" s="126"/>
      <c r="GC623" s="126"/>
      <c r="GD623" s="126"/>
      <c r="GE623" s="126"/>
      <c r="GF623" s="126"/>
      <c r="GG623" s="126"/>
      <c r="GH623" s="126"/>
      <c r="GI623" s="126"/>
      <c r="GJ623" s="126"/>
      <c r="GK623" s="126"/>
      <c r="GL623" s="126"/>
      <c r="GM623" s="126"/>
      <c r="GN623" s="126"/>
      <c r="GO623" s="126"/>
      <c r="GP623" s="126"/>
      <c r="GQ623" s="126"/>
      <c r="GR623" s="126"/>
      <c r="GS623" s="126"/>
      <c r="GT623" s="126"/>
      <c r="GU623" s="126"/>
      <c r="GV623" s="126"/>
      <c r="GW623" s="126"/>
      <c r="GX623" s="126"/>
      <c r="GY623" s="126"/>
      <c r="GZ623" s="126"/>
      <c r="HA623" s="126"/>
      <c r="HB623" s="126"/>
      <c r="HC623" s="126"/>
      <c r="HD623" s="126"/>
      <c r="HE623" s="126"/>
      <c r="HF623" s="126"/>
      <c r="HG623" s="126"/>
      <c r="HH623" s="126"/>
      <c r="HI623" s="126"/>
      <c r="HJ623" s="126"/>
      <c r="HK623" s="126"/>
      <c r="HL623" s="126"/>
      <c r="HM623" s="126"/>
      <c r="HN623" s="126"/>
      <c r="HO623" s="126"/>
      <c r="HP623" s="126"/>
      <c r="HQ623" s="126"/>
      <c r="HR623" s="126"/>
      <c r="HS623" s="126"/>
      <c r="HT623" s="126"/>
      <c r="HU623" s="126"/>
      <c r="HV623" s="126"/>
      <c r="HW623" s="126"/>
      <c r="HX623" s="126"/>
      <c r="HY623" s="126"/>
      <c r="HZ623" s="126"/>
      <c r="IA623" s="126"/>
      <c r="IB623" s="126"/>
      <c r="IC623" s="126"/>
      <c r="ID623" s="126"/>
      <c r="IE623" s="126"/>
      <c r="IF623" s="126"/>
      <c r="IG623" s="126"/>
      <c r="IH623" s="126"/>
      <c r="II623" s="126"/>
      <c r="IJ623" s="126"/>
      <c r="IK623" s="126"/>
      <c r="IL623" s="126"/>
      <c r="IM623" s="126"/>
      <c r="IN623" s="126"/>
      <c r="IO623" s="126"/>
      <c r="IP623" s="126"/>
      <c r="IQ623" s="126"/>
      <c r="IR623" s="126"/>
      <c r="IS623" s="126"/>
      <c r="IT623" s="126"/>
      <c r="IU623" s="126"/>
      <c r="IV623" s="126"/>
      <c r="IW623" s="126"/>
      <c r="IX623" s="126"/>
      <c r="IY623" s="126"/>
      <c r="IZ623" s="126"/>
      <c r="JA623" s="126"/>
      <c r="JB623" s="126"/>
      <c r="JC623" s="126"/>
      <c r="JD623" s="126"/>
      <c r="JE623" s="126"/>
      <c r="JF623" s="126"/>
      <c r="JG623" s="126"/>
      <c r="JH623" s="126"/>
      <c r="JI623" s="126"/>
      <c r="JJ623" s="126"/>
      <c r="JK623" s="126"/>
      <c r="JL623" s="126"/>
      <c r="JM623" s="126"/>
      <c r="JN623" s="126"/>
      <c r="JO623" s="126"/>
      <c r="JP623" s="126"/>
      <c r="JQ623" s="126"/>
      <c r="JR623" s="126"/>
      <c r="JS623" s="126"/>
      <c r="JT623" s="126"/>
      <c r="JU623" s="126"/>
      <c r="JV623" s="126"/>
      <c r="JW623" s="126"/>
      <c r="JX623" s="126"/>
      <c r="JY623" s="126"/>
      <c r="JZ623" s="126"/>
      <c r="KA623" s="126"/>
      <c r="KB623" s="126"/>
      <c r="KC623" s="126"/>
      <c r="KD623" s="126"/>
      <c r="KE623" s="126"/>
      <c r="KF623" s="126"/>
      <c r="KG623" s="126"/>
      <c r="KH623" s="126"/>
      <c r="KI623" s="126"/>
      <c r="KJ623" s="126"/>
      <c r="KK623" s="126"/>
      <c r="KL623" s="126"/>
      <c r="KM623" s="126"/>
      <c r="KN623" s="126"/>
      <c r="KO623" s="126"/>
      <c r="KP623" s="126"/>
      <c r="KQ623" s="126"/>
      <c r="KR623" s="126"/>
      <c r="KS623" s="126"/>
      <c r="KT623" s="126"/>
      <c r="KU623" s="126"/>
      <c r="KV623" s="126"/>
      <c r="KW623" s="126"/>
      <c r="KX623" s="126"/>
      <c r="KY623" s="126"/>
      <c r="KZ623" s="126"/>
      <c r="LA623" s="126"/>
      <c r="LB623" s="126"/>
      <c r="LC623" s="126"/>
      <c r="LD623" s="126"/>
      <c r="LE623" s="126"/>
      <c r="LF623" s="126"/>
      <c r="LG623" s="126"/>
      <c r="LH623" s="126"/>
      <c r="LI623" s="126"/>
      <c r="LJ623" s="126"/>
      <c r="LK623" s="126"/>
      <c r="LL623" s="126"/>
      <c r="LM623" s="126"/>
      <c r="LN623" s="126"/>
      <c r="LO623" s="126"/>
      <c r="LP623" s="126"/>
      <c r="LQ623" s="126"/>
      <c r="LR623" s="126"/>
      <c r="LS623" s="126"/>
      <c r="LT623" s="126"/>
      <c r="LU623" s="126"/>
      <c r="LV623" s="126"/>
      <c r="LW623" s="126"/>
      <c r="LX623" s="126"/>
      <c r="LY623" s="126"/>
      <c r="LZ623" s="126"/>
      <c r="MA623" s="126"/>
      <c r="MB623" s="126"/>
      <c r="MC623" s="126"/>
      <c r="MD623" s="126"/>
      <c r="ME623" s="126"/>
      <c r="MF623" s="126"/>
      <c r="MG623" s="126"/>
      <c r="MH623" s="126"/>
      <c r="MI623" s="126"/>
      <c r="MJ623" s="126"/>
      <c r="MK623" s="126"/>
      <c r="ML623" s="126"/>
      <c r="MM623" s="126"/>
      <c r="MN623" s="126"/>
      <c r="MO623" s="126"/>
      <c r="MP623" s="126"/>
      <c r="MQ623" s="126"/>
      <c r="MR623" s="126"/>
      <c r="MS623" s="126"/>
      <c r="MT623" s="126"/>
      <c r="MU623" s="126"/>
      <c r="MV623" s="126"/>
      <c r="MW623" s="126"/>
      <c r="MX623" s="126"/>
      <c r="MY623" s="126"/>
      <c r="MZ623" s="126"/>
      <c r="NA623" s="126"/>
      <c r="NB623" s="126"/>
      <c r="NC623" s="126"/>
      <c r="ND623" s="126"/>
      <c r="NE623" s="126"/>
      <c r="NF623" s="126"/>
      <c r="NG623" s="126"/>
      <c r="NH623" s="126"/>
      <c r="NI623" s="126"/>
      <c r="NJ623" s="126"/>
      <c r="NK623" s="126"/>
      <c r="NL623" s="126"/>
      <c r="NM623" s="126"/>
      <c r="NN623" s="126"/>
      <c r="NO623" s="126"/>
      <c r="NP623" s="126"/>
      <c r="NQ623" s="126"/>
      <c r="NR623" s="126"/>
      <c r="NS623" s="126"/>
      <c r="NT623" s="126"/>
      <c r="NU623" s="126"/>
      <c r="NV623" s="126"/>
      <c r="NW623" s="126"/>
      <c r="NX623" s="126"/>
      <c r="NY623" s="126"/>
      <c r="NZ623" s="126"/>
      <c r="OA623" s="126"/>
      <c r="OB623" s="126"/>
      <c r="OC623" s="126"/>
      <c r="OD623" s="126"/>
      <c r="OE623" s="126"/>
      <c r="OF623" s="126"/>
      <c r="OG623" s="126"/>
      <c r="OH623" s="126"/>
      <c r="OI623" s="126"/>
      <c r="OJ623" s="126"/>
      <c r="OK623" s="126"/>
      <c r="OL623" s="126"/>
      <c r="OM623" s="126"/>
      <c r="ON623" s="126"/>
      <c r="OO623" s="126"/>
      <c r="OP623" s="126"/>
      <c r="OQ623" s="126"/>
      <c r="OR623" s="126"/>
      <c r="OS623" s="126"/>
      <c r="OT623" s="126"/>
      <c r="OU623" s="126"/>
      <c r="OV623" s="126"/>
      <c r="OW623" s="126"/>
      <c r="OX623" s="126"/>
      <c r="OY623" s="126"/>
      <c r="OZ623" s="126"/>
      <c r="PA623" s="126"/>
      <c r="PB623" s="126"/>
      <c r="PC623" s="126"/>
      <c r="PD623" s="126"/>
      <c r="PE623" s="126"/>
      <c r="PF623" s="126"/>
      <c r="PG623" s="126"/>
      <c r="PH623" s="126"/>
      <c r="PI623" s="126"/>
      <c r="PJ623" s="126"/>
      <c r="PK623" s="126"/>
      <c r="PL623" s="126"/>
      <c r="PM623" s="126"/>
      <c r="PN623" s="126"/>
      <c r="PO623" s="126"/>
      <c r="PP623" s="126"/>
      <c r="PQ623" s="126"/>
      <c r="PR623" s="126"/>
      <c r="PS623" s="126"/>
      <c r="PT623" s="126"/>
      <c r="PU623" s="126"/>
      <c r="PV623" s="126"/>
      <c r="PW623" s="126"/>
      <c r="PX623" s="126"/>
      <c r="PY623" s="126"/>
      <c r="PZ623" s="126"/>
      <c r="QA623" s="126"/>
      <c r="QB623" s="126"/>
      <c r="QC623" s="126"/>
      <c r="QD623" s="126"/>
      <c r="QE623" s="126"/>
      <c r="QF623" s="126"/>
      <c r="QG623" s="126"/>
      <c r="QH623" s="126"/>
      <c r="QI623" s="126"/>
      <c r="QJ623" s="126"/>
      <c r="QK623" s="126"/>
      <c r="QL623" s="126"/>
      <c r="QM623" s="126"/>
      <c r="QN623" s="126"/>
      <c r="QO623" s="126"/>
      <c r="QP623" s="126"/>
      <c r="QQ623" s="126"/>
      <c r="QR623" s="126"/>
      <c r="QS623" s="126"/>
      <c r="QT623" s="126"/>
      <c r="QU623" s="126"/>
      <c r="QV623" s="126"/>
      <c r="QW623" s="126"/>
      <c r="QX623" s="126"/>
      <c r="QY623" s="126"/>
      <c r="QZ623" s="126"/>
      <c r="RA623" s="126"/>
      <c r="RB623" s="126"/>
      <c r="RC623" s="126"/>
      <c r="RD623" s="126"/>
      <c r="RE623" s="126"/>
      <c r="RF623" s="126"/>
      <c r="RG623" s="126"/>
      <c r="RH623" s="126"/>
      <c r="RI623" s="126"/>
      <c r="RJ623" s="126"/>
      <c r="RK623" s="126"/>
      <c r="RL623" s="126"/>
      <c r="RM623" s="126"/>
      <c r="RN623" s="126"/>
      <c r="RO623" s="126"/>
      <c r="RP623" s="126"/>
      <c r="RQ623" s="126"/>
      <c r="RR623" s="126"/>
      <c r="RS623" s="126"/>
      <c r="RT623" s="126"/>
      <c r="RU623" s="126"/>
      <c r="RV623" s="126"/>
      <c r="RW623" s="126"/>
      <c r="RX623" s="126"/>
      <c r="RY623" s="126"/>
      <c r="RZ623" s="126"/>
      <c r="SA623" s="126"/>
      <c r="SB623" s="126"/>
      <c r="SC623" s="126"/>
      <c r="SD623" s="126"/>
      <c r="SE623" s="126"/>
      <c r="SF623" s="126"/>
      <c r="SG623" s="126"/>
      <c r="SH623" s="126"/>
      <c r="SI623" s="126"/>
      <c r="SJ623" s="126"/>
      <c r="SK623" s="126"/>
      <c r="SL623" s="126"/>
      <c r="SM623" s="126"/>
      <c r="SN623" s="126"/>
      <c r="SO623" s="126"/>
      <c r="SP623" s="126"/>
      <c r="SQ623" s="126"/>
      <c r="SR623" s="126"/>
      <c r="SS623" s="126"/>
      <c r="ST623" s="126"/>
      <c r="SU623" s="126"/>
      <c r="SV623" s="126"/>
      <c r="SW623" s="126"/>
      <c r="SX623" s="126"/>
      <c r="SY623" s="126"/>
      <c r="SZ623" s="126"/>
      <c r="TA623" s="126"/>
      <c r="TB623" s="126"/>
      <c r="TC623" s="126"/>
      <c r="TD623" s="126"/>
      <c r="TE623" s="126"/>
      <c r="TF623" s="126"/>
      <c r="TG623" s="126"/>
      <c r="TH623" s="126"/>
      <c r="TI623" s="126"/>
      <c r="TJ623" s="126"/>
      <c r="TK623" s="126"/>
      <c r="TL623" s="126"/>
      <c r="TM623" s="126"/>
      <c r="TN623" s="126"/>
      <c r="TO623" s="126"/>
      <c r="TP623" s="126"/>
      <c r="TQ623" s="126"/>
      <c r="TR623" s="126"/>
      <c r="TS623" s="126"/>
      <c r="TT623" s="126"/>
      <c r="TU623" s="126"/>
      <c r="TV623" s="126"/>
      <c r="TW623" s="126"/>
      <c r="TX623" s="126"/>
      <c r="TY623" s="126"/>
      <c r="TZ623" s="126"/>
      <c r="UA623" s="126"/>
      <c r="UB623" s="126"/>
      <c r="UC623" s="126"/>
      <c r="UD623" s="126"/>
      <c r="UE623" s="126"/>
      <c r="UF623" s="126"/>
      <c r="UG623" s="126"/>
      <c r="UH623" s="126"/>
      <c r="UI623" s="126"/>
      <c r="UJ623" s="126"/>
      <c r="UK623" s="126"/>
      <c r="UL623" s="126"/>
      <c r="UM623" s="126"/>
      <c r="UN623" s="126"/>
      <c r="UO623" s="126"/>
      <c r="UP623" s="126"/>
      <c r="UQ623" s="126"/>
      <c r="UR623" s="126"/>
      <c r="US623" s="126"/>
      <c r="UT623" s="126"/>
      <c r="UU623" s="126"/>
      <c r="UV623" s="126"/>
      <c r="UW623" s="126"/>
      <c r="UX623" s="126"/>
      <c r="UY623" s="126"/>
      <c r="UZ623" s="126"/>
      <c r="VA623" s="126"/>
      <c r="VB623" s="126"/>
      <c r="VC623" s="126"/>
      <c r="VD623" s="126"/>
      <c r="VE623" s="126"/>
      <c r="VF623" s="126"/>
      <c r="VG623" s="126"/>
      <c r="VH623" s="126"/>
      <c r="VI623" s="126"/>
      <c r="VJ623" s="126"/>
      <c r="VK623" s="126"/>
      <c r="VL623" s="126"/>
      <c r="VM623" s="126"/>
      <c r="VN623" s="126"/>
      <c r="VO623" s="126"/>
      <c r="VP623" s="126"/>
      <c r="VQ623" s="126"/>
      <c r="VR623" s="126"/>
      <c r="VS623" s="126"/>
      <c r="VT623" s="126"/>
      <c r="VU623" s="126"/>
      <c r="VV623" s="126"/>
      <c r="VW623" s="126"/>
      <c r="VX623" s="126"/>
      <c r="VY623" s="126"/>
      <c r="VZ623" s="126"/>
      <c r="WA623" s="126"/>
      <c r="WB623" s="126"/>
      <c r="WC623" s="126"/>
      <c r="WD623" s="126"/>
      <c r="WE623" s="126"/>
      <c r="WF623" s="126"/>
      <c r="WG623" s="126"/>
      <c r="WH623" s="126"/>
      <c r="WI623" s="126"/>
      <c r="WJ623" s="126"/>
      <c r="WK623" s="126"/>
      <c r="WL623" s="126"/>
      <c r="WM623" s="126"/>
      <c r="WN623" s="126"/>
      <c r="WO623" s="126"/>
      <c r="WP623" s="126"/>
      <c r="WQ623" s="126"/>
      <c r="WR623" s="126"/>
      <c r="WS623" s="126"/>
      <c r="WT623" s="126"/>
      <c r="WU623" s="126"/>
      <c r="WV623" s="126"/>
      <c r="WW623" s="126"/>
      <c r="WX623" s="126"/>
      <c r="WY623" s="126"/>
      <c r="WZ623" s="126"/>
      <c r="XA623" s="126"/>
      <c r="XB623" s="126"/>
      <c r="XC623" s="126"/>
      <c r="XD623" s="126"/>
      <c r="XE623" s="126"/>
      <c r="XF623" s="126"/>
      <c r="XG623" s="126"/>
      <c r="XH623" s="126"/>
      <c r="XI623" s="126"/>
      <c r="XJ623" s="126"/>
      <c r="XK623" s="126"/>
      <c r="XL623" s="126"/>
      <c r="XM623" s="126"/>
      <c r="XN623" s="126"/>
      <c r="XO623" s="126"/>
      <c r="XP623" s="126"/>
      <c r="XQ623" s="126"/>
      <c r="XR623" s="126"/>
      <c r="XS623" s="126"/>
      <c r="XT623" s="126"/>
      <c r="XU623" s="126"/>
      <c r="XV623" s="126"/>
      <c r="XW623" s="126"/>
      <c r="XX623" s="126"/>
      <c r="XY623" s="126"/>
      <c r="XZ623" s="126"/>
      <c r="YA623" s="126"/>
      <c r="YB623" s="126"/>
      <c r="YC623" s="126"/>
      <c r="YD623" s="126"/>
      <c r="YE623" s="126"/>
      <c r="YF623" s="126"/>
      <c r="YG623" s="126"/>
      <c r="YH623" s="126"/>
      <c r="YI623" s="126"/>
      <c r="YJ623" s="126"/>
      <c r="YK623" s="126"/>
      <c r="YL623" s="126"/>
      <c r="YM623" s="126"/>
      <c r="YN623" s="126"/>
      <c r="YO623" s="126"/>
      <c r="YP623" s="126"/>
      <c r="YQ623" s="126"/>
      <c r="YR623" s="126"/>
      <c r="YS623" s="126"/>
      <c r="YT623" s="126"/>
      <c r="YU623" s="126"/>
      <c r="YV623" s="126"/>
      <c r="YW623" s="126"/>
      <c r="YX623" s="126"/>
      <c r="YY623" s="126"/>
      <c r="YZ623" s="126"/>
      <c r="ZA623" s="126"/>
      <c r="ZB623" s="126"/>
      <c r="ZC623" s="126"/>
      <c r="ZD623" s="126"/>
      <c r="ZE623" s="126"/>
      <c r="ZF623" s="126"/>
      <c r="ZG623" s="126"/>
      <c r="ZH623" s="126"/>
      <c r="ZI623" s="126"/>
      <c r="ZJ623" s="126"/>
      <c r="ZK623" s="126"/>
      <c r="ZL623" s="126"/>
      <c r="ZM623" s="126"/>
      <c r="ZN623" s="126"/>
      <c r="ZO623" s="126"/>
      <c r="ZP623" s="126"/>
      <c r="ZQ623" s="126"/>
      <c r="ZR623" s="126"/>
      <c r="ZS623" s="126"/>
      <c r="ZT623" s="126"/>
      <c r="ZU623" s="126"/>
      <c r="ZV623" s="126"/>
      <c r="ZW623" s="126"/>
      <c r="ZX623" s="126"/>
      <c r="ZY623" s="126"/>
      <c r="ZZ623" s="126"/>
      <c r="AAA623" s="126"/>
      <c r="AAB623" s="126"/>
      <c r="AAC623" s="126"/>
      <c r="AAD623" s="126"/>
      <c r="AAE623" s="126"/>
      <c r="AAF623" s="126"/>
      <c r="AAG623" s="126"/>
      <c r="AAH623" s="126"/>
      <c r="AAI623" s="126"/>
      <c r="AAJ623" s="126"/>
      <c r="AAK623" s="126"/>
      <c r="AAL623" s="126"/>
      <c r="AAM623" s="126"/>
      <c r="AAN623" s="126"/>
      <c r="AAO623" s="126"/>
      <c r="AAP623" s="126"/>
      <c r="AAQ623" s="126"/>
      <c r="AAR623" s="126"/>
      <c r="AAS623" s="126"/>
      <c r="AAT623" s="126"/>
      <c r="AAU623" s="126"/>
      <c r="AAV623" s="126"/>
      <c r="AAW623" s="126"/>
      <c r="AAX623" s="126"/>
      <c r="AAY623" s="126"/>
      <c r="AAZ623" s="126"/>
      <c r="ABA623" s="126"/>
      <c r="ABB623" s="126"/>
      <c r="ABC623" s="126"/>
      <c r="ABD623" s="126"/>
      <c r="ABE623" s="126"/>
      <c r="ABF623" s="126"/>
      <c r="ABG623" s="126"/>
      <c r="ABH623" s="126"/>
      <c r="ABI623" s="126"/>
      <c r="ABJ623" s="126"/>
      <c r="ABK623" s="126"/>
      <c r="ABL623" s="126"/>
      <c r="ABM623" s="126"/>
      <c r="ABN623" s="126"/>
      <c r="ABO623" s="126"/>
      <c r="ABP623" s="126"/>
      <c r="ABQ623" s="126"/>
      <c r="ABR623" s="126"/>
      <c r="ABS623" s="126"/>
      <c r="ABT623" s="126"/>
      <c r="ABU623" s="126"/>
      <c r="ABV623" s="126"/>
      <c r="ABW623" s="126"/>
      <c r="ABX623" s="126"/>
      <c r="ABY623" s="126"/>
      <c r="ABZ623" s="126"/>
      <c r="ACA623" s="126"/>
      <c r="ACB623" s="126"/>
      <c r="ACC623" s="126"/>
      <c r="ACD623" s="126"/>
      <c r="ACE623" s="126"/>
      <c r="ACF623" s="126"/>
      <c r="ACG623" s="126"/>
      <c r="ACH623" s="126"/>
      <c r="ACI623" s="126"/>
      <c r="ACJ623" s="126"/>
      <c r="ACK623" s="126"/>
      <c r="ACL623" s="126"/>
      <c r="ACM623" s="126"/>
      <c r="ACN623" s="126"/>
      <c r="ACO623" s="126"/>
      <c r="ACP623" s="126"/>
      <c r="ACQ623" s="126"/>
      <c r="ACR623" s="126"/>
      <c r="ACS623" s="126"/>
      <c r="ACT623" s="126"/>
      <c r="ACU623" s="126"/>
      <c r="ACV623" s="126"/>
      <c r="ACW623" s="126"/>
      <c r="ACX623" s="126"/>
      <c r="ACY623" s="126"/>
      <c r="ACZ623" s="126"/>
      <c r="ADA623" s="126"/>
      <c r="ADB623" s="126"/>
      <c r="ADC623" s="126"/>
      <c r="ADD623" s="126"/>
      <c r="ADE623" s="126"/>
      <c r="ADF623" s="126"/>
      <c r="ADG623" s="126"/>
      <c r="ADH623" s="126"/>
      <c r="ADI623" s="126"/>
      <c r="ADJ623" s="126"/>
      <c r="ADK623" s="126"/>
      <c r="ADL623" s="126"/>
      <c r="ADM623" s="126"/>
      <c r="ADN623" s="126"/>
      <c r="ADO623" s="126"/>
      <c r="ADP623" s="126"/>
      <c r="ADQ623" s="126"/>
      <c r="ADR623" s="126"/>
      <c r="ADS623" s="126"/>
      <c r="ADT623" s="126"/>
      <c r="ADU623" s="126"/>
      <c r="ADV623" s="126"/>
      <c r="ADW623" s="126"/>
      <c r="ADX623" s="126"/>
      <c r="ADY623" s="126"/>
      <c r="ADZ623" s="126"/>
      <c r="AEA623" s="126"/>
      <c r="AEB623" s="126"/>
      <c r="AEC623" s="126"/>
      <c r="AED623" s="126"/>
      <c r="AEE623" s="126"/>
      <c r="AEF623" s="126"/>
      <c r="AEG623" s="126"/>
      <c r="AEH623" s="126"/>
      <c r="AEI623" s="126"/>
      <c r="AEJ623" s="126"/>
      <c r="AEK623" s="126"/>
      <c r="AEL623" s="126"/>
      <c r="AEM623" s="126"/>
      <c r="AEN623" s="126"/>
      <c r="AEO623" s="126"/>
      <c r="AEP623" s="126"/>
      <c r="AEQ623" s="126"/>
      <c r="AER623" s="126"/>
      <c r="AES623" s="126"/>
      <c r="AET623" s="126"/>
      <c r="AEU623" s="126"/>
      <c r="AEV623" s="126"/>
      <c r="AEW623" s="126"/>
      <c r="AEX623" s="126"/>
      <c r="AEY623" s="126"/>
      <c r="AEZ623" s="126"/>
      <c r="AFA623" s="126"/>
      <c r="AFB623" s="126"/>
      <c r="AFC623" s="126"/>
      <c r="AFD623" s="126"/>
      <c r="AFE623" s="126"/>
      <c r="AFF623" s="126"/>
      <c r="AFG623" s="126"/>
      <c r="AFH623" s="126"/>
      <c r="AFI623" s="126"/>
      <c r="AFJ623" s="126"/>
      <c r="AFK623" s="126"/>
      <c r="AFL623" s="126"/>
      <c r="AFM623" s="126"/>
      <c r="AFN623" s="126"/>
      <c r="AFO623" s="126"/>
      <c r="AFP623" s="126"/>
      <c r="AFQ623" s="126"/>
      <c r="AFR623" s="126"/>
      <c r="AFS623" s="126"/>
      <c r="AFT623" s="126"/>
      <c r="AFU623" s="126"/>
      <c r="AFV623" s="126"/>
      <c r="AFW623" s="126"/>
      <c r="AFX623" s="126"/>
      <c r="AFY623" s="126"/>
      <c r="AFZ623" s="126"/>
      <c r="AGA623" s="126"/>
      <c r="AGB623" s="126"/>
      <c r="AGC623" s="126"/>
      <c r="AGD623" s="126"/>
      <c r="AGE623" s="126"/>
      <c r="AGF623" s="126"/>
      <c r="AGG623" s="126"/>
      <c r="AGH623" s="126"/>
      <c r="AGI623" s="126"/>
      <c r="AGJ623" s="126"/>
      <c r="AGK623" s="126"/>
      <c r="AGL623" s="126"/>
      <c r="AGM623" s="126"/>
      <c r="AGN623" s="126"/>
      <c r="AGO623" s="126"/>
      <c r="AGP623" s="126"/>
      <c r="AGQ623" s="126"/>
      <c r="AGR623" s="126"/>
      <c r="AGS623" s="126"/>
      <c r="AGT623" s="126"/>
      <c r="AGU623" s="126"/>
      <c r="AGV623" s="126"/>
      <c r="AGW623" s="126"/>
      <c r="AGX623" s="126"/>
      <c r="AGY623" s="126"/>
      <c r="AGZ623" s="126"/>
      <c r="AHA623" s="126"/>
      <c r="AHB623" s="126"/>
      <c r="AHC623" s="126"/>
      <c r="AHD623" s="126"/>
      <c r="AHE623" s="126"/>
      <c r="AHF623" s="126"/>
      <c r="AHG623" s="126"/>
      <c r="AHH623" s="126"/>
      <c r="AHI623" s="126"/>
      <c r="AHJ623" s="126"/>
      <c r="AHK623" s="126"/>
      <c r="AHL623" s="126"/>
      <c r="AHM623" s="126"/>
      <c r="AHN623" s="126"/>
      <c r="AHO623" s="126"/>
      <c r="AHP623" s="126"/>
      <c r="AHQ623" s="126"/>
      <c r="AHR623" s="126"/>
      <c r="AHS623" s="126"/>
      <c r="AHT623" s="126"/>
      <c r="AHU623" s="126"/>
      <c r="AHV623" s="126"/>
      <c r="AHW623" s="126"/>
      <c r="AHX623" s="126"/>
      <c r="AHY623" s="126"/>
      <c r="AHZ623" s="126"/>
      <c r="AIA623" s="126"/>
      <c r="AIB623" s="126"/>
      <c r="AIC623" s="126"/>
      <c r="AID623" s="126"/>
      <c r="AIE623" s="126"/>
      <c r="AIF623" s="126"/>
      <c r="AIG623" s="126"/>
      <c r="AIH623" s="126"/>
      <c r="AII623" s="126"/>
      <c r="AIJ623" s="126"/>
      <c r="AIK623" s="126"/>
      <c r="AIL623" s="126"/>
      <c r="AIM623" s="126"/>
      <c r="AIN623" s="126"/>
      <c r="AIO623" s="126"/>
      <c r="AIP623" s="126"/>
      <c r="AIQ623" s="126"/>
      <c r="AIR623" s="126"/>
      <c r="AIS623" s="126"/>
      <c r="AIT623" s="126"/>
      <c r="AIU623" s="126"/>
      <c r="AIV623" s="126"/>
      <c r="AIW623" s="126"/>
      <c r="AIX623" s="126"/>
      <c r="AIY623" s="126"/>
      <c r="AIZ623" s="126"/>
      <c r="AJA623" s="126"/>
      <c r="AJB623" s="126"/>
      <c r="AJC623" s="126"/>
      <c r="AJD623" s="126"/>
      <c r="AJE623" s="126"/>
      <c r="AJF623" s="126"/>
      <c r="AJG623" s="126"/>
      <c r="AJH623" s="126"/>
      <c r="AJI623" s="126"/>
      <c r="AJJ623" s="126"/>
      <c r="AJK623" s="126"/>
      <c r="AJL623" s="126"/>
      <c r="AJM623" s="126"/>
      <c r="AJN623" s="126"/>
      <c r="AJO623" s="126"/>
      <c r="AJP623" s="126"/>
      <c r="AJQ623" s="126"/>
      <c r="AJR623" s="126"/>
      <c r="AJS623" s="126"/>
      <c r="AJT623" s="126"/>
      <c r="AJU623" s="126"/>
      <c r="AJV623" s="126"/>
      <c r="AJW623" s="126"/>
      <c r="AJX623" s="126"/>
      <c r="AJY623" s="126"/>
      <c r="AJZ623" s="126"/>
      <c r="AKA623" s="126"/>
      <c r="AKB623" s="126"/>
      <c r="AKC623" s="126"/>
      <c r="AKD623" s="126"/>
      <c r="AKE623" s="126"/>
      <c r="AKF623" s="126"/>
      <c r="AKG623" s="126"/>
      <c r="AKH623" s="126"/>
      <c r="AKI623" s="126"/>
      <c r="AKJ623" s="126"/>
      <c r="AKK623" s="126"/>
      <c r="AKL623" s="126"/>
      <c r="AKM623" s="126"/>
      <c r="AKN623" s="126"/>
      <c r="AKO623" s="126"/>
      <c r="AKP623" s="126"/>
      <c r="AKQ623" s="126"/>
      <c r="AKR623" s="126"/>
      <c r="AKS623" s="126"/>
      <c r="AKT623" s="126"/>
      <c r="AKU623" s="126"/>
      <c r="AKV623" s="126"/>
      <c r="AKW623" s="126"/>
      <c r="AKX623" s="126"/>
      <c r="AKY623" s="126"/>
      <c r="AKZ623" s="126"/>
      <c r="ALA623" s="126"/>
      <c r="ALB623" s="126"/>
      <c r="ALC623" s="126"/>
      <c r="ALD623" s="126"/>
      <c r="ALE623" s="126"/>
      <c r="ALF623" s="126"/>
      <c r="ALG623" s="126"/>
      <c r="ALH623" s="126"/>
      <c r="ALI623" s="126"/>
      <c r="ALJ623" s="126"/>
      <c r="ALK623" s="126"/>
      <c r="ALL623" s="126"/>
      <c r="ALM623" s="126"/>
      <c r="ALN623" s="126"/>
      <c r="ALO623" s="126"/>
      <c r="ALP623" s="101"/>
      <c r="ALQ623" s="48"/>
      <c r="ALR623" s="48"/>
      <c r="ALS623" s="48"/>
      <c r="ALT623" s="48"/>
      <c r="ALU623" s="48"/>
      <c r="ALV623" s="48"/>
      <c r="ALW623" s="48"/>
      <c r="ALX623" s="48"/>
      <c r="ALY623" s="48"/>
      <c r="ALZ623" s="48"/>
      <c r="AMA623" s="48"/>
      <c r="AMB623" s="48"/>
      <c r="AMC623" s="48"/>
      <c r="AMD623" s="48"/>
      <c r="AME623" s="48"/>
      <c r="AMF623" s="48"/>
      <c r="AMG623" s="48"/>
      <c r="AMH623" s="48"/>
      <c r="AMI623" s="48"/>
      <c r="AMJ623" s="48"/>
      <c r="AMK623" s="48"/>
      <c r="AML623" s="48"/>
      <c r="AMM623" s="126"/>
    </row>
    <row r="624" s="111" customFormat="true" ht="17.6" hidden="false" customHeight="false" outlineLevel="0" collapsed="false">
      <c r="B624" s="148"/>
      <c r="C624" s="81" t="s">
        <v>380</v>
      </c>
      <c r="D624" s="81" t="n">
        <v>929</v>
      </c>
      <c r="E624" s="154" t="s">
        <v>29</v>
      </c>
      <c r="F624" s="154" t="s">
        <v>83</v>
      </c>
      <c r="G624" s="82"/>
      <c r="H624" s="83"/>
      <c r="I624" s="157" t="n">
        <f aca="false">SUM(J624:Q624)</f>
        <v>172325100</v>
      </c>
      <c r="J624" s="157" t="n">
        <f aca="false">J625+J654+J637+J632</f>
        <v>162197200</v>
      </c>
      <c r="K624" s="76" t="n">
        <f aca="false">K625+K654+K637+K632</f>
        <v>-3376700</v>
      </c>
      <c r="L624" s="76" t="n">
        <f aca="false">L625+L654+L637+L632</f>
        <v>0</v>
      </c>
      <c r="M624" s="76" t="n">
        <f aca="false">M625+M654+M637+M632</f>
        <v>133000</v>
      </c>
      <c r="N624" s="76" t="n">
        <f aca="false">N625+N654+N637+N632</f>
        <v>326900</v>
      </c>
      <c r="O624" s="157" t="n">
        <f aca="false">O625+O654+O637+O632</f>
        <v>13044700</v>
      </c>
      <c r="P624" s="76" t="n">
        <f aca="false">P625+P654+P637+P632</f>
        <v>0</v>
      </c>
      <c r="Q624" s="158" t="n">
        <f aca="false">Q625+Q654+Q637+Q632</f>
        <v>0</v>
      </c>
      <c r="ALP624" s="101"/>
      <c r="ALQ624" s="48"/>
      <c r="ALR624" s="48"/>
      <c r="ALS624" s="48"/>
      <c r="ALT624" s="48"/>
      <c r="ALU624" s="48"/>
      <c r="ALV624" s="48"/>
      <c r="ALW624" s="48"/>
      <c r="ALX624" s="48"/>
      <c r="ALY624" s="48"/>
      <c r="ALZ624" s="48"/>
      <c r="AMA624" s="48"/>
      <c r="AMB624" s="48"/>
      <c r="AMC624" s="48"/>
      <c r="AMD624" s="48"/>
      <c r="AME624" s="48"/>
      <c r="AMF624" s="48"/>
      <c r="AMG624" s="48"/>
      <c r="AMH624" s="48"/>
      <c r="AMI624" s="48"/>
      <c r="AMJ624" s="48"/>
      <c r="AMK624" s="48"/>
      <c r="AML624" s="48"/>
    </row>
    <row r="625" s="111" customFormat="true" ht="17.6" hidden="false" customHeight="false" outlineLevel="0" collapsed="false">
      <c r="B625" s="148"/>
      <c r="C625" s="81" t="s">
        <v>381</v>
      </c>
      <c r="D625" s="81" t="n">
        <v>929</v>
      </c>
      <c r="E625" s="154" t="s">
        <v>29</v>
      </c>
      <c r="F625" s="154" t="s">
        <v>16</v>
      </c>
      <c r="G625" s="82"/>
      <c r="H625" s="83"/>
      <c r="I625" s="157" t="n">
        <f aca="false">SUM(J625:Q625)</f>
        <v>4260000</v>
      </c>
      <c r="J625" s="157" t="n">
        <f aca="false">J626</f>
        <v>2449500</v>
      </c>
      <c r="K625" s="76" t="n">
        <f aca="false">K626</f>
        <v>-689500</v>
      </c>
      <c r="L625" s="76" t="n">
        <f aca="false">L626</f>
        <v>0</v>
      </c>
      <c r="M625" s="76" t="n">
        <f aca="false">M626</f>
        <v>0</v>
      </c>
      <c r="N625" s="76" t="n">
        <f aca="false">N626</f>
        <v>0</v>
      </c>
      <c r="O625" s="157" t="n">
        <f aca="false">O626</f>
        <v>2500000</v>
      </c>
      <c r="P625" s="76" t="n">
        <f aca="false">P626</f>
        <v>0</v>
      </c>
      <c r="Q625" s="158" t="n">
        <f aca="false">Q626</f>
        <v>0</v>
      </c>
      <c r="ALP625" s="101"/>
      <c r="ALQ625" s="48"/>
      <c r="ALR625" s="48"/>
      <c r="ALS625" s="48"/>
      <c r="ALT625" s="48"/>
      <c r="ALU625" s="48"/>
      <c r="ALV625" s="48"/>
      <c r="ALW625" s="48"/>
      <c r="ALX625" s="48"/>
      <c r="ALY625" s="48"/>
      <c r="ALZ625" s="48"/>
      <c r="AMA625" s="48"/>
      <c r="AMB625" s="48"/>
      <c r="AMC625" s="48"/>
      <c r="AMD625" s="48"/>
      <c r="AME625" s="48"/>
      <c r="AMF625" s="48"/>
      <c r="AMG625" s="48"/>
      <c r="AMH625" s="48"/>
      <c r="AMI625" s="48"/>
      <c r="AMJ625" s="48"/>
      <c r="AMK625" s="48"/>
      <c r="AML625" s="48"/>
    </row>
    <row r="626" s="111" customFormat="true" ht="32.8" hidden="false" customHeight="false" outlineLevel="0" collapsed="false">
      <c r="B626" s="148"/>
      <c r="C626" s="81" t="s">
        <v>222</v>
      </c>
      <c r="D626" s="81" t="n">
        <v>929</v>
      </c>
      <c r="E626" s="154" t="s">
        <v>29</v>
      </c>
      <c r="F626" s="154" t="s">
        <v>16</v>
      </c>
      <c r="G626" s="82" t="n">
        <v>6100000000</v>
      </c>
      <c r="H626" s="83"/>
      <c r="I626" s="157" t="n">
        <f aca="false">SUM(J626:Q626)</f>
        <v>4260000</v>
      </c>
      <c r="J626" s="157" t="n">
        <f aca="false">J627</f>
        <v>2449500</v>
      </c>
      <c r="K626" s="76" t="n">
        <f aca="false">K627</f>
        <v>-689500</v>
      </c>
      <c r="L626" s="76" t="n">
        <f aca="false">L627</f>
        <v>0</v>
      </c>
      <c r="M626" s="76" t="n">
        <f aca="false">M627</f>
        <v>0</v>
      </c>
      <c r="N626" s="76" t="n">
        <f aca="false">N627</f>
        <v>0</v>
      </c>
      <c r="O626" s="157" t="n">
        <f aca="false">O627</f>
        <v>2500000</v>
      </c>
      <c r="P626" s="76" t="n">
        <f aca="false">P627</f>
        <v>0</v>
      </c>
      <c r="Q626" s="158" t="n">
        <f aca="false">Q627</f>
        <v>0</v>
      </c>
      <c r="ALP626" s="101"/>
      <c r="ALQ626" s="48"/>
      <c r="ALR626" s="48"/>
      <c r="ALS626" s="48"/>
      <c r="ALT626" s="48"/>
      <c r="ALU626" s="48"/>
      <c r="ALV626" s="48"/>
      <c r="ALW626" s="48"/>
      <c r="ALX626" s="48"/>
      <c r="ALY626" s="48"/>
      <c r="ALZ626" s="48"/>
      <c r="AMA626" s="48"/>
      <c r="AMB626" s="48"/>
      <c r="AMC626" s="48"/>
      <c r="AMD626" s="48"/>
      <c r="AME626" s="48"/>
      <c r="AMF626" s="48"/>
      <c r="AMG626" s="48"/>
      <c r="AMH626" s="48"/>
      <c r="AMI626" s="48"/>
      <c r="AMJ626" s="48"/>
      <c r="AMK626" s="48"/>
      <c r="AML626" s="48"/>
    </row>
    <row r="627" s="111" customFormat="true" ht="17.6" hidden="false" customHeight="false" outlineLevel="0" collapsed="false">
      <c r="B627" s="148"/>
      <c r="C627" s="81" t="s">
        <v>223</v>
      </c>
      <c r="D627" s="81" t="n">
        <v>929</v>
      </c>
      <c r="E627" s="154" t="s">
        <v>29</v>
      </c>
      <c r="F627" s="154" t="s">
        <v>16</v>
      </c>
      <c r="G627" s="82" t="n">
        <v>6110000000</v>
      </c>
      <c r="H627" s="83"/>
      <c r="I627" s="157" t="n">
        <f aca="false">SUM(J627:Q627)</f>
        <v>4260000</v>
      </c>
      <c r="J627" s="157" t="n">
        <f aca="false">J628</f>
        <v>2449500</v>
      </c>
      <c r="K627" s="76" t="n">
        <f aca="false">K628</f>
        <v>-689500</v>
      </c>
      <c r="L627" s="76" t="n">
        <f aca="false">L628</f>
        <v>0</v>
      </c>
      <c r="M627" s="76" t="n">
        <f aca="false">M628</f>
        <v>0</v>
      </c>
      <c r="N627" s="76" t="n">
        <f aca="false">N628</f>
        <v>0</v>
      </c>
      <c r="O627" s="157" t="n">
        <f aca="false">O628</f>
        <v>2500000</v>
      </c>
      <c r="P627" s="76" t="n">
        <f aca="false">P628</f>
        <v>0</v>
      </c>
      <c r="Q627" s="158" t="n">
        <f aca="false">Q628</f>
        <v>0</v>
      </c>
      <c r="ALP627" s="101"/>
      <c r="ALQ627" s="48"/>
      <c r="ALR627" s="48"/>
      <c r="ALS627" s="48"/>
      <c r="ALT627" s="48"/>
      <c r="ALU627" s="48"/>
      <c r="ALV627" s="48"/>
      <c r="ALW627" s="48"/>
      <c r="ALX627" s="48"/>
      <c r="ALY627" s="48"/>
      <c r="ALZ627" s="48"/>
      <c r="AMA627" s="48"/>
      <c r="AMB627" s="48"/>
      <c r="AMC627" s="48"/>
      <c r="AMD627" s="48"/>
      <c r="AME627" s="48"/>
      <c r="AMF627" s="48"/>
      <c r="AMG627" s="48"/>
      <c r="AMH627" s="48"/>
      <c r="AMI627" s="48"/>
      <c r="AMJ627" s="48"/>
      <c r="AMK627" s="48"/>
      <c r="AML627" s="48"/>
    </row>
    <row r="628" s="111" customFormat="true" ht="17.6" hidden="false" customHeight="false" outlineLevel="0" collapsed="false">
      <c r="B628" s="148"/>
      <c r="C628" s="81" t="s">
        <v>230</v>
      </c>
      <c r="D628" s="81" t="n">
        <v>929</v>
      </c>
      <c r="E628" s="154" t="s">
        <v>29</v>
      </c>
      <c r="F628" s="154" t="s">
        <v>16</v>
      </c>
      <c r="G628" s="82" t="n">
        <v>6110200000</v>
      </c>
      <c r="H628" s="83"/>
      <c r="I628" s="157" t="n">
        <f aca="false">SUM(J628:Q628)</f>
        <v>4260000</v>
      </c>
      <c r="J628" s="157" t="n">
        <f aca="false">J629</f>
        <v>2449500</v>
      </c>
      <c r="K628" s="76" t="n">
        <f aca="false">K629</f>
        <v>-689500</v>
      </c>
      <c r="L628" s="76" t="n">
        <f aca="false">L629</f>
        <v>0</v>
      </c>
      <c r="M628" s="76" t="n">
        <f aca="false">M629</f>
        <v>0</v>
      </c>
      <c r="N628" s="76" t="n">
        <f aca="false">N629</f>
        <v>0</v>
      </c>
      <c r="O628" s="157" t="n">
        <f aca="false">O629</f>
        <v>2500000</v>
      </c>
      <c r="P628" s="76" t="n">
        <f aca="false">P629</f>
        <v>0</v>
      </c>
      <c r="Q628" s="158" t="n">
        <f aca="false">Q629</f>
        <v>0</v>
      </c>
      <c r="ALP628" s="101"/>
      <c r="ALQ628" s="48"/>
      <c r="ALR628" s="48"/>
      <c r="ALS628" s="48"/>
      <c r="ALT628" s="48"/>
      <c r="ALU628" s="48"/>
      <c r="ALV628" s="48"/>
      <c r="ALW628" s="48"/>
      <c r="ALX628" s="48"/>
      <c r="ALY628" s="48"/>
      <c r="ALZ628" s="48"/>
      <c r="AMA628" s="48"/>
      <c r="AMB628" s="48"/>
      <c r="AMC628" s="48"/>
      <c r="AMD628" s="48"/>
      <c r="AME628" s="48"/>
      <c r="AMF628" s="48"/>
      <c r="AMG628" s="48"/>
      <c r="AMH628" s="48"/>
      <c r="AMI628" s="48"/>
      <c r="AMJ628" s="48"/>
      <c r="AMK628" s="48"/>
      <c r="AML628" s="48"/>
    </row>
    <row r="629" s="111" customFormat="true" ht="17.6" hidden="false" customHeight="false" outlineLevel="0" collapsed="false">
      <c r="B629" s="148"/>
      <c r="C629" s="81" t="s">
        <v>230</v>
      </c>
      <c r="D629" s="81" t="n">
        <v>929</v>
      </c>
      <c r="E629" s="154" t="s">
        <v>29</v>
      </c>
      <c r="F629" s="154" t="s">
        <v>16</v>
      </c>
      <c r="G629" s="82" t="n">
        <v>6110210160</v>
      </c>
      <c r="H629" s="83"/>
      <c r="I629" s="157" t="n">
        <f aca="false">SUM(J629:Q629)</f>
        <v>4260000</v>
      </c>
      <c r="J629" s="157" t="n">
        <f aca="false">J630+J631</f>
        <v>2449500</v>
      </c>
      <c r="K629" s="76" t="n">
        <f aca="false">K630+K631</f>
        <v>-689500</v>
      </c>
      <c r="L629" s="76" t="n">
        <f aca="false">L630+L631</f>
        <v>0</v>
      </c>
      <c r="M629" s="76" t="n">
        <f aca="false">M630+M631</f>
        <v>0</v>
      </c>
      <c r="N629" s="76" t="n">
        <f aca="false">N630+N631</f>
        <v>0</v>
      </c>
      <c r="O629" s="157" t="n">
        <f aca="false">O630+O631</f>
        <v>2500000</v>
      </c>
      <c r="P629" s="76" t="n">
        <f aca="false">P630+P631</f>
        <v>0</v>
      </c>
      <c r="Q629" s="158" t="n">
        <f aca="false">Q630+Q631</f>
        <v>0</v>
      </c>
      <c r="ALP629" s="101"/>
      <c r="ALQ629" s="48"/>
      <c r="ALR629" s="48"/>
      <c r="ALS629" s="48"/>
      <c r="ALT629" s="48"/>
      <c r="ALU629" s="48"/>
      <c r="ALV629" s="48"/>
      <c r="ALW629" s="48"/>
      <c r="ALX629" s="48"/>
      <c r="ALY629" s="48"/>
      <c r="ALZ629" s="48"/>
      <c r="AMA629" s="48"/>
      <c r="AMB629" s="48"/>
      <c r="AMC629" s="48"/>
      <c r="AMD629" s="48"/>
      <c r="AME629" s="48"/>
      <c r="AMF629" s="48"/>
      <c r="AMG629" s="48"/>
      <c r="AMH629" s="48"/>
      <c r="AMI629" s="48"/>
      <c r="AMJ629" s="48"/>
      <c r="AMK629" s="48"/>
      <c r="AML629" s="48"/>
    </row>
    <row r="630" s="111" customFormat="true" ht="80.8" hidden="false" customHeight="true" outlineLevel="0" collapsed="false">
      <c r="B630" s="148"/>
      <c r="C630" s="81" t="s">
        <v>100</v>
      </c>
      <c r="D630" s="81" t="n">
        <v>929</v>
      </c>
      <c r="E630" s="154" t="s">
        <v>29</v>
      </c>
      <c r="F630" s="154" t="s">
        <v>16</v>
      </c>
      <c r="G630" s="82" t="n">
        <v>6110210160</v>
      </c>
      <c r="H630" s="83" t="s">
        <v>101</v>
      </c>
      <c r="I630" s="157" t="n">
        <f aca="false">SUM(J630:Q630)</f>
        <v>3750000</v>
      </c>
      <c r="J630" s="157" t="n">
        <v>1500000</v>
      </c>
      <c r="K630" s="76" t="n">
        <v>0</v>
      </c>
      <c r="L630" s="76"/>
      <c r="M630" s="76"/>
      <c r="N630" s="76"/>
      <c r="O630" s="157" t="n">
        <v>2500000</v>
      </c>
      <c r="P630" s="76" t="n">
        <v>-250000</v>
      </c>
      <c r="Q630" s="158"/>
      <c r="ALP630" s="101"/>
      <c r="ALQ630" s="48"/>
      <c r="ALR630" s="48"/>
      <c r="ALS630" s="48"/>
      <c r="ALT630" s="48"/>
      <c r="ALU630" s="48"/>
      <c r="ALV630" s="48"/>
      <c r="ALW630" s="48"/>
      <c r="ALX630" s="48"/>
      <c r="ALY630" s="48"/>
      <c r="ALZ630" s="48"/>
      <c r="AMA630" s="48"/>
      <c r="AMB630" s="48"/>
      <c r="AMC630" s="48"/>
      <c r="AMD630" s="48"/>
      <c r="AME630" s="48"/>
      <c r="AMF630" s="48"/>
      <c r="AMG630" s="48"/>
      <c r="AMH630" s="48"/>
      <c r="AMI630" s="48"/>
      <c r="AMJ630" s="48"/>
      <c r="AMK630" s="48"/>
      <c r="AML630" s="48"/>
    </row>
    <row r="631" s="111" customFormat="true" ht="32.8" hidden="false" customHeight="false" outlineLevel="0" collapsed="false">
      <c r="B631" s="148"/>
      <c r="C631" s="81" t="s">
        <v>103</v>
      </c>
      <c r="D631" s="81" t="n">
        <v>929</v>
      </c>
      <c r="E631" s="154" t="s">
        <v>29</v>
      </c>
      <c r="F631" s="154" t="s">
        <v>16</v>
      </c>
      <c r="G631" s="82" t="n">
        <v>6110210160</v>
      </c>
      <c r="H631" s="83" t="s">
        <v>104</v>
      </c>
      <c r="I631" s="157" t="n">
        <f aca="false">SUM(J631:Q631)</f>
        <v>510000</v>
      </c>
      <c r="J631" s="157" t="n">
        <v>949500</v>
      </c>
      <c r="K631" s="76" t="n">
        <v>-689500</v>
      </c>
      <c r="L631" s="76"/>
      <c r="M631" s="76"/>
      <c r="N631" s="76"/>
      <c r="O631" s="157"/>
      <c r="P631" s="76" t="n">
        <v>250000</v>
      </c>
      <c r="Q631" s="158"/>
      <c r="ALP631" s="101"/>
      <c r="ALQ631" s="48"/>
      <c r="ALR631" s="48"/>
      <c r="ALS631" s="48"/>
      <c r="ALT631" s="48"/>
      <c r="ALU631" s="48"/>
      <c r="ALV631" s="48"/>
      <c r="ALW631" s="48"/>
      <c r="ALX631" s="48"/>
      <c r="ALY631" s="48"/>
      <c r="ALZ631" s="48"/>
      <c r="AMA631" s="48"/>
      <c r="AMB631" s="48"/>
      <c r="AMC631" s="48"/>
      <c r="AMD631" s="48"/>
      <c r="AME631" s="48"/>
      <c r="AMF631" s="48"/>
      <c r="AMG631" s="48"/>
      <c r="AMH631" s="48"/>
      <c r="AMI631" s="48"/>
      <c r="AMJ631" s="48"/>
      <c r="AMK631" s="48"/>
      <c r="AML631" s="48"/>
    </row>
    <row r="632" s="111" customFormat="true" ht="17.6" hidden="false" customHeight="false" outlineLevel="0" collapsed="false">
      <c r="B632" s="148"/>
      <c r="C632" s="81" t="s">
        <v>77</v>
      </c>
      <c r="D632" s="81" t="n">
        <v>929</v>
      </c>
      <c r="E632" s="154" t="s">
        <v>29</v>
      </c>
      <c r="F632" s="154" t="s">
        <v>18</v>
      </c>
      <c r="G632" s="82"/>
      <c r="H632" s="83"/>
      <c r="I632" s="157" t="n">
        <f aca="false">SUM(J632:Q632)</f>
        <v>30100</v>
      </c>
      <c r="J632" s="157" t="n">
        <f aca="false">J633</f>
        <v>30800</v>
      </c>
      <c r="K632" s="76" t="n">
        <f aca="false">K633</f>
        <v>-700</v>
      </c>
      <c r="L632" s="76" t="n">
        <f aca="false">L633</f>
        <v>0</v>
      </c>
      <c r="M632" s="76" t="n">
        <f aca="false">M633</f>
        <v>0</v>
      </c>
      <c r="N632" s="76" t="n">
        <f aca="false">N633</f>
        <v>0</v>
      </c>
      <c r="O632" s="157" t="n">
        <f aca="false">O633</f>
        <v>0</v>
      </c>
      <c r="P632" s="76" t="n">
        <f aca="false">P633</f>
        <v>0</v>
      </c>
      <c r="Q632" s="158" t="n">
        <f aca="false">Q633</f>
        <v>0</v>
      </c>
      <c r="ALP632" s="101"/>
      <c r="ALQ632" s="48"/>
      <c r="ALR632" s="48"/>
      <c r="ALS632" s="48"/>
      <c r="ALT632" s="48"/>
      <c r="ALU632" s="48"/>
      <c r="ALV632" s="48"/>
      <c r="ALW632" s="48"/>
      <c r="ALX632" s="48"/>
      <c r="ALY632" s="48"/>
      <c r="ALZ632" s="48"/>
      <c r="AMA632" s="48"/>
      <c r="AMB632" s="48"/>
      <c r="AMC632" s="48"/>
      <c r="AMD632" s="48"/>
      <c r="AME632" s="48"/>
      <c r="AMF632" s="48"/>
      <c r="AMG632" s="48"/>
      <c r="AMH632" s="48"/>
      <c r="AMI632" s="48"/>
      <c r="AMJ632" s="48"/>
      <c r="AMK632" s="48"/>
      <c r="AML632" s="48"/>
    </row>
    <row r="633" s="111" customFormat="true" ht="32.8" hidden="false" customHeight="false" outlineLevel="0" collapsed="false">
      <c r="B633" s="148"/>
      <c r="C633" s="81" t="s">
        <v>222</v>
      </c>
      <c r="D633" s="81" t="n">
        <v>929</v>
      </c>
      <c r="E633" s="154" t="s">
        <v>29</v>
      </c>
      <c r="F633" s="154" t="s">
        <v>18</v>
      </c>
      <c r="G633" s="82" t="n">
        <v>6100000000</v>
      </c>
      <c r="H633" s="83"/>
      <c r="I633" s="157" t="n">
        <f aca="false">SUM(J633:Q633)</f>
        <v>30100</v>
      </c>
      <c r="J633" s="157" t="n">
        <f aca="false">J634</f>
        <v>30800</v>
      </c>
      <c r="K633" s="76" t="n">
        <f aca="false">K634</f>
        <v>-700</v>
      </c>
      <c r="L633" s="76" t="n">
        <f aca="false">L634</f>
        <v>0</v>
      </c>
      <c r="M633" s="76" t="n">
        <f aca="false">M634</f>
        <v>0</v>
      </c>
      <c r="N633" s="76" t="n">
        <f aca="false">N634</f>
        <v>0</v>
      </c>
      <c r="O633" s="157" t="n">
        <f aca="false">O634</f>
        <v>0</v>
      </c>
      <c r="P633" s="76" t="n">
        <f aca="false">P634</f>
        <v>0</v>
      </c>
      <c r="Q633" s="158" t="n">
        <f aca="false">Q634</f>
        <v>0</v>
      </c>
      <c r="ALP633" s="101"/>
      <c r="ALQ633" s="48"/>
      <c r="ALR633" s="48"/>
      <c r="ALS633" s="48"/>
      <c r="ALT633" s="48"/>
      <c r="ALU633" s="48"/>
      <c r="ALV633" s="48"/>
      <c r="ALW633" s="48"/>
      <c r="ALX633" s="48"/>
      <c r="ALY633" s="48"/>
      <c r="ALZ633" s="48"/>
      <c r="AMA633" s="48"/>
      <c r="AMB633" s="48"/>
      <c r="AMC633" s="48"/>
      <c r="AMD633" s="48"/>
      <c r="AME633" s="48"/>
      <c r="AMF633" s="48"/>
      <c r="AMG633" s="48"/>
      <c r="AMH633" s="48"/>
      <c r="AMI633" s="48"/>
      <c r="AMJ633" s="48"/>
      <c r="AMK633" s="48"/>
      <c r="AML633" s="48"/>
    </row>
    <row r="634" s="111" customFormat="true" ht="17.6" hidden="false" customHeight="false" outlineLevel="0" collapsed="false">
      <c r="B634" s="148"/>
      <c r="C634" s="81" t="s">
        <v>223</v>
      </c>
      <c r="D634" s="81" t="n">
        <v>929</v>
      </c>
      <c r="E634" s="154" t="s">
        <v>29</v>
      </c>
      <c r="F634" s="154" t="s">
        <v>18</v>
      </c>
      <c r="G634" s="82" t="n">
        <v>6110000000</v>
      </c>
      <c r="H634" s="83"/>
      <c r="I634" s="157" t="n">
        <f aca="false">SUM(J634:Q634)</f>
        <v>30100</v>
      </c>
      <c r="J634" s="157" t="n">
        <f aca="false">J635</f>
        <v>30800</v>
      </c>
      <c r="K634" s="76" t="n">
        <f aca="false">K635</f>
        <v>-700</v>
      </c>
      <c r="L634" s="76" t="n">
        <f aca="false">L635</f>
        <v>0</v>
      </c>
      <c r="M634" s="76" t="n">
        <f aca="false">M635</f>
        <v>0</v>
      </c>
      <c r="N634" s="76" t="n">
        <f aca="false">N635</f>
        <v>0</v>
      </c>
      <c r="O634" s="157" t="n">
        <f aca="false">O635</f>
        <v>0</v>
      </c>
      <c r="P634" s="76" t="n">
        <f aca="false">P635</f>
        <v>0</v>
      </c>
      <c r="Q634" s="158" t="n">
        <f aca="false">Q635</f>
        <v>0</v>
      </c>
      <c r="ALP634" s="101"/>
      <c r="ALQ634" s="48"/>
      <c r="ALR634" s="48"/>
      <c r="ALS634" s="48"/>
      <c r="ALT634" s="48"/>
      <c r="ALU634" s="48"/>
      <c r="ALV634" s="48"/>
      <c r="ALW634" s="48"/>
      <c r="ALX634" s="48"/>
      <c r="ALY634" s="48"/>
      <c r="ALZ634" s="48"/>
      <c r="AMA634" s="48"/>
      <c r="AMB634" s="48"/>
      <c r="AMC634" s="48"/>
      <c r="AMD634" s="48"/>
      <c r="AME634" s="48"/>
      <c r="AMF634" s="48"/>
      <c r="AMG634" s="48"/>
      <c r="AMH634" s="48"/>
      <c r="AMI634" s="48"/>
      <c r="AMJ634" s="48"/>
      <c r="AMK634" s="48"/>
      <c r="AML634" s="48"/>
    </row>
    <row r="635" s="111" customFormat="true" ht="111.15" hidden="false" customHeight="false" outlineLevel="0" collapsed="false">
      <c r="B635" s="148"/>
      <c r="C635" s="81" t="s">
        <v>170</v>
      </c>
      <c r="D635" s="81" t="n">
        <v>929</v>
      </c>
      <c r="E635" s="154" t="s">
        <v>29</v>
      </c>
      <c r="F635" s="154" t="s">
        <v>18</v>
      </c>
      <c r="G635" s="82" t="n">
        <v>6110060820</v>
      </c>
      <c r="H635" s="83"/>
      <c r="I635" s="157" t="n">
        <f aca="false">SUM(J635:Q635)</f>
        <v>30100</v>
      </c>
      <c r="J635" s="157" t="n">
        <f aca="false">J636</f>
        <v>30800</v>
      </c>
      <c r="K635" s="76" t="n">
        <f aca="false">K636</f>
        <v>-700</v>
      </c>
      <c r="L635" s="76" t="n">
        <f aca="false">L636</f>
        <v>0</v>
      </c>
      <c r="M635" s="76" t="n">
        <f aca="false">M636</f>
        <v>0</v>
      </c>
      <c r="N635" s="76" t="n">
        <f aca="false">N636</f>
        <v>0</v>
      </c>
      <c r="O635" s="157" t="n">
        <f aca="false">O636</f>
        <v>0</v>
      </c>
      <c r="P635" s="76" t="n">
        <f aca="false">P636</f>
        <v>0</v>
      </c>
      <c r="Q635" s="158" t="n">
        <f aca="false">Q636</f>
        <v>0</v>
      </c>
      <c r="ALP635" s="101"/>
      <c r="ALQ635" s="48"/>
      <c r="ALR635" s="48"/>
      <c r="ALS635" s="48"/>
      <c r="ALT635" s="48"/>
      <c r="ALU635" s="48"/>
      <c r="ALV635" s="48"/>
      <c r="ALW635" s="48"/>
      <c r="ALX635" s="48"/>
      <c r="ALY635" s="48"/>
      <c r="ALZ635" s="48"/>
      <c r="AMA635" s="48"/>
      <c r="AMB635" s="48"/>
      <c r="AMC635" s="48"/>
      <c r="AMD635" s="48"/>
      <c r="AME635" s="48"/>
      <c r="AMF635" s="48"/>
      <c r="AMG635" s="48"/>
      <c r="AMH635" s="48"/>
      <c r="AMI635" s="48"/>
      <c r="AMJ635" s="48"/>
      <c r="AMK635" s="48"/>
      <c r="AML635" s="48"/>
    </row>
    <row r="636" s="111" customFormat="true" ht="32.8" hidden="false" customHeight="false" outlineLevel="0" collapsed="false">
      <c r="B636" s="148"/>
      <c r="C636" s="81" t="s">
        <v>146</v>
      </c>
      <c r="D636" s="81" t="n">
        <v>929</v>
      </c>
      <c r="E636" s="154" t="s">
        <v>29</v>
      </c>
      <c r="F636" s="154" t="s">
        <v>18</v>
      </c>
      <c r="G636" s="82" t="n">
        <v>6110060820</v>
      </c>
      <c r="H636" s="83" t="s">
        <v>203</v>
      </c>
      <c r="I636" s="157" t="n">
        <f aca="false">SUM(J636:Q636)</f>
        <v>30100</v>
      </c>
      <c r="J636" s="157" t="n">
        <v>30800</v>
      </c>
      <c r="K636" s="76" t="n">
        <v>-700</v>
      </c>
      <c r="L636" s="76"/>
      <c r="M636" s="76"/>
      <c r="N636" s="76"/>
      <c r="O636" s="157"/>
      <c r="P636" s="76"/>
      <c r="Q636" s="158"/>
      <c r="ALP636" s="101"/>
      <c r="ALQ636" s="48"/>
      <c r="ALR636" s="48"/>
      <c r="ALS636" s="48"/>
      <c r="ALT636" s="48"/>
      <c r="ALU636" s="48"/>
      <c r="ALV636" s="48"/>
      <c r="ALW636" s="48"/>
      <c r="ALX636" s="48"/>
      <c r="ALY636" s="48"/>
      <c r="ALZ636" s="48"/>
      <c r="AMA636" s="48"/>
      <c r="AMB636" s="48"/>
      <c r="AMC636" s="48"/>
      <c r="AMD636" s="48"/>
      <c r="AME636" s="48"/>
      <c r="AMF636" s="48"/>
      <c r="AMG636" s="48"/>
      <c r="AMH636" s="48"/>
      <c r="AMI636" s="48"/>
      <c r="AMJ636" s="48"/>
      <c r="AMK636" s="48"/>
      <c r="AML636" s="48"/>
    </row>
    <row r="637" s="111" customFormat="true" ht="17.6" hidden="false" customHeight="false" outlineLevel="0" collapsed="false">
      <c r="B637" s="148"/>
      <c r="C637" s="81" t="s">
        <v>78</v>
      </c>
      <c r="D637" s="81" t="n">
        <v>929</v>
      </c>
      <c r="E637" s="154" t="s">
        <v>29</v>
      </c>
      <c r="F637" s="154" t="s">
        <v>20</v>
      </c>
      <c r="G637" s="82"/>
      <c r="H637" s="83"/>
      <c r="I637" s="157" t="n">
        <f aca="false">SUM(J637:Q637)</f>
        <v>163509600</v>
      </c>
      <c r="J637" s="157" t="n">
        <f aca="false">J638</f>
        <v>156672000</v>
      </c>
      <c r="K637" s="76" t="n">
        <f aca="false">K638</f>
        <v>-4167000</v>
      </c>
      <c r="L637" s="76" t="n">
        <f aca="false">L638</f>
        <v>0</v>
      </c>
      <c r="M637" s="76" t="n">
        <f aca="false">M638</f>
        <v>133000</v>
      </c>
      <c r="N637" s="76" t="n">
        <f aca="false">N638</f>
        <v>326900</v>
      </c>
      <c r="O637" s="157" t="n">
        <f aca="false">O638+O651</f>
        <v>10544700</v>
      </c>
      <c r="P637" s="76" t="n">
        <f aca="false">P638</f>
        <v>0</v>
      </c>
      <c r="Q637" s="158" t="n">
        <f aca="false">Q638</f>
        <v>0</v>
      </c>
      <c r="ALP637" s="101"/>
      <c r="ALQ637" s="48"/>
      <c r="ALR637" s="48"/>
      <c r="ALS637" s="48"/>
      <c r="ALT637" s="48"/>
      <c r="ALU637" s="48"/>
      <c r="ALV637" s="48"/>
      <c r="ALW637" s="48"/>
      <c r="ALX637" s="48"/>
      <c r="ALY637" s="48"/>
      <c r="ALZ637" s="48"/>
      <c r="AMA637" s="48"/>
      <c r="AMB637" s="48"/>
      <c r="AMC637" s="48"/>
      <c r="AMD637" s="48"/>
      <c r="AME637" s="48"/>
      <c r="AMF637" s="48"/>
      <c r="AMG637" s="48"/>
      <c r="AMH637" s="48"/>
      <c r="AMI637" s="48"/>
      <c r="AMJ637" s="48"/>
      <c r="AMK637" s="48"/>
      <c r="AML637" s="48"/>
    </row>
    <row r="638" s="111" customFormat="true" ht="32.8" hidden="false" customHeight="false" outlineLevel="0" collapsed="false">
      <c r="B638" s="148"/>
      <c r="C638" s="81" t="s">
        <v>222</v>
      </c>
      <c r="D638" s="81" t="n">
        <v>929</v>
      </c>
      <c r="E638" s="154" t="s">
        <v>29</v>
      </c>
      <c r="F638" s="154" t="s">
        <v>20</v>
      </c>
      <c r="G638" s="82" t="n">
        <v>6100000000</v>
      </c>
      <c r="H638" s="83"/>
      <c r="I638" s="157" t="n">
        <f aca="false">SUM(J638:Q638)</f>
        <v>163259600</v>
      </c>
      <c r="J638" s="157" t="n">
        <f aca="false">J639</f>
        <v>156672000</v>
      </c>
      <c r="K638" s="76" t="n">
        <f aca="false">K639</f>
        <v>-4167000</v>
      </c>
      <c r="L638" s="76" t="n">
        <f aca="false">L639</f>
        <v>0</v>
      </c>
      <c r="M638" s="76" t="n">
        <f aca="false">M639</f>
        <v>133000</v>
      </c>
      <c r="N638" s="76" t="n">
        <f aca="false">N639</f>
        <v>326900</v>
      </c>
      <c r="O638" s="157" t="n">
        <f aca="false">O639</f>
        <v>10294700</v>
      </c>
      <c r="P638" s="76" t="n">
        <f aca="false">P639</f>
        <v>0</v>
      </c>
      <c r="Q638" s="158" t="n">
        <f aca="false">Q639</f>
        <v>0</v>
      </c>
      <c r="ALP638" s="101"/>
      <c r="ALQ638" s="48"/>
      <c r="ALR638" s="48"/>
      <c r="ALS638" s="48"/>
      <c r="ALT638" s="48"/>
      <c r="ALU638" s="48"/>
      <c r="ALV638" s="48"/>
      <c r="ALW638" s="48"/>
      <c r="ALX638" s="48"/>
      <c r="ALY638" s="48"/>
      <c r="ALZ638" s="48"/>
      <c r="AMA638" s="48"/>
      <c r="AMB638" s="48"/>
      <c r="AMC638" s="48"/>
      <c r="AMD638" s="48"/>
      <c r="AME638" s="48"/>
      <c r="AMF638" s="48"/>
      <c r="AMG638" s="48"/>
      <c r="AMH638" s="48"/>
      <c r="AMI638" s="48"/>
      <c r="AMJ638" s="48"/>
      <c r="AMK638" s="48"/>
      <c r="AML638" s="48"/>
    </row>
    <row r="639" s="111" customFormat="true" ht="17.6" hidden="false" customHeight="false" outlineLevel="0" collapsed="false">
      <c r="B639" s="148"/>
      <c r="C639" s="81" t="s">
        <v>223</v>
      </c>
      <c r="D639" s="81" t="n">
        <v>929</v>
      </c>
      <c r="E639" s="154" t="s">
        <v>29</v>
      </c>
      <c r="F639" s="154" t="s">
        <v>20</v>
      </c>
      <c r="G639" s="82" t="n">
        <v>6110000000</v>
      </c>
      <c r="H639" s="83"/>
      <c r="I639" s="157" t="n">
        <f aca="false">SUM(J639:Q639)</f>
        <v>163259600</v>
      </c>
      <c r="J639" s="157" t="n">
        <f aca="false">J640+J644+J648</f>
        <v>156672000</v>
      </c>
      <c r="K639" s="157" t="n">
        <f aca="false">K640+K644+K648+K642</f>
        <v>-4167000</v>
      </c>
      <c r="L639" s="76" t="n">
        <f aca="false">L640+L644+L648</f>
        <v>0</v>
      </c>
      <c r="M639" s="76" t="n">
        <f aca="false">M640+M644+M648+M642</f>
        <v>133000</v>
      </c>
      <c r="N639" s="76" t="n">
        <f aca="false">N640+N644+N648+N646+N642</f>
        <v>326900</v>
      </c>
      <c r="O639" s="157" t="n">
        <f aca="false">O640+O644+O648</f>
        <v>10294700</v>
      </c>
      <c r="P639" s="76" t="n">
        <f aca="false">P640+P644+P648</f>
        <v>0</v>
      </c>
      <c r="Q639" s="158" t="n">
        <f aca="false">Q640+Q644+Q648</f>
        <v>0</v>
      </c>
      <c r="ALP639" s="101"/>
      <c r="ALQ639" s="48"/>
      <c r="ALR639" s="48"/>
      <c r="ALS639" s="48"/>
      <c r="ALT639" s="48"/>
      <c r="ALU639" s="48"/>
      <c r="ALV639" s="48"/>
      <c r="ALW639" s="48"/>
      <c r="ALX639" s="48"/>
      <c r="ALY639" s="48"/>
      <c r="ALZ639" s="48"/>
      <c r="AMA639" s="48"/>
      <c r="AMB639" s="48"/>
      <c r="AMC639" s="48"/>
      <c r="AMD639" s="48"/>
      <c r="AME639" s="48"/>
      <c r="AMF639" s="48"/>
      <c r="AMG639" s="48"/>
      <c r="AMH639" s="48"/>
      <c r="AMI639" s="48"/>
      <c r="AMJ639" s="48"/>
      <c r="AMK639" s="48"/>
      <c r="AML639" s="48"/>
    </row>
    <row r="640" s="111" customFormat="true" ht="32.8" hidden="false" customHeight="false" outlineLevel="0" collapsed="false">
      <c r="B640" s="148"/>
      <c r="C640" s="81" t="s">
        <v>130</v>
      </c>
      <c r="D640" s="81" t="n">
        <v>929</v>
      </c>
      <c r="E640" s="154" t="s">
        <v>29</v>
      </c>
      <c r="F640" s="154" t="s">
        <v>20</v>
      </c>
      <c r="G640" s="82" t="n">
        <v>6110000590</v>
      </c>
      <c r="H640" s="83"/>
      <c r="I640" s="157" t="n">
        <f aca="false">SUM(J640:Q640)</f>
        <v>157543500</v>
      </c>
      <c r="J640" s="157" t="n">
        <f aca="false">J641</f>
        <v>154470200</v>
      </c>
      <c r="K640" s="76" t="n">
        <f aca="false">K641</f>
        <v>-7221400</v>
      </c>
      <c r="L640" s="76" t="n">
        <f aca="false">L641</f>
        <v>0</v>
      </c>
      <c r="M640" s="76" t="n">
        <f aca="false">M641</f>
        <v>0</v>
      </c>
      <c r="N640" s="76" t="n">
        <f aca="false">N641</f>
        <v>0</v>
      </c>
      <c r="O640" s="157" t="n">
        <f aca="false">O641</f>
        <v>10294700</v>
      </c>
      <c r="P640" s="76" t="n">
        <f aca="false">P641</f>
        <v>0</v>
      </c>
      <c r="Q640" s="158" t="n">
        <f aca="false">Q641</f>
        <v>0</v>
      </c>
      <c r="ALP640" s="101"/>
      <c r="ALQ640" s="48"/>
      <c r="ALR640" s="48"/>
      <c r="ALS640" s="48"/>
      <c r="ALT640" s="48"/>
      <c r="ALU640" s="48"/>
      <c r="ALV640" s="48"/>
      <c r="ALW640" s="48"/>
      <c r="ALX640" s="48"/>
      <c r="ALY640" s="48"/>
      <c r="ALZ640" s="48"/>
      <c r="AMA640" s="48"/>
      <c r="AMB640" s="48"/>
      <c r="AMC640" s="48"/>
      <c r="AMD640" s="48"/>
      <c r="AME640" s="48"/>
      <c r="AMF640" s="48"/>
      <c r="AMG640" s="48"/>
      <c r="AMH640" s="48"/>
      <c r="AMI640" s="48"/>
      <c r="AMJ640" s="48"/>
      <c r="AMK640" s="48"/>
      <c r="AML640" s="48"/>
    </row>
    <row r="641" s="111" customFormat="true" ht="32.8" hidden="false" customHeight="false" outlineLevel="0" collapsed="false">
      <c r="B641" s="148"/>
      <c r="C641" s="81" t="s">
        <v>167</v>
      </c>
      <c r="D641" s="81" t="n">
        <v>929</v>
      </c>
      <c r="E641" s="154" t="s">
        <v>29</v>
      </c>
      <c r="F641" s="154" t="s">
        <v>20</v>
      </c>
      <c r="G641" s="82" t="n">
        <v>6110000590</v>
      </c>
      <c r="H641" s="83" t="s">
        <v>203</v>
      </c>
      <c r="I641" s="157" t="n">
        <f aca="false">SUM(J641:Q641)</f>
        <v>157543500</v>
      </c>
      <c r="J641" s="157" t="n">
        <v>154470200</v>
      </c>
      <c r="K641" s="76" t="n">
        <v>-7221400</v>
      </c>
      <c r="L641" s="76"/>
      <c r="M641" s="76"/>
      <c r="N641" s="76"/>
      <c r="O641" s="157" t="n">
        <v>10294700</v>
      </c>
      <c r="P641" s="76"/>
      <c r="Q641" s="158"/>
      <c r="ALP641" s="101"/>
      <c r="ALQ641" s="48"/>
      <c r="ALR641" s="48"/>
      <c r="ALS641" s="48"/>
      <c r="ALT641" s="48"/>
      <c r="ALU641" s="48"/>
      <c r="ALV641" s="48"/>
      <c r="ALW641" s="48"/>
      <c r="ALX641" s="48"/>
      <c r="ALY641" s="48"/>
      <c r="ALZ641" s="48"/>
      <c r="AMA641" s="48"/>
      <c r="AMB641" s="48"/>
      <c r="AMC641" s="48"/>
      <c r="AMD641" s="48"/>
      <c r="AME641" s="48"/>
      <c r="AMF641" s="48"/>
      <c r="AMG641" s="48"/>
      <c r="AMH641" s="48"/>
      <c r="AMI641" s="48"/>
      <c r="AMJ641" s="48"/>
      <c r="AMK641" s="48"/>
      <c r="AML641" s="48"/>
    </row>
    <row r="642" s="111" customFormat="true" ht="32.8" hidden="false" customHeight="false" outlineLevel="0" collapsed="false">
      <c r="B642" s="148"/>
      <c r="C642" s="81" t="s">
        <v>224</v>
      </c>
      <c r="D642" s="81" t="n">
        <v>929</v>
      </c>
      <c r="E642" s="154" t="s">
        <v>29</v>
      </c>
      <c r="F642" s="154" t="s">
        <v>20</v>
      </c>
      <c r="G642" s="82" t="s">
        <v>225</v>
      </c>
      <c r="H642" s="83"/>
      <c r="I642" s="157" t="n">
        <f aca="false">SUM(J642:Q642)</f>
        <v>3305900</v>
      </c>
      <c r="J642" s="157" t="n">
        <v>0</v>
      </c>
      <c r="K642" s="76" t="n">
        <f aca="false">K643</f>
        <v>3408600</v>
      </c>
      <c r="L642" s="76" t="n">
        <f aca="false">L643</f>
        <v>0</v>
      </c>
      <c r="M642" s="76" t="n">
        <f aca="false">M643</f>
        <v>-157800</v>
      </c>
      <c r="N642" s="76" t="n">
        <f aca="false">N643</f>
        <v>55100</v>
      </c>
      <c r="O642" s="157" t="n">
        <f aca="false">O643</f>
        <v>0</v>
      </c>
      <c r="P642" s="76" t="n">
        <f aca="false">P643</f>
        <v>0</v>
      </c>
      <c r="Q642" s="158" t="n">
        <f aca="false">Q643</f>
        <v>0</v>
      </c>
      <c r="ALP642" s="101"/>
      <c r="ALQ642" s="48"/>
      <c r="ALR642" s="48"/>
      <c r="ALS642" s="48"/>
      <c r="ALT642" s="48"/>
      <c r="ALU642" s="48"/>
      <c r="ALV642" s="48"/>
      <c r="ALW642" s="48"/>
      <c r="ALX642" s="48"/>
      <c r="ALY642" s="48"/>
      <c r="ALZ642" s="48"/>
      <c r="AMA642" s="48"/>
      <c r="AMB642" s="48"/>
      <c r="AMC642" s="48"/>
      <c r="AMD642" s="48"/>
      <c r="AME642" s="48"/>
      <c r="AMF642" s="48"/>
      <c r="AMG642" s="48"/>
      <c r="AMH642" s="48"/>
      <c r="AMI642" s="48"/>
      <c r="AMJ642" s="48"/>
      <c r="AMK642" s="48"/>
      <c r="AML642" s="48"/>
    </row>
    <row r="643" s="111" customFormat="true" ht="32.8" hidden="false" customHeight="false" outlineLevel="0" collapsed="false">
      <c r="B643" s="148"/>
      <c r="C643" s="81" t="s">
        <v>167</v>
      </c>
      <c r="D643" s="81" t="n">
        <v>929</v>
      </c>
      <c r="E643" s="154" t="s">
        <v>29</v>
      </c>
      <c r="F643" s="154" t="s">
        <v>20</v>
      </c>
      <c r="G643" s="82" t="s">
        <v>225</v>
      </c>
      <c r="H643" s="83" t="s">
        <v>203</v>
      </c>
      <c r="I643" s="157" t="n">
        <f aca="false">SUM(J643:Q643)</f>
        <v>3305900</v>
      </c>
      <c r="J643" s="157" t="n">
        <v>0</v>
      </c>
      <c r="K643" s="76" t="n">
        <v>3408600</v>
      </c>
      <c r="L643" s="76"/>
      <c r="M643" s="76" t="n">
        <v>-157800</v>
      </c>
      <c r="N643" s="76" t="n">
        <v>55100</v>
      </c>
      <c r="O643" s="157"/>
      <c r="P643" s="76"/>
      <c r="Q643" s="158"/>
      <c r="ALP643" s="101"/>
      <c r="ALQ643" s="48"/>
      <c r="ALR643" s="48"/>
      <c r="ALS643" s="48"/>
      <c r="ALT643" s="48"/>
      <c r="ALU643" s="48"/>
      <c r="ALV643" s="48"/>
      <c r="ALW643" s="48"/>
      <c r="ALX643" s="48"/>
      <c r="ALY643" s="48"/>
      <c r="ALZ643" s="48"/>
      <c r="AMA643" s="48"/>
      <c r="AMB643" s="48"/>
      <c r="AMC643" s="48"/>
      <c r="AMD643" s="48"/>
      <c r="AME643" s="48"/>
      <c r="AMF643" s="48"/>
      <c r="AMG643" s="48"/>
      <c r="AMH643" s="48"/>
      <c r="AMI643" s="48"/>
      <c r="AMJ643" s="48"/>
      <c r="AMK643" s="48"/>
      <c r="AML643" s="48"/>
    </row>
    <row r="644" s="111" customFormat="true" ht="32.8" hidden="false" customHeight="false" outlineLevel="0" collapsed="false">
      <c r="B644" s="148"/>
      <c r="C644" s="81" t="s">
        <v>226</v>
      </c>
      <c r="D644" s="81" t="n">
        <v>929</v>
      </c>
      <c r="E644" s="154" t="s">
        <v>29</v>
      </c>
      <c r="F644" s="154" t="s">
        <v>20</v>
      </c>
      <c r="G644" s="82" t="s">
        <v>227</v>
      </c>
      <c r="H644" s="83"/>
      <c r="I644" s="157" t="n">
        <f aca="false">SUM(J644:Q644)</f>
        <v>1902600</v>
      </c>
      <c r="J644" s="157" t="n">
        <f aca="false">J645</f>
        <v>1601800</v>
      </c>
      <c r="K644" s="76" t="n">
        <f aca="false">K645</f>
        <v>-84200</v>
      </c>
      <c r="L644" s="76" t="n">
        <f aca="false">L645</f>
        <v>0</v>
      </c>
      <c r="M644" s="76" t="n">
        <f aca="false">M645</f>
        <v>290800</v>
      </c>
      <c r="N644" s="76" t="n">
        <f aca="false">N645</f>
        <v>94200</v>
      </c>
      <c r="O644" s="157" t="n">
        <f aca="false">O645</f>
        <v>0</v>
      </c>
      <c r="P644" s="76" t="n">
        <f aca="false">P645</f>
        <v>0</v>
      </c>
      <c r="Q644" s="158" t="n">
        <f aca="false">Q645</f>
        <v>0</v>
      </c>
      <c r="ALP644" s="101"/>
      <c r="ALQ644" s="48"/>
      <c r="ALR644" s="48"/>
      <c r="ALS644" s="48"/>
      <c r="ALT644" s="48"/>
      <c r="ALU644" s="48"/>
      <c r="ALV644" s="48"/>
      <c r="ALW644" s="48"/>
      <c r="ALX644" s="48"/>
      <c r="ALY644" s="48"/>
      <c r="ALZ644" s="48"/>
      <c r="AMA644" s="48"/>
      <c r="AMB644" s="48"/>
      <c r="AMC644" s="48"/>
      <c r="AMD644" s="48"/>
      <c r="AME644" s="48"/>
      <c r="AMF644" s="48"/>
      <c r="AMG644" s="48"/>
      <c r="AMH644" s="48"/>
      <c r="AMI644" s="48"/>
      <c r="AMJ644" s="48"/>
      <c r="AMK644" s="48"/>
      <c r="AML644" s="48"/>
    </row>
    <row r="645" s="111" customFormat="true" ht="32.8" hidden="false" customHeight="false" outlineLevel="0" collapsed="false">
      <c r="B645" s="148"/>
      <c r="C645" s="81" t="s">
        <v>167</v>
      </c>
      <c r="D645" s="81" t="n">
        <v>929</v>
      </c>
      <c r="E645" s="154" t="s">
        <v>29</v>
      </c>
      <c r="F645" s="154" t="s">
        <v>20</v>
      </c>
      <c r="G645" s="82" t="s">
        <v>227</v>
      </c>
      <c r="H645" s="83" t="s">
        <v>203</v>
      </c>
      <c r="I645" s="157" t="n">
        <f aca="false">SUM(J645:Q645)</f>
        <v>1902600</v>
      </c>
      <c r="J645" s="157" t="n">
        <v>1601800</v>
      </c>
      <c r="K645" s="76" t="n">
        <v>-84200</v>
      </c>
      <c r="L645" s="76"/>
      <c r="M645" s="76" t="n">
        <v>290800</v>
      </c>
      <c r="N645" s="76" t="n">
        <v>94200</v>
      </c>
      <c r="O645" s="157"/>
      <c r="P645" s="76"/>
      <c r="Q645" s="158"/>
      <c r="ALP645" s="101"/>
      <c r="ALQ645" s="48"/>
      <c r="ALR645" s="48"/>
      <c r="ALS645" s="48"/>
      <c r="ALT645" s="48"/>
      <c r="ALU645" s="48"/>
      <c r="ALV645" s="48"/>
      <c r="ALW645" s="48"/>
      <c r="ALX645" s="48"/>
      <c r="ALY645" s="48"/>
      <c r="ALZ645" s="48"/>
      <c r="AMA645" s="48"/>
      <c r="AMB645" s="48"/>
      <c r="AMC645" s="48"/>
      <c r="AMD645" s="48"/>
      <c r="AME645" s="48"/>
      <c r="AMF645" s="48"/>
      <c r="AMG645" s="48"/>
      <c r="AMH645" s="48"/>
      <c r="AMI645" s="48"/>
      <c r="AMJ645" s="48"/>
      <c r="AMK645" s="48"/>
      <c r="AML645" s="48"/>
    </row>
    <row r="646" s="111" customFormat="true" ht="32.8" hidden="false" customHeight="false" outlineLevel="0" collapsed="false">
      <c r="B646" s="148"/>
      <c r="C646" s="81" t="s">
        <v>226</v>
      </c>
      <c r="D646" s="81" t="n">
        <v>929</v>
      </c>
      <c r="E646" s="154" t="s">
        <v>29</v>
      </c>
      <c r="F646" s="154" t="s">
        <v>20</v>
      </c>
      <c r="G646" s="82" t="s">
        <v>228</v>
      </c>
      <c r="H646" s="83"/>
      <c r="I646" s="157" t="n">
        <f aca="false">SUM(J646:Q646)</f>
        <v>177600</v>
      </c>
      <c r="J646" s="157"/>
      <c r="K646" s="76"/>
      <c r="L646" s="76"/>
      <c r="M646" s="76"/>
      <c r="N646" s="76" t="n">
        <f aca="false">N647</f>
        <v>177600</v>
      </c>
      <c r="O646" s="157"/>
      <c r="P646" s="76"/>
      <c r="Q646" s="158"/>
      <c r="ALP646" s="101"/>
      <c r="ALQ646" s="48"/>
      <c r="ALR646" s="48"/>
      <c r="ALS646" s="48"/>
      <c r="ALT646" s="48"/>
      <c r="ALU646" s="48"/>
      <c r="ALV646" s="48"/>
      <c r="ALW646" s="48"/>
      <c r="ALX646" s="48"/>
      <c r="ALY646" s="48"/>
      <c r="ALZ646" s="48"/>
      <c r="AMA646" s="48"/>
      <c r="AMB646" s="48"/>
      <c r="AMC646" s="48"/>
      <c r="AMD646" s="48"/>
      <c r="AME646" s="48"/>
      <c r="AMF646" s="48"/>
      <c r="AMG646" s="48"/>
      <c r="AMH646" s="48"/>
      <c r="AMI646" s="48"/>
      <c r="AMJ646" s="48"/>
      <c r="AMK646" s="48"/>
      <c r="AML646" s="48"/>
    </row>
    <row r="647" s="111" customFormat="true" ht="32.8" hidden="false" customHeight="false" outlineLevel="0" collapsed="false">
      <c r="B647" s="148"/>
      <c r="C647" s="81" t="s">
        <v>167</v>
      </c>
      <c r="D647" s="81" t="n">
        <v>929</v>
      </c>
      <c r="E647" s="154" t="s">
        <v>29</v>
      </c>
      <c r="F647" s="154" t="s">
        <v>20</v>
      </c>
      <c r="G647" s="82" t="s">
        <v>228</v>
      </c>
      <c r="H647" s="83" t="s">
        <v>203</v>
      </c>
      <c r="I647" s="157" t="n">
        <f aca="false">SUM(J647:Q647)</f>
        <v>177600</v>
      </c>
      <c r="J647" s="157"/>
      <c r="K647" s="76"/>
      <c r="L647" s="76"/>
      <c r="M647" s="76"/>
      <c r="N647" s="76" t="n">
        <v>177600</v>
      </c>
      <c r="O647" s="157"/>
      <c r="P647" s="76"/>
      <c r="Q647" s="158"/>
      <c r="ALP647" s="101"/>
      <c r="ALQ647" s="48"/>
      <c r="ALR647" s="48"/>
      <c r="ALS647" s="48"/>
      <c r="ALT647" s="48"/>
      <c r="ALU647" s="48"/>
      <c r="ALV647" s="48"/>
      <c r="ALW647" s="48"/>
      <c r="ALX647" s="48"/>
      <c r="ALY647" s="48"/>
      <c r="ALZ647" s="48"/>
      <c r="AMA647" s="48"/>
      <c r="AMB647" s="48"/>
      <c r="AMC647" s="48"/>
      <c r="AMD647" s="48"/>
      <c r="AME647" s="48"/>
      <c r="AMF647" s="48"/>
      <c r="AMG647" s="48"/>
      <c r="AMH647" s="48"/>
      <c r="AMI647" s="48"/>
      <c r="AMJ647" s="48"/>
      <c r="AMK647" s="48"/>
      <c r="AML647" s="48"/>
    </row>
    <row r="648" s="111" customFormat="true" ht="32.8" hidden="false" customHeight="false" outlineLevel="0" collapsed="false">
      <c r="B648" s="148"/>
      <c r="C648" s="81" t="s">
        <v>229</v>
      </c>
      <c r="D648" s="81" t="n">
        <v>929</v>
      </c>
      <c r="E648" s="154" t="s">
        <v>29</v>
      </c>
      <c r="F648" s="154" t="s">
        <v>20</v>
      </c>
      <c r="G648" s="82" t="n">
        <v>6110100000</v>
      </c>
      <c r="H648" s="83"/>
      <c r="I648" s="157" t="n">
        <f aca="false">SUM(J648:Q648)</f>
        <v>330000</v>
      </c>
      <c r="J648" s="157" t="n">
        <f aca="false">J649</f>
        <v>600000</v>
      </c>
      <c r="K648" s="76" t="n">
        <f aca="false">K649</f>
        <v>-270000</v>
      </c>
      <c r="L648" s="76" t="n">
        <f aca="false">L649</f>
        <v>0</v>
      </c>
      <c r="M648" s="76" t="n">
        <f aca="false">M649</f>
        <v>0</v>
      </c>
      <c r="N648" s="76" t="n">
        <f aca="false">N649</f>
        <v>0</v>
      </c>
      <c r="O648" s="157" t="n">
        <f aca="false">O649</f>
        <v>0</v>
      </c>
      <c r="P648" s="76" t="n">
        <f aca="false">P649</f>
        <v>0</v>
      </c>
      <c r="Q648" s="158" t="n">
        <f aca="false">Q649</f>
        <v>0</v>
      </c>
      <c r="ALP648" s="101"/>
      <c r="ALQ648" s="48"/>
      <c r="ALR648" s="48"/>
      <c r="ALS648" s="48"/>
      <c r="ALT648" s="48"/>
      <c r="ALU648" s="48"/>
      <c r="ALV648" s="48"/>
      <c r="ALW648" s="48"/>
      <c r="ALX648" s="48"/>
      <c r="ALY648" s="48"/>
      <c r="ALZ648" s="48"/>
      <c r="AMA648" s="48"/>
      <c r="AMB648" s="48"/>
      <c r="AMC648" s="48"/>
      <c r="AMD648" s="48"/>
      <c r="AME648" s="48"/>
      <c r="AMF648" s="48"/>
      <c r="AMG648" s="48"/>
      <c r="AMH648" s="48"/>
      <c r="AMI648" s="48"/>
      <c r="AMJ648" s="48"/>
      <c r="AMK648" s="48"/>
      <c r="AML648" s="48"/>
    </row>
    <row r="649" s="111" customFormat="true" ht="32.8" hidden="false" customHeight="false" outlineLevel="0" collapsed="false">
      <c r="B649" s="148"/>
      <c r="C649" s="81" t="s">
        <v>130</v>
      </c>
      <c r="D649" s="81" t="n">
        <v>929</v>
      </c>
      <c r="E649" s="154" t="s">
        <v>29</v>
      </c>
      <c r="F649" s="154" t="s">
        <v>20</v>
      </c>
      <c r="G649" s="82" t="n">
        <v>6110100590</v>
      </c>
      <c r="H649" s="83"/>
      <c r="I649" s="157" t="n">
        <f aca="false">SUM(J649:Q649)</f>
        <v>330000</v>
      </c>
      <c r="J649" s="157" t="n">
        <f aca="false">J650</f>
        <v>600000</v>
      </c>
      <c r="K649" s="76" t="n">
        <f aca="false">K650</f>
        <v>-270000</v>
      </c>
      <c r="L649" s="76" t="n">
        <f aca="false">L650</f>
        <v>0</v>
      </c>
      <c r="M649" s="76" t="n">
        <f aca="false">M650</f>
        <v>0</v>
      </c>
      <c r="N649" s="76" t="n">
        <f aca="false">N650</f>
        <v>0</v>
      </c>
      <c r="O649" s="157" t="n">
        <f aca="false">O650</f>
        <v>0</v>
      </c>
      <c r="P649" s="76" t="n">
        <f aca="false">P650</f>
        <v>0</v>
      </c>
      <c r="Q649" s="158" t="n">
        <f aca="false">Q650</f>
        <v>0</v>
      </c>
      <c r="ALP649" s="101"/>
      <c r="ALQ649" s="48"/>
      <c r="ALR649" s="48"/>
      <c r="ALS649" s="48"/>
      <c r="ALT649" s="48"/>
      <c r="ALU649" s="48"/>
      <c r="ALV649" s="48"/>
      <c r="ALW649" s="48"/>
      <c r="ALX649" s="48"/>
      <c r="ALY649" s="48"/>
      <c r="ALZ649" s="48"/>
      <c r="AMA649" s="48"/>
      <c r="AMB649" s="48"/>
      <c r="AMC649" s="48"/>
      <c r="AMD649" s="48"/>
      <c r="AME649" s="48"/>
      <c r="AMF649" s="48"/>
      <c r="AMG649" s="48"/>
      <c r="AMH649" s="48"/>
      <c r="AMI649" s="48"/>
      <c r="AMJ649" s="48"/>
      <c r="AMK649" s="48"/>
      <c r="AML649" s="48"/>
    </row>
    <row r="650" s="111" customFormat="true" ht="32.8" hidden="false" customHeight="false" outlineLevel="0" collapsed="false">
      <c r="B650" s="148"/>
      <c r="C650" s="81" t="s">
        <v>167</v>
      </c>
      <c r="D650" s="81" t="n">
        <v>929</v>
      </c>
      <c r="E650" s="154" t="s">
        <v>29</v>
      </c>
      <c r="F650" s="154" t="s">
        <v>20</v>
      </c>
      <c r="G650" s="82" t="n">
        <v>6110100590</v>
      </c>
      <c r="H650" s="83" t="s">
        <v>203</v>
      </c>
      <c r="I650" s="157" t="n">
        <f aca="false">SUM(J650:Q650)</f>
        <v>330000</v>
      </c>
      <c r="J650" s="157" t="n">
        <v>600000</v>
      </c>
      <c r="K650" s="76" t="n">
        <v>-270000</v>
      </c>
      <c r="L650" s="76" t="n">
        <v>0</v>
      </c>
      <c r="M650" s="76" t="n">
        <v>0</v>
      </c>
      <c r="N650" s="76" t="n">
        <v>0</v>
      </c>
      <c r="O650" s="157" t="n">
        <v>0</v>
      </c>
      <c r="P650" s="76" t="n">
        <v>0</v>
      </c>
      <c r="Q650" s="158" t="n">
        <v>0</v>
      </c>
      <c r="ALP650" s="101"/>
      <c r="ALQ650" s="48"/>
      <c r="ALR650" s="48"/>
      <c r="ALS650" s="48"/>
      <c r="ALT650" s="48"/>
      <c r="ALU650" s="48"/>
      <c r="ALV650" s="48"/>
      <c r="ALW650" s="48"/>
      <c r="ALX650" s="48"/>
      <c r="ALY650" s="48"/>
      <c r="ALZ650" s="48"/>
      <c r="AMA650" s="48"/>
      <c r="AMB650" s="48"/>
      <c r="AMC650" s="48"/>
      <c r="AMD650" s="48"/>
      <c r="AME650" s="48"/>
      <c r="AMF650" s="48"/>
      <c r="AMG650" s="48"/>
      <c r="AMH650" s="48"/>
      <c r="AMI650" s="48"/>
      <c r="AMJ650" s="48"/>
      <c r="AMK650" s="48"/>
      <c r="AML650" s="48"/>
    </row>
    <row r="651" s="111" customFormat="true" ht="32.8" hidden="false" customHeight="false" outlineLevel="0" collapsed="false">
      <c r="B651" s="148"/>
      <c r="C651" s="81" t="s">
        <v>340</v>
      </c>
      <c r="D651" s="81" t="n">
        <v>929</v>
      </c>
      <c r="E651" s="154" t="s">
        <v>29</v>
      </c>
      <c r="F651" s="154" t="s">
        <v>20</v>
      </c>
      <c r="G651" s="82" t="n">
        <v>9900000000</v>
      </c>
      <c r="H651" s="83"/>
      <c r="I651" s="157" t="n">
        <f aca="false">SUM(J651:Q651)</f>
        <v>250000</v>
      </c>
      <c r="J651" s="157"/>
      <c r="K651" s="76"/>
      <c r="L651" s="76"/>
      <c r="M651" s="76"/>
      <c r="N651" s="76"/>
      <c r="O651" s="157" t="n">
        <f aca="false">O652</f>
        <v>250000</v>
      </c>
      <c r="P651" s="76"/>
      <c r="Q651" s="158"/>
      <c r="ALP651" s="101"/>
      <c r="ALQ651" s="48"/>
      <c r="ALR651" s="48"/>
      <c r="ALS651" s="48"/>
      <c r="ALT651" s="48"/>
      <c r="ALU651" s="48"/>
      <c r="ALV651" s="48"/>
      <c r="ALW651" s="48"/>
      <c r="ALX651" s="48"/>
      <c r="ALY651" s="48"/>
      <c r="ALZ651" s="48"/>
      <c r="AMA651" s="48"/>
      <c r="AMB651" s="48"/>
      <c r="AMC651" s="48"/>
      <c r="AMD651" s="48"/>
      <c r="AME651" s="48"/>
      <c r="AMF651" s="48"/>
      <c r="AMG651" s="48"/>
      <c r="AMH651" s="48"/>
      <c r="AMI651" s="48"/>
      <c r="AMJ651" s="48"/>
      <c r="AMK651" s="48"/>
      <c r="AML651" s="48"/>
    </row>
    <row r="652" s="111" customFormat="true" ht="32.8" hidden="false" customHeight="false" outlineLevel="0" collapsed="false">
      <c r="B652" s="148"/>
      <c r="C652" s="81" t="s">
        <v>342</v>
      </c>
      <c r="D652" s="81" t="n">
        <v>929</v>
      </c>
      <c r="E652" s="154" t="s">
        <v>29</v>
      </c>
      <c r="F652" s="154" t="s">
        <v>20</v>
      </c>
      <c r="G652" s="82" t="n">
        <v>9900010150</v>
      </c>
      <c r="H652" s="83"/>
      <c r="I652" s="157" t="n">
        <f aca="false">SUM(J652:Q652)</f>
        <v>250000</v>
      </c>
      <c r="J652" s="157"/>
      <c r="K652" s="76"/>
      <c r="L652" s="76"/>
      <c r="M652" s="76"/>
      <c r="N652" s="76"/>
      <c r="O652" s="157" t="n">
        <f aca="false">O653</f>
        <v>250000</v>
      </c>
      <c r="P652" s="76"/>
      <c r="Q652" s="158"/>
      <c r="ALP652" s="101"/>
      <c r="ALQ652" s="48"/>
      <c r="ALR652" s="48"/>
      <c r="ALS652" s="48"/>
      <c r="ALT652" s="48"/>
      <c r="ALU652" s="48"/>
      <c r="ALV652" s="48"/>
      <c r="ALW652" s="48"/>
      <c r="ALX652" s="48"/>
      <c r="ALY652" s="48"/>
      <c r="ALZ652" s="48"/>
      <c r="AMA652" s="48"/>
      <c r="AMB652" s="48"/>
      <c r="AMC652" s="48"/>
      <c r="AMD652" s="48"/>
      <c r="AME652" s="48"/>
      <c r="AMF652" s="48"/>
      <c r="AMG652" s="48"/>
      <c r="AMH652" s="48"/>
      <c r="AMI652" s="48"/>
      <c r="AMJ652" s="48"/>
      <c r="AMK652" s="48"/>
      <c r="AML652" s="48"/>
    </row>
    <row r="653" s="111" customFormat="true" ht="32.8" hidden="false" customHeight="false" outlineLevel="0" collapsed="false">
      <c r="B653" s="148"/>
      <c r="C653" s="81" t="s">
        <v>167</v>
      </c>
      <c r="D653" s="81" t="n">
        <v>929</v>
      </c>
      <c r="E653" s="154" t="s">
        <v>29</v>
      </c>
      <c r="F653" s="154" t="s">
        <v>20</v>
      </c>
      <c r="G653" s="82" t="n">
        <v>9900010150</v>
      </c>
      <c r="H653" s="83" t="s">
        <v>203</v>
      </c>
      <c r="I653" s="157" t="n">
        <f aca="false">SUM(J653:Q653)</f>
        <v>250000</v>
      </c>
      <c r="J653" s="157"/>
      <c r="K653" s="76"/>
      <c r="L653" s="76"/>
      <c r="M653" s="76"/>
      <c r="N653" s="76"/>
      <c r="O653" s="157" t="n">
        <v>250000</v>
      </c>
      <c r="P653" s="76"/>
      <c r="Q653" s="158"/>
      <c r="ALP653" s="101"/>
      <c r="ALQ653" s="48"/>
      <c r="ALR653" s="48"/>
      <c r="ALS653" s="48"/>
      <c r="ALT653" s="48"/>
      <c r="ALU653" s="48"/>
      <c r="ALV653" s="48"/>
      <c r="ALW653" s="48"/>
      <c r="ALX653" s="48"/>
      <c r="ALY653" s="48"/>
      <c r="ALZ653" s="48"/>
      <c r="AMA653" s="48"/>
      <c r="AMB653" s="48"/>
      <c r="AMC653" s="48"/>
      <c r="AMD653" s="48"/>
      <c r="AME653" s="48"/>
      <c r="AMF653" s="48"/>
      <c r="AMG653" s="48"/>
      <c r="AMH653" s="48"/>
      <c r="AMI653" s="48"/>
      <c r="AMJ653" s="48"/>
      <c r="AMK653" s="48"/>
      <c r="AML653" s="48"/>
    </row>
    <row r="654" s="111" customFormat="true" ht="17.6" hidden="false" customHeight="false" outlineLevel="0" collapsed="false">
      <c r="B654" s="148"/>
      <c r="C654" s="81" t="s">
        <v>79</v>
      </c>
      <c r="D654" s="81" t="n">
        <v>929</v>
      </c>
      <c r="E654" s="154" t="s">
        <v>29</v>
      </c>
      <c r="F654" s="154" t="s">
        <v>25</v>
      </c>
      <c r="G654" s="82"/>
      <c r="H654" s="83"/>
      <c r="I654" s="157" t="n">
        <f aca="false">SUM(J654:Q654)</f>
        <v>4525400</v>
      </c>
      <c r="J654" s="157" t="n">
        <f aca="false">J655</f>
        <v>3044900</v>
      </c>
      <c r="K654" s="76" t="n">
        <f aca="false">K655</f>
        <v>1480500</v>
      </c>
      <c r="L654" s="76" t="n">
        <f aca="false">L655</f>
        <v>0</v>
      </c>
      <c r="M654" s="76" t="n">
        <f aca="false">M655</f>
        <v>0</v>
      </c>
      <c r="N654" s="76" t="n">
        <f aca="false">N655</f>
        <v>0</v>
      </c>
      <c r="O654" s="157" t="n">
        <f aca="false">O655</f>
        <v>0</v>
      </c>
      <c r="P654" s="76" t="n">
        <f aca="false">P655</f>
        <v>0</v>
      </c>
      <c r="Q654" s="158" t="n">
        <f aca="false">Q655</f>
        <v>0</v>
      </c>
      <c r="ALP654" s="101"/>
      <c r="ALQ654" s="48"/>
      <c r="ALR654" s="48"/>
      <c r="ALS654" s="48"/>
      <c r="ALT654" s="48"/>
      <c r="ALU654" s="48"/>
      <c r="ALV654" s="48"/>
      <c r="ALW654" s="48"/>
      <c r="ALX654" s="48"/>
      <c r="ALY654" s="48"/>
      <c r="ALZ654" s="48"/>
      <c r="AMA654" s="48"/>
      <c r="AMB654" s="48"/>
      <c r="AMC654" s="48"/>
      <c r="AMD654" s="48"/>
      <c r="AME654" s="48"/>
      <c r="AMF654" s="48"/>
      <c r="AMG654" s="48"/>
      <c r="AMH654" s="48"/>
      <c r="AMI654" s="48"/>
      <c r="AMJ654" s="48"/>
      <c r="AMK654" s="48"/>
      <c r="AML654" s="48"/>
    </row>
    <row r="655" s="111" customFormat="true" ht="32.8" hidden="false" customHeight="false" outlineLevel="0" collapsed="false">
      <c r="B655" s="148"/>
      <c r="C655" s="81" t="s">
        <v>97</v>
      </c>
      <c r="D655" s="81" t="n">
        <v>929</v>
      </c>
      <c r="E655" s="154" t="s">
        <v>29</v>
      </c>
      <c r="F655" s="154" t="s">
        <v>25</v>
      </c>
      <c r="G655" s="82" t="n">
        <v>5000000000</v>
      </c>
      <c r="H655" s="83"/>
      <c r="I655" s="157" t="n">
        <f aca="false">SUM(J655:Q655)</f>
        <v>4525400</v>
      </c>
      <c r="J655" s="157" t="n">
        <f aca="false">J656</f>
        <v>3044900</v>
      </c>
      <c r="K655" s="76" t="n">
        <f aca="false">K656</f>
        <v>1480500</v>
      </c>
      <c r="L655" s="76" t="n">
        <f aca="false">L656</f>
        <v>0</v>
      </c>
      <c r="M655" s="76" t="n">
        <f aca="false">M656</f>
        <v>0</v>
      </c>
      <c r="N655" s="76" t="n">
        <f aca="false">N656</f>
        <v>0</v>
      </c>
      <c r="O655" s="157" t="n">
        <f aca="false">O656</f>
        <v>0</v>
      </c>
      <c r="P655" s="76" t="n">
        <f aca="false">P656</f>
        <v>0</v>
      </c>
      <c r="Q655" s="158" t="n">
        <f aca="false">Q656</f>
        <v>0</v>
      </c>
      <c r="ALP655" s="101"/>
      <c r="ALQ655" s="48"/>
      <c r="ALR655" s="48"/>
      <c r="ALS655" s="48"/>
      <c r="ALT655" s="48"/>
      <c r="ALU655" s="48"/>
      <c r="ALV655" s="48"/>
      <c r="ALW655" s="48"/>
      <c r="ALX655" s="48"/>
      <c r="ALY655" s="48"/>
      <c r="ALZ655" s="48"/>
      <c r="AMA655" s="48"/>
      <c r="AMB655" s="48"/>
      <c r="AMC655" s="48"/>
      <c r="AMD655" s="48"/>
      <c r="AME655" s="48"/>
      <c r="AMF655" s="48"/>
      <c r="AMG655" s="48"/>
      <c r="AMH655" s="48"/>
      <c r="AMI655" s="48"/>
      <c r="AMJ655" s="48"/>
      <c r="AMK655" s="48"/>
      <c r="AML655" s="48"/>
    </row>
    <row r="656" s="126" customFormat="true" ht="32.8" hidden="false" customHeight="false" outlineLevel="0" collapsed="false">
      <c r="A656" s="111"/>
      <c r="B656" s="148"/>
      <c r="C656" s="81" t="s">
        <v>105</v>
      </c>
      <c r="D656" s="81" t="n">
        <v>929</v>
      </c>
      <c r="E656" s="154" t="s">
        <v>29</v>
      </c>
      <c r="F656" s="154" t="s">
        <v>25</v>
      </c>
      <c r="G656" s="82" t="n">
        <v>5020000000</v>
      </c>
      <c r="H656" s="83"/>
      <c r="I656" s="157" t="n">
        <f aca="false">SUM(J656:Q656)</f>
        <v>4525400</v>
      </c>
      <c r="J656" s="157" t="n">
        <f aca="false">J657</f>
        <v>3044900</v>
      </c>
      <c r="K656" s="76" t="n">
        <f aca="false">K657</f>
        <v>1480500</v>
      </c>
      <c r="L656" s="76" t="n">
        <f aca="false">L657</f>
        <v>0</v>
      </c>
      <c r="M656" s="76" t="n">
        <f aca="false">M657</f>
        <v>0</v>
      </c>
      <c r="N656" s="76" t="n">
        <f aca="false">N657</f>
        <v>0</v>
      </c>
      <c r="O656" s="157" t="n">
        <f aca="false">O657</f>
        <v>0</v>
      </c>
      <c r="P656" s="76" t="n">
        <f aca="false">P657</f>
        <v>0</v>
      </c>
      <c r="Q656" s="158" t="n">
        <f aca="false">Q657</f>
        <v>0</v>
      </c>
      <c r="R656" s="111"/>
      <c r="S656" s="111"/>
      <c r="T656" s="111"/>
      <c r="U656" s="111"/>
      <c r="V656" s="111"/>
      <c r="W656" s="111"/>
      <c r="X656" s="111"/>
      <c r="Y656" s="111"/>
      <c r="Z656" s="111"/>
      <c r="AA656" s="111"/>
      <c r="AB656" s="111"/>
      <c r="AC656" s="111"/>
      <c r="AD656" s="111"/>
      <c r="AE656" s="111"/>
      <c r="AF656" s="111"/>
      <c r="AG656" s="111"/>
      <c r="AH656" s="111"/>
      <c r="AI656" s="111"/>
      <c r="AJ656" s="111"/>
      <c r="AK656" s="111"/>
      <c r="AL656" s="111"/>
      <c r="AM656" s="111"/>
      <c r="AN656" s="111"/>
      <c r="AO656" s="111"/>
      <c r="AP656" s="111"/>
      <c r="AQ656" s="111"/>
      <c r="AR656" s="111"/>
      <c r="AS656" s="111"/>
      <c r="AT656" s="111"/>
      <c r="AU656" s="111"/>
      <c r="AV656" s="111"/>
      <c r="AW656" s="111"/>
      <c r="AX656" s="111"/>
      <c r="AY656" s="111"/>
      <c r="AZ656" s="111"/>
      <c r="BA656" s="111"/>
      <c r="BB656" s="111"/>
      <c r="BC656" s="111"/>
      <c r="BD656" s="111"/>
      <c r="BE656" s="111"/>
      <c r="BF656" s="111"/>
      <c r="BG656" s="111"/>
      <c r="BH656" s="111"/>
      <c r="BI656" s="111"/>
      <c r="BJ656" s="111"/>
      <c r="BK656" s="111"/>
      <c r="BL656" s="111"/>
      <c r="BM656" s="111"/>
      <c r="BN656" s="111"/>
      <c r="BO656" s="111"/>
      <c r="BP656" s="111"/>
      <c r="BQ656" s="111"/>
      <c r="BR656" s="111"/>
      <c r="BS656" s="111"/>
      <c r="BT656" s="111"/>
      <c r="BU656" s="111"/>
      <c r="BV656" s="111"/>
      <c r="BW656" s="111"/>
      <c r="BX656" s="111"/>
      <c r="BY656" s="111"/>
      <c r="BZ656" s="111"/>
      <c r="CA656" s="111"/>
      <c r="CB656" s="111"/>
      <c r="CC656" s="111"/>
      <c r="CD656" s="111"/>
      <c r="CE656" s="111"/>
      <c r="CF656" s="111"/>
      <c r="CG656" s="111"/>
      <c r="CH656" s="111"/>
      <c r="CI656" s="111"/>
      <c r="CJ656" s="111"/>
      <c r="CK656" s="111"/>
      <c r="CL656" s="111"/>
      <c r="CM656" s="111"/>
      <c r="CN656" s="111"/>
      <c r="CO656" s="111"/>
      <c r="CP656" s="111"/>
      <c r="CQ656" s="111"/>
      <c r="CR656" s="111"/>
      <c r="CS656" s="111"/>
      <c r="CT656" s="111"/>
      <c r="CU656" s="111"/>
      <c r="CV656" s="111"/>
      <c r="CW656" s="111"/>
      <c r="CX656" s="111"/>
      <c r="CY656" s="111"/>
      <c r="CZ656" s="111"/>
      <c r="DA656" s="111"/>
      <c r="DB656" s="111"/>
      <c r="DC656" s="111"/>
      <c r="DD656" s="111"/>
      <c r="DE656" s="111"/>
      <c r="DF656" s="111"/>
      <c r="DG656" s="111"/>
      <c r="DH656" s="111"/>
      <c r="DI656" s="111"/>
      <c r="DJ656" s="111"/>
      <c r="DK656" s="111"/>
      <c r="DL656" s="111"/>
      <c r="DM656" s="111"/>
      <c r="DN656" s="111"/>
      <c r="DO656" s="111"/>
      <c r="DP656" s="111"/>
      <c r="DQ656" s="111"/>
      <c r="DR656" s="111"/>
      <c r="DS656" s="111"/>
      <c r="DT656" s="111"/>
      <c r="DU656" s="111"/>
      <c r="DV656" s="111"/>
      <c r="DW656" s="111"/>
      <c r="DX656" s="111"/>
      <c r="DY656" s="111"/>
      <c r="DZ656" s="111"/>
      <c r="EA656" s="111"/>
      <c r="EB656" s="111"/>
      <c r="EC656" s="111"/>
      <c r="ED656" s="111"/>
      <c r="EE656" s="111"/>
      <c r="EF656" s="111"/>
      <c r="EG656" s="111"/>
      <c r="EH656" s="111"/>
      <c r="EI656" s="111"/>
      <c r="EJ656" s="111"/>
      <c r="EK656" s="111"/>
      <c r="EL656" s="111"/>
      <c r="EM656" s="111"/>
      <c r="EN656" s="111"/>
      <c r="EO656" s="111"/>
      <c r="EP656" s="111"/>
      <c r="EQ656" s="111"/>
      <c r="ER656" s="111"/>
      <c r="ES656" s="111"/>
      <c r="ET656" s="111"/>
      <c r="EU656" s="111"/>
      <c r="EV656" s="111"/>
      <c r="EW656" s="111"/>
      <c r="EX656" s="111"/>
      <c r="EY656" s="111"/>
      <c r="EZ656" s="111"/>
      <c r="FA656" s="111"/>
      <c r="FB656" s="111"/>
      <c r="FC656" s="111"/>
      <c r="FD656" s="111"/>
      <c r="FE656" s="111"/>
      <c r="FF656" s="111"/>
      <c r="FG656" s="111"/>
      <c r="FH656" s="111"/>
      <c r="FI656" s="111"/>
      <c r="FJ656" s="111"/>
      <c r="FK656" s="111"/>
      <c r="FL656" s="111"/>
      <c r="FM656" s="111"/>
      <c r="FN656" s="111"/>
      <c r="FO656" s="111"/>
      <c r="FP656" s="111"/>
      <c r="FQ656" s="111"/>
      <c r="FR656" s="111"/>
      <c r="FS656" s="111"/>
      <c r="FT656" s="111"/>
      <c r="FU656" s="111"/>
      <c r="FV656" s="111"/>
      <c r="FW656" s="111"/>
      <c r="FX656" s="111"/>
      <c r="FY656" s="111"/>
      <c r="FZ656" s="111"/>
      <c r="GA656" s="111"/>
      <c r="GB656" s="111"/>
      <c r="GC656" s="111"/>
      <c r="GD656" s="111"/>
      <c r="GE656" s="111"/>
      <c r="GF656" s="111"/>
      <c r="GG656" s="111"/>
      <c r="GH656" s="111"/>
      <c r="GI656" s="111"/>
      <c r="GJ656" s="111"/>
      <c r="GK656" s="111"/>
      <c r="GL656" s="111"/>
      <c r="GM656" s="111"/>
      <c r="GN656" s="111"/>
      <c r="GO656" s="111"/>
      <c r="GP656" s="111"/>
      <c r="GQ656" s="111"/>
      <c r="GR656" s="111"/>
      <c r="GS656" s="111"/>
      <c r="GT656" s="111"/>
      <c r="GU656" s="111"/>
      <c r="GV656" s="111"/>
      <c r="GW656" s="111"/>
      <c r="GX656" s="111"/>
      <c r="GY656" s="111"/>
      <c r="GZ656" s="111"/>
      <c r="HA656" s="111"/>
      <c r="HB656" s="111"/>
      <c r="HC656" s="111"/>
      <c r="HD656" s="111"/>
      <c r="HE656" s="111"/>
      <c r="HF656" s="111"/>
      <c r="HG656" s="111"/>
      <c r="HH656" s="111"/>
      <c r="HI656" s="111"/>
      <c r="HJ656" s="111"/>
      <c r="HK656" s="111"/>
      <c r="HL656" s="111"/>
      <c r="HM656" s="111"/>
      <c r="HN656" s="111"/>
      <c r="HO656" s="111"/>
      <c r="HP656" s="111"/>
      <c r="HQ656" s="111"/>
      <c r="HR656" s="111"/>
      <c r="HS656" s="111"/>
      <c r="HT656" s="111"/>
      <c r="HU656" s="111"/>
      <c r="HV656" s="111"/>
      <c r="HW656" s="111"/>
      <c r="HX656" s="111"/>
      <c r="HY656" s="111"/>
      <c r="HZ656" s="111"/>
      <c r="IA656" s="111"/>
      <c r="IB656" s="111"/>
      <c r="IC656" s="111"/>
      <c r="ID656" s="111"/>
      <c r="IE656" s="111"/>
      <c r="IF656" s="111"/>
      <c r="IG656" s="111"/>
      <c r="IH656" s="111"/>
      <c r="II656" s="111"/>
      <c r="IJ656" s="111"/>
      <c r="IK656" s="111"/>
      <c r="IL656" s="111"/>
      <c r="IM656" s="111"/>
      <c r="IN656" s="111"/>
      <c r="IO656" s="111"/>
      <c r="IP656" s="111"/>
      <c r="IQ656" s="111"/>
      <c r="IR656" s="111"/>
      <c r="IS656" s="111"/>
      <c r="IT656" s="111"/>
      <c r="IU656" s="111"/>
      <c r="IV656" s="111"/>
      <c r="IW656" s="111"/>
      <c r="IX656" s="111"/>
      <c r="IY656" s="111"/>
      <c r="IZ656" s="111"/>
      <c r="JA656" s="111"/>
      <c r="JB656" s="111"/>
      <c r="JC656" s="111"/>
      <c r="JD656" s="111"/>
      <c r="JE656" s="111"/>
      <c r="JF656" s="111"/>
      <c r="JG656" s="111"/>
      <c r="JH656" s="111"/>
      <c r="JI656" s="111"/>
      <c r="JJ656" s="111"/>
      <c r="JK656" s="111"/>
      <c r="JL656" s="111"/>
      <c r="JM656" s="111"/>
      <c r="JN656" s="111"/>
      <c r="JO656" s="111"/>
      <c r="JP656" s="111"/>
      <c r="JQ656" s="111"/>
      <c r="JR656" s="111"/>
      <c r="JS656" s="111"/>
      <c r="JT656" s="111"/>
      <c r="JU656" s="111"/>
      <c r="JV656" s="111"/>
      <c r="JW656" s="111"/>
      <c r="JX656" s="111"/>
      <c r="JY656" s="111"/>
      <c r="JZ656" s="111"/>
      <c r="KA656" s="111"/>
      <c r="KB656" s="111"/>
      <c r="KC656" s="111"/>
      <c r="KD656" s="111"/>
      <c r="KE656" s="111"/>
      <c r="KF656" s="111"/>
      <c r="KG656" s="111"/>
      <c r="KH656" s="111"/>
      <c r="KI656" s="111"/>
      <c r="KJ656" s="111"/>
      <c r="KK656" s="111"/>
      <c r="KL656" s="111"/>
      <c r="KM656" s="111"/>
      <c r="KN656" s="111"/>
      <c r="KO656" s="111"/>
      <c r="KP656" s="111"/>
      <c r="KQ656" s="111"/>
      <c r="KR656" s="111"/>
      <c r="KS656" s="111"/>
      <c r="KT656" s="111"/>
      <c r="KU656" s="111"/>
      <c r="KV656" s="111"/>
      <c r="KW656" s="111"/>
      <c r="KX656" s="111"/>
      <c r="KY656" s="111"/>
      <c r="KZ656" s="111"/>
      <c r="LA656" s="111"/>
      <c r="LB656" s="111"/>
      <c r="LC656" s="111"/>
      <c r="LD656" s="111"/>
      <c r="LE656" s="111"/>
      <c r="LF656" s="111"/>
      <c r="LG656" s="111"/>
      <c r="LH656" s="111"/>
      <c r="LI656" s="111"/>
      <c r="LJ656" s="111"/>
      <c r="LK656" s="111"/>
      <c r="LL656" s="111"/>
      <c r="LM656" s="111"/>
      <c r="LN656" s="111"/>
      <c r="LO656" s="111"/>
      <c r="LP656" s="111"/>
      <c r="LQ656" s="111"/>
      <c r="LR656" s="111"/>
      <c r="LS656" s="111"/>
      <c r="LT656" s="111"/>
      <c r="LU656" s="111"/>
      <c r="LV656" s="111"/>
      <c r="LW656" s="111"/>
      <c r="LX656" s="111"/>
      <c r="LY656" s="111"/>
      <c r="LZ656" s="111"/>
      <c r="MA656" s="111"/>
      <c r="MB656" s="111"/>
      <c r="MC656" s="111"/>
      <c r="MD656" s="111"/>
      <c r="ME656" s="111"/>
      <c r="MF656" s="111"/>
      <c r="MG656" s="111"/>
      <c r="MH656" s="111"/>
      <c r="MI656" s="111"/>
      <c r="MJ656" s="111"/>
      <c r="MK656" s="111"/>
      <c r="ML656" s="111"/>
      <c r="MM656" s="111"/>
      <c r="MN656" s="111"/>
      <c r="MO656" s="111"/>
      <c r="MP656" s="111"/>
      <c r="MQ656" s="111"/>
      <c r="MR656" s="111"/>
      <c r="MS656" s="111"/>
      <c r="MT656" s="111"/>
      <c r="MU656" s="111"/>
      <c r="MV656" s="111"/>
      <c r="MW656" s="111"/>
      <c r="MX656" s="111"/>
      <c r="MY656" s="111"/>
      <c r="MZ656" s="111"/>
      <c r="NA656" s="111"/>
      <c r="NB656" s="111"/>
      <c r="NC656" s="111"/>
      <c r="ND656" s="111"/>
      <c r="NE656" s="111"/>
      <c r="NF656" s="111"/>
      <c r="NG656" s="111"/>
      <c r="NH656" s="111"/>
      <c r="NI656" s="111"/>
      <c r="NJ656" s="111"/>
      <c r="NK656" s="111"/>
      <c r="NL656" s="111"/>
      <c r="NM656" s="111"/>
      <c r="NN656" s="111"/>
      <c r="NO656" s="111"/>
      <c r="NP656" s="111"/>
      <c r="NQ656" s="111"/>
      <c r="NR656" s="111"/>
      <c r="NS656" s="111"/>
      <c r="NT656" s="111"/>
      <c r="NU656" s="111"/>
      <c r="NV656" s="111"/>
      <c r="NW656" s="111"/>
      <c r="NX656" s="111"/>
      <c r="NY656" s="111"/>
      <c r="NZ656" s="111"/>
      <c r="OA656" s="111"/>
      <c r="OB656" s="111"/>
      <c r="OC656" s="111"/>
      <c r="OD656" s="111"/>
      <c r="OE656" s="111"/>
      <c r="OF656" s="111"/>
      <c r="OG656" s="111"/>
      <c r="OH656" s="111"/>
      <c r="OI656" s="111"/>
      <c r="OJ656" s="111"/>
      <c r="OK656" s="111"/>
      <c r="OL656" s="111"/>
      <c r="OM656" s="111"/>
      <c r="ON656" s="111"/>
      <c r="OO656" s="111"/>
      <c r="OP656" s="111"/>
      <c r="OQ656" s="111"/>
      <c r="OR656" s="111"/>
      <c r="OS656" s="111"/>
      <c r="OT656" s="111"/>
      <c r="OU656" s="111"/>
      <c r="OV656" s="111"/>
      <c r="OW656" s="111"/>
      <c r="OX656" s="111"/>
      <c r="OY656" s="111"/>
      <c r="OZ656" s="111"/>
      <c r="PA656" s="111"/>
      <c r="PB656" s="111"/>
      <c r="PC656" s="111"/>
      <c r="PD656" s="111"/>
      <c r="PE656" s="111"/>
      <c r="PF656" s="111"/>
      <c r="PG656" s="111"/>
      <c r="PH656" s="111"/>
      <c r="PI656" s="111"/>
      <c r="PJ656" s="111"/>
      <c r="PK656" s="111"/>
      <c r="PL656" s="111"/>
      <c r="PM656" s="111"/>
      <c r="PN656" s="111"/>
      <c r="PO656" s="111"/>
      <c r="PP656" s="111"/>
      <c r="PQ656" s="111"/>
      <c r="PR656" s="111"/>
      <c r="PS656" s="111"/>
      <c r="PT656" s="111"/>
      <c r="PU656" s="111"/>
      <c r="PV656" s="111"/>
      <c r="PW656" s="111"/>
      <c r="PX656" s="111"/>
      <c r="PY656" s="111"/>
      <c r="PZ656" s="111"/>
      <c r="QA656" s="111"/>
      <c r="QB656" s="111"/>
      <c r="QC656" s="111"/>
      <c r="QD656" s="111"/>
      <c r="QE656" s="111"/>
      <c r="QF656" s="111"/>
      <c r="QG656" s="111"/>
      <c r="QH656" s="111"/>
      <c r="QI656" s="111"/>
      <c r="QJ656" s="111"/>
      <c r="QK656" s="111"/>
      <c r="QL656" s="111"/>
      <c r="QM656" s="111"/>
      <c r="QN656" s="111"/>
      <c r="QO656" s="111"/>
      <c r="QP656" s="111"/>
      <c r="QQ656" s="111"/>
      <c r="QR656" s="111"/>
      <c r="QS656" s="111"/>
      <c r="QT656" s="111"/>
      <c r="QU656" s="111"/>
      <c r="QV656" s="111"/>
      <c r="QW656" s="111"/>
      <c r="QX656" s="111"/>
      <c r="QY656" s="111"/>
      <c r="QZ656" s="111"/>
      <c r="RA656" s="111"/>
      <c r="RB656" s="111"/>
      <c r="RC656" s="111"/>
      <c r="RD656" s="111"/>
      <c r="RE656" s="111"/>
      <c r="RF656" s="111"/>
      <c r="RG656" s="111"/>
      <c r="RH656" s="111"/>
      <c r="RI656" s="111"/>
      <c r="RJ656" s="111"/>
      <c r="RK656" s="111"/>
      <c r="RL656" s="111"/>
      <c r="RM656" s="111"/>
      <c r="RN656" s="111"/>
      <c r="RO656" s="111"/>
      <c r="RP656" s="111"/>
      <c r="RQ656" s="111"/>
      <c r="RR656" s="111"/>
      <c r="RS656" s="111"/>
      <c r="RT656" s="111"/>
      <c r="RU656" s="111"/>
      <c r="RV656" s="111"/>
      <c r="RW656" s="111"/>
      <c r="RX656" s="111"/>
      <c r="RY656" s="111"/>
      <c r="RZ656" s="111"/>
      <c r="SA656" s="111"/>
      <c r="SB656" s="111"/>
      <c r="SC656" s="111"/>
      <c r="SD656" s="111"/>
      <c r="SE656" s="111"/>
      <c r="SF656" s="111"/>
      <c r="SG656" s="111"/>
      <c r="SH656" s="111"/>
      <c r="SI656" s="111"/>
      <c r="SJ656" s="111"/>
      <c r="SK656" s="111"/>
      <c r="SL656" s="111"/>
      <c r="SM656" s="111"/>
      <c r="SN656" s="111"/>
      <c r="SO656" s="111"/>
      <c r="SP656" s="111"/>
      <c r="SQ656" s="111"/>
      <c r="SR656" s="111"/>
      <c r="SS656" s="111"/>
      <c r="ST656" s="111"/>
      <c r="SU656" s="111"/>
      <c r="SV656" s="111"/>
      <c r="SW656" s="111"/>
      <c r="SX656" s="111"/>
      <c r="SY656" s="111"/>
      <c r="SZ656" s="111"/>
      <c r="TA656" s="111"/>
      <c r="TB656" s="111"/>
      <c r="TC656" s="111"/>
      <c r="TD656" s="111"/>
      <c r="TE656" s="111"/>
      <c r="TF656" s="111"/>
      <c r="TG656" s="111"/>
      <c r="TH656" s="111"/>
      <c r="TI656" s="111"/>
      <c r="TJ656" s="111"/>
      <c r="TK656" s="111"/>
      <c r="TL656" s="111"/>
      <c r="TM656" s="111"/>
      <c r="TN656" s="111"/>
      <c r="TO656" s="111"/>
      <c r="TP656" s="111"/>
      <c r="TQ656" s="111"/>
      <c r="TR656" s="111"/>
      <c r="TS656" s="111"/>
      <c r="TT656" s="111"/>
      <c r="TU656" s="111"/>
      <c r="TV656" s="111"/>
      <c r="TW656" s="111"/>
      <c r="TX656" s="111"/>
      <c r="TY656" s="111"/>
      <c r="TZ656" s="111"/>
      <c r="UA656" s="111"/>
      <c r="UB656" s="111"/>
      <c r="UC656" s="111"/>
      <c r="UD656" s="111"/>
      <c r="UE656" s="111"/>
      <c r="UF656" s="111"/>
      <c r="UG656" s="111"/>
      <c r="UH656" s="111"/>
      <c r="UI656" s="111"/>
      <c r="UJ656" s="111"/>
      <c r="UK656" s="111"/>
      <c r="UL656" s="111"/>
      <c r="UM656" s="111"/>
      <c r="UN656" s="111"/>
      <c r="UO656" s="111"/>
      <c r="UP656" s="111"/>
      <c r="UQ656" s="111"/>
      <c r="UR656" s="111"/>
      <c r="US656" s="111"/>
      <c r="UT656" s="111"/>
      <c r="UU656" s="111"/>
      <c r="UV656" s="111"/>
      <c r="UW656" s="111"/>
      <c r="UX656" s="111"/>
      <c r="UY656" s="111"/>
      <c r="UZ656" s="111"/>
      <c r="VA656" s="111"/>
      <c r="VB656" s="111"/>
      <c r="VC656" s="111"/>
      <c r="VD656" s="111"/>
      <c r="VE656" s="111"/>
      <c r="VF656" s="111"/>
      <c r="VG656" s="111"/>
      <c r="VH656" s="111"/>
      <c r="VI656" s="111"/>
      <c r="VJ656" s="111"/>
      <c r="VK656" s="111"/>
      <c r="VL656" s="111"/>
      <c r="VM656" s="111"/>
      <c r="VN656" s="111"/>
      <c r="VO656" s="111"/>
      <c r="VP656" s="111"/>
      <c r="VQ656" s="111"/>
      <c r="VR656" s="111"/>
      <c r="VS656" s="111"/>
      <c r="VT656" s="111"/>
      <c r="VU656" s="111"/>
      <c r="VV656" s="111"/>
      <c r="VW656" s="111"/>
      <c r="VX656" s="111"/>
      <c r="VY656" s="111"/>
      <c r="VZ656" s="111"/>
      <c r="WA656" s="111"/>
      <c r="WB656" s="111"/>
      <c r="WC656" s="111"/>
      <c r="WD656" s="111"/>
      <c r="WE656" s="111"/>
      <c r="WF656" s="111"/>
      <c r="WG656" s="111"/>
      <c r="WH656" s="111"/>
      <c r="WI656" s="111"/>
      <c r="WJ656" s="111"/>
      <c r="WK656" s="111"/>
      <c r="WL656" s="111"/>
      <c r="WM656" s="111"/>
      <c r="WN656" s="111"/>
      <c r="WO656" s="111"/>
      <c r="WP656" s="111"/>
      <c r="WQ656" s="111"/>
      <c r="WR656" s="111"/>
      <c r="WS656" s="111"/>
      <c r="WT656" s="111"/>
      <c r="WU656" s="111"/>
      <c r="WV656" s="111"/>
      <c r="WW656" s="111"/>
      <c r="WX656" s="111"/>
      <c r="WY656" s="111"/>
      <c r="WZ656" s="111"/>
      <c r="XA656" s="111"/>
      <c r="XB656" s="111"/>
      <c r="XC656" s="111"/>
      <c r="XD656" s="111"/>
      <c r="XE656" s="111"/>
      <c r="XF656" s="111"/>
      <c r="XG656" s="111"/>
      <c r="XH656" s="111"/>
      <c r="XI656" s="111"/>
      <c r="XJ656" s="111"/>
      <c r="XK656" s="111"/>
      <c r="XL656" s="111"/>
      <c r="XM656" s="111"/>
      <c r="XN656" s="111"/>
      <c r="XO656" s="111"/>
      <c r="XP656" s="111"/>
      <c r="XQ656" s="111"/>
      <c r="XR656" s="111"/>
      <c r="XS656" s="111"/>
      <c r="XT656" s="111"/>
      <c r="XU656" s="111"/>
      <c r="XV656" s="111"/>
      <c r="XW656" s="111"/>
      <c r="XX656" s="111"/>
      <c r="XY656" s="111"/>
      <c r="XZ656" s="111"/>
      <c r="YA656" s="111"/>
      <c r="YB656" s="111"/>
      <c r="YC656" s="111"/>
      <c r="YD656" s="111"/>
      <c r="YE656" s="111"/>
      <c r="YF656" s="111"/>
      <c r="YG656" s="111"/>
      <c r="YH656" s="111"/>
      <c r="YI656" s="111"/>
      <c r="YJ656" s="111"/>
      <c r="YK656" s="111"/>
      <c r="YL656" s="111"/>
      <c r="YM656" s="111"/>
      <c r="YN656" s="111"/>
      <c r="YO656" s="111"/>
      <c r="YP656" s="111"/>
      <c r="YQ656" s="111"/>
      <c r="YR656" s="111"/>
      <c r="YS656" s="111"/>
      <c r="YT656" s="111"/>
      <c r="YU656" s="111"/>
      <c r="YV656" s="111"/>
      <c r="YW656" s="111"/>
      <c r="YX656" s="111"/>
      <c r="YY656" s="111"/>
      <c r="YZ656" s="111"/>
      <c r="ZA656" s="111"/>
      <c r="ZB656" s="111"/>
      <c r="ZC656" s="111"/>
      <c r="ZD656" s="111"/>
      <c r="ZE656" s="111"/>
      <c r="ZF656" s="111"/>
      <c r="ZG656" s="111"/>
      <c r="ZH656" s="111"/>
      <c r="ZI656" s="111"/>
      <c r="ZJ656" s="111"/>
      <c r="ZK656" s="111"/>
      <c r="ZL656" s="111"/>
      <c r="ZM656" s="111"/>
      <c r="ZN656" s="111"/>
      <c r="ZO656" s="111"/>
      <c r="ZP656" s="111"/>
      <c r="ZQ656" s="111"/>
      <c r="ZR656" s="111"/>
      <c r="ZS656" s="111"/>
      <c r="ZT656" s="111"/>
      <c r="ZU656" s="111"/>
      <c r="ZV656" s="111"/>
      <c r="ZW656" s="111"/>
      <c r="ZX656" s="111"/>
      <c r="ZY656" s="111"/>
      <c r="ZZ656" s="111"/>
      <c r="AAA656" s="111"/>
      <c r="AAB656" s="111"/>
      <c r="AAC656" s="111"/>
      <c r="AAD656" s="111"/>
      <c r="AAE656" s="111"/>
      <c r="AAF656" s="111"/>
      <c r="AAG656" s="111"/>
      <c r="AAH656" s="111"/>
      <c r="AAI656" s="111"/>
      <c r="AAJ656" s="111"/>
      <c r="AAK656" s="111"/>
      <c r="AAL656" s="111"/>
      <c r="AAM656" s="111"/>
      <c r="AAN656" s="111"/>
      <c r="AAO656" s="111"/>
      <c r="AAP656" s="111"/>
      <c r="AAQ656" s="111"/>
      <c r="AAR656" s="111"/>
      <c r="AAS656" s="111"/>
      <c r="AAT656" s="111"/>
      <c r="AAU656" s="111"/>
      <c r="AAV656" s="111"/>
      <c r="AAW656" s="111"/>
      <c r="AAX656" s="111"/>
      <c r="AAY656" s="111"/>
      <c r="AAZ656" s="111"/>
      <c r="ABA656" s="111"/>
      <c r="ABB656" s="111"/>
      <c r="ABC656" s="111"/>
      <c r="ABD656" s="111"/>
      <c r="ABE656" s="111"/>
      <c r="ABF656" s="111"/>
      <c r="ABG656" s="111"/>
      <c r="ABH656" s="111"/>
      <c r="ABI656" s="111"/>
      <c r="ABJ656" s="111"/>
      <c r="ABK656" s="111"/>
      <c r="ABL656" s="111"/>
      <c r="ABM656" s="111"/>
      <c r="ABN656" s="111"/>
      <c r="ABO656" s="111"/>
      <c r="ABP656" s="111"/>
      <c r="ABQ656" s="111"/>
      <c r="ABR656" s="111"/>
      <c r="ABS656" s="111"/>
      <c r="ABT656" s="111"/>
      <c r="ABU656" s="111"/>
      <c r="ABV656" s="111"/>
      <c r="ABW656" s="111"/>
      <c r="ABX656" s="111"/>
      <c r="ABY656" s="111"/>
      <c r="ABZ656" s="111"/>
      <c r="ACA656" s="111"/>
      <c r="ACB656" s="111"/>
      <c r="ACC656" s="111"/>
      <c r="ACD656" s="111"/>
      <c r="ACE656" s="111"/>
      <c r="ACF656" s="111"/>
      <c r="ACG656" s="111"/>
      <c r="ACH656" s="111"/>
      <c r="ACI656" s="111"/>
      <c r="ACJ656" s="111"/>
      <c r="ACK656" s="111"/>
      <c r="ACL656" s="111"/>
      <c r="ACM656" s="111"/>
      <c r="ACN656" s="111"/>
      <c r="ACO656" s="111"/>
      <c r="ACP656" s="111"/>
      <c r="ACQ656" s="111"/>
      <c r="ACR656" s="111"/>
      <c r="ACS656" s="111"/>
      <c r="ACT656" s="111"/>
      <c r="ACU656" s="111"/>
      <c r="ACV656" s="111"/>
      <c r="ACW656" s="111"/>
      <c r="ACX656" s="111"/>
      <c r="ACY656" s="111"/>
      <c r="ACZ656" s="111"/>
      <c r="ADA656" s="111"/>
      <c r="ADB656" s="111"/>
      <c r="ADC656" s="111"/>
      <c r="ADD656" s="111"/>
      <c r="ADE656" s="111"/>
      <c r="ADF656" s="111"/>
      <c r="ADG656" s="111"/>
      <c r="ADH656" s="111"/>
      <c r="ADI656" s="111"/>
      <c r="ADJ656" s="111"/>
      <c r="ADK656" s="111"/>
      <c r="ADL656" s="111"/>
      <c r="ADM656" s="111"/>
      <c r="ADN656" s="111"/>
      <c r="ADO656" s="111"/>
      <c r="ADP656" s="111"/>
      <c r="ADQ656" s="111"/>
      <c r="ADR656" s="111"/>
      <c r="ADS656" s="111"/>
      <c r="ADT656" s="111"/>
      <c r="ADU656" s="111"/>
      <c r="ADV656" s="111"/>
      <c r="ADW656" s="111"/>
      <c r="ADX656" s="111"/>
      <c r="ADY656" s="111"/>
      <c r="ADZ656" s="111"/>
      <c r="AEA656" s="111"/>
      <c r="AEB656" s="111"/>
      <c r="AEC656" s="111"/>
      <c r="AED656" s="111"/>
      <c r="AEE656" s="111"/>
      <c r="AEF656" s="111"/>
      <c r="AEG656" s="111"/>
      <c r="AEH656" s="111"/>
      <c r="AEI656" s="111"/>
      <c r="AEJ656" s="111"/>
      <c r="AEK656" s="111"/>
      <c r="AEL656" s="111"/>
      <c r="AEM656" s="111"/>
      <c r="AEN656" s="111"/>
      <c r="AEO656" s="111"/>
      <c r="AEP656" s="111"/>
      <c r="AEQ656" s="111"/>
      <c r="AER656" s="111"/>
      <c r="AES656" s="111"/>
      <c r="AET656" s="111"/>
      <c r="AEU656" s="111"/>
      <c r="AEV656" s="111"/>
      <c r="AEW656" s="111"/>
      <c r="AEX656" s="111"/>
      <c r="AEY656" s="111"/>
      <c r="AEZ656" s="111"/>
      <c r="AFA656" s="111"/>
      <c r="AFB656" s="111"/>
      <c r="AFC656" s="111"/>
      <c r="AFD656" s="111"/>
      <c r="AFE656" s="111"/>
      <c r="AFF656" s="111"/>
      <c r="AFG656" s="111"/>
      <c r="AFH656" s="111"/>
      <c r="AFI656" s="111"/>
      <c r="AFJ656" s="111"/>
      <c r="AFK656" s="111"/>
      <c r="AFL656" s="111"/>
      <c r="AFM656" s="111"/>
      <c r="AFN656" s="111"/>
      <c r="AFO656" s="111"/>
      <c r="AFP656" s="111"/>
      <c r="AFQ656" s="111"/>
      <c r="AFR656" s="111"/>
      <c r="AFS656" s="111"/>
      <c r="AFT656" s="111"/>
      <c r="AFU656" s="111"/>
      <c r="AFV656" s="111"/>
      <c r="AFW656" s="111"/>
      <c r="AFX656" s="111"/>
      <c r="AFY656" s="111"/>
      <c r="AFZ656" s="111"/>
      <c r="AGA656" s="111"/>
      <c r="AGB656" s="111"/>
      <c r="AGC656" s="111"/>
      <c r="AGD656" s="111"/>
      <c r="AGE656" s="111"/>
      <c r="AGF656" s="111"/>
      <c r="AGG656" s="111"/>
      <c r="AGH656" s="111"/>
      <c r="AGI656" s="111"/>
      <c r="AGJ656" s="111"/>
      <c r="AGK656" s="111"/>
      <c r="AGL656" s="111"/>
      <c r="AGM656" s="111"/>
      <c r="AGN656" s="111"/>
      <c r="AGO656" s="111"/>
      <c r="AGP656" s="111"/>
      <c r="AGQ656" s="111"/>
      <c r="AGR656" s="111"/>
      <c r="AGS656" s="111"/>
      <c r="AGT656" s="111"/>
      <c r="AGU656" s="111"/>
      <c r="AGV656" s="111"/>
      <c r="AGW656" s="111"/>
      <c r="AGX656" s="111"/>
      <c r="AGY656" s="111"/>
      <c r="AGZ656" s="111"/>
      <c r="AHA656" s="111"/>
      <c r="AHB656" s="111"/>
      <c r="AHC656" s="111"/>
      <c r="AHD656" s="111"/>
      <c r="AHE656" s="111"/>
      <c r="AHF656" s="111"/>
      <c r="AHG656" s="111"/>
      <c r="AHH656" s="111"/>
      <c r="AHI656" s="111"/>
      <c r="AHJ656" s="111"/>
      <c r="AHK656" s="111"/>
      <c r="AHL656" s="111"/>
      <c r="AHM656" s="111"/>
      <c r="AHN656" s="111"/>
      <c r="AHO656" s="111"/>
      <c r="AHP656" s="111"/>
      <c r="AHQ656" s="111"/>
      <c r="AHR656" s="111"/>
      <c r="AHS656" s="111"/>
      <c r="AHT656" s="111"/>
      <c r="AHU656" s="111"/>
      <c r="AHV656" s="111"/>
      <c r="AHW656" s="111"/>
      <c r="AHX656" s="111"/>
      <c r="AHY656" s="111"/>
      <c r="AHZ656" s="111"/>
      <c r="AIA656" s="111"/>
      <c r="AIB656" s="111"/>
      <c r="AIC656" s="111"/>
      <c r="AID656" s="111"/>
      <c r="AIE656" s="111"/>
      <c r="AIF656" s="111"/>
      <c r="AIG656" s="111"/>
      <c r="AIH656" s="111"/>
      <c r="AII656" s="111"/>
      <c r="AIJ656" s="111"/>
      <c r="AIK656" s="111"/>
      <c r="AIL656" s="111"/>
      <c r="AIM656" s="111"/>
      <c r="AIN656" s="111"/>
      <c r="AIO656" s="111"/>
      <c r="AIP656" s="111"/>
      <c r="AIQ656" s="111"/>
      <c r="AIR656" s="111"/>
      <c r="AIS656" s="111"/>
      <c r="AIT656" s="111"/>
      <c r="AIU656" s="111"/>
      <c r="AIV656" s="111"/>
      <c r="AIW656" s="111"/>
      <c r="AIX656" s="111"/>
      <c r="AIY656" s="111"/>
      <c r="AIZ656" s="111"/>
      <c r="AJA656" s="111"/>
      <c r="AJB656" s="111"/>
      <c r="AJC656" s="111"/>
      <c r="AJD656" s="111"/>
      <c r="AJE656" s="111"/>
      <c r="AJF656" s="111"/>
      <c r="AJG656" s="111"/>
      <c r="AJH656" s="111"/>
      <c r="AJI656" s="111"/>
      <c r="AJJ656" s="111"/>
      <c r="AJK656" s="111"/>
      <c r="AJL656" s="111"/>
      <c r="AJM656" s="111"/>
      <c r="AJN656" s="111"/>
      <c r="AJO656" s="111"/>
      <c r="AJP656" s="111"/>
      <c r="AJQ656" s="111"/>
      <c r="AJR656" s="111"/>
      <c r="AJS656" s="111"/>
      <c r="AJT656" s="111"/>
      <c r="AJU656" s="111"/>
      <c r="AJV656" s="111"/>
      <c r="AJW656" s="111"/>
      <c r="AJX656" s="111"/>
      <c r="AJY656" s="111"/>
      <c r="AJZ656" s="111"/>
      <c r="AKA656" s="111"/>
      <c r="AKB656" s="111"/>
      <c r="AKC656" s="111"/>
      <c r="AKD656" s="111"/>
      <c r="AKE656" s="111"/>
      <c r="AKF656" s="111"/>
      <c r="AKG656" s="111"/>
      <c r="AKH656" s="111"/>
      <c r="AKI656" s="111"/>
      <c r="AKJ656" s="111"/>
      <c r="AKK656" s="111"/>
      <c r="AKL656" s="111"/>
      <c r="AKM656" s="111"/>
      <c r="AKN656" s="111"/>
      <c r="AKO656" s="111"/>
      <c r="AKP656" s="111"/>
      <c r="AKQ656" s="111"/>
      <c r="AKR656" s="111"/>
      <c r="AKS656" s="111"/>
      <c r="AKT656" s="111"/>
      <c r="AKU656" s="111"/>
      <c r="AKV656" s="111"/>
      <c r="AKW656" s="111"/>
      <c r="AKX656" s="111"/>
      <c r="AKY656" s="111"/>
      <c r="AKZ656" s="111"/>
      <c r="ALA656" s="111"/>
      <c r="ALB656" s="111"/>
      <c r="ALC656" s="111"/>
      <c r="ALD656" s="111"/>
      <c r="ALE656" s="111"/>
      <c r="ALF656" s="111"/>
      <c r="ALG656" s="111"/>
      <c r="ALH656" s="111"/>
      <c r="ALI656" s="111"/>
      <c r="ALJ656" s="111"/>
      <c r="ALK656" s="111"/>
      <c r="ALL656" s="111"/>
      <c r="ALM656" s="111"/>
      <c r="ALN656" s="111"/>
      <c r="ALO656" s="111"/>
      <c r="ALP656" s="101"/>
      <c r="ALQ656" s="48"/>
      <c r="ALR656" s="48"/>
      <c r="ALS656" s="48"/>
      <c r="ALT656" s="48"/>
      <c r="ALU656" s="48"/>
      <c r="ALV656" s="48"/>
      <c r="ALW656" s="48"/>
      <c r="ALX656" s="48"/>
      <c r="ALY656" s="48"/>
      <c r="ALZ656" s="48"/>
      <c r="AMA656" s="48"/>
      <c r="AMB656" s="48"/>
      <c r="AMC656" s="48"/>
      <c r="AMD656" s="48"/>
      <c r="AME656" s="48"/>
      <c r="AMF656" s="48"/>
      <c r="AMG656" s="48"/>
      <c r="AMH656" s="48"/>
      <c r="AMI656" s="48"/>
      <c r="AMJ656" s="48"/>
      <c r="AMK656" s="48"/>
      <c r="AML656" s="48"/>
      <c r="AMM656" s="111"/>
    </row>
    <row r="657" s="126" customFormat="true" ht="35.8" hidden="false" customHeight="true" outlineLevel="0" collapsed="false">
      <c r="A657" s="111"/>
      <c r="B657" s="148"/>
      <c r="C657" s="81" t="s">
        <v>398</v>
      </c>
      <c r="D657" s="81" t="n">
        <v>929</v>
      </c>
      <c r="E657" s="154" t="s">
        <v>29</v>
      </c>
      <c r="F657" s="154" t="s">
        <v>25</v>
      </c>
      <c r="G657" s="82" t="n">
        <v>5020000190</v>
      </c>
      <c r="H657" s="83"/>
      <c r="I657" s="157" t="n">
        <f aca="false">SUM(J657:Q657)</f>
        <v>4525400</v>
      </c>
      <c r="J657" s="157" t="n">
        <f aca="false">J658+J659</f>
        <v>3044900</v>
      </c>
      <c r="K657" s="76" t="n">
        <f aca="false">K658+K659</f>
        <v>1480500</v>
      </c>
      <c r="L657" s="76" t="n">
        <f aca="false">L658+L659</f>
        <v>0</v>
      </c>
      <c r="M657" s="76" t="n">
        <f aca="false">M658+M659</f>
        <v>0</v>
      </c>
      <c r="N657" s="76" t="n">
        <f aca="false">N658+N659</f>
        <v>0</v>
      </c>
      <c r="O657" s="157" t="n">
        <f aca="false">O658+O659</f>
        <v>0</v>
      </c>
      <c r="P657" s="76" t="n">
        <f aca="false">P658+P659</f>
        <v>0</v>
      </c>
      <c r="Q657" s="158" t="n">
        <f aca="false">Q658+Q659</f>
        <v>0</v>
      </c>
      <c r="R657" s="111"/>
      <c r="S657" s="111"/>
      <c r="T657" s="111"/>
      <c r="U657" s="111"/>
      <c r="V657" s="111"/>
      <c r="W657" s="111"/>
      <c r="X657" s="111"/>
      <c r="Y657" s="111"/>
      <c r="Z657" s="111"/>
      <c r="AA657" s="111"/>
      <c r="AB657" s="111"/>
      <c r="AC657" s="111"/>
      <c r="AD657" s="111"/>
      <c r="AE657" s="111"/>
      <c r="AF657" s="111"/>
      <c r="AG657" s="111"/>
      <c r="AH657" s="111"/>
      <c r="AI657" s="111"/>
      <c r="AJ657" s="111"/>
      <c r="AK657" s="111"/>
      <c r="AL657" s="111"/>
      <c r="AM657" s="111"/>
      <c r="AN657" s="111"/>
      <c r="AO657" s="111"/>
      <c r="AP657" s="111"/>
      <c r="AQ657" s="111"/>
      <c r="AR657" s="111"/>
      <c r="AS657" s="111"/>
      <c r="AT657" s="111"/>
      <c r="AU657" s="111"/>
      <c r="AV657" s="111"/>
      <c r="AW657" s="111"/>
      <c r="AX657" s="111"/>
      <c r="AY657" s="111"/>
      <c r="AZ657" s="111"/>
      <c r="BA657" s="111"/>
      <c r="BB657" s="111"/>
      <c r="BC657" s="111"/>
      <c r="BD657" s="111"/>
      <c r="BE657" s="111"/>
      <c r="BF657" s="111"/>
      <c r="BG657" s="111"/>
      <c r="BH657" s="111"/>
      <c r="BI657" s="111"/>
      <c r="BJ657" s="111"/>
      <c r="BK657" s="111"/>
      <c r="BL657" s="111"/>
      <c r="BM657" s="111"/>
      <c r="BN657" s="111"/>
      <c r="BO657" s="111"/>
      <c r="BP657" s="111"/>
      <c r="BQ657" s="111"/>
      <c r="BR657" s="111"/>
      <c r="BS657" s="111"/>
      <c r="BT657" s="111"/>
      <c r="BU657" s="111"/>
      <c r="BV657" s="111"/>
      <c r="BW657" s="111"/>
      <c r="BX657" s="111"/>
      <c r="BY657" s="111"/>
      <c r="BZ657" s="111"/>
      <c r="CA657" s="111"/>
      <c r="CB657" s="111"/>
      <c r="CC657" s="111"/>
      <c r="CD657" s="111"/>
      <c r="CE657" s="111"/>
      <c r="CF657" s="111"/>
      <c r="CG657" s="111"/>
      <c r="CH657" s="111"/>
      <c r="CI657" s="111"/>
      <c r="CJ657" s="111"/>
      <c r="CK657" s="111"/>
      <c r="CL657" s="111"/>
      <c r="CM657" s="111"/>
      <c r="CN657" s="111"/>
      <c r="CO657" s="111"/>
      <c r="CP657" s="111"/>
      <c r="CQ657" s="111"/>
      <c r="CR657" s="111"/>
      <c r="CS657" s="111"/>
      <c r="CT657" s="111"/>
      <c r="CU657" s="111"/>
      <c r="CV657" s="111"/>
      <c r="CW657" s="111"/>
      <c r="CX657" s="111"/>
      <c r="CY657" s="111"/>
      <c r="CZ657" s="111"/>
      <c r="DA657" s="111"/>
      <c r="DB657" s="111"/>
      <c r="DC657" s="111"/>
      <c r="DD657" s="111"/>
      <c r="DE657" s="111"/>
      <c r="DF657" s="111"/>
      <c r="DG657" s="111"/>
      <c r="DH657" s="111"/>
      <c r="DI657" s="111"/>
      <c r="DJ657" s="111"/>
      <c r="DK657" s="111"/>
      <c r="DL657" s="111"/>
      <c r="DM657" s="111"/>
      <c r="DN657" s="111"/>
      <c r="DO657" s="111"/>
      <c r="DP657" s="111"/>
      <c r="DQ657" s="111"/>
      <c r="DR657" s="111"/>
      <c r="DS657" s="111"/>
      <c r="DT657" s="111"/>
      <c r="DU657" s="111"/>
      <c r="DV657" s="111"/>
      <c r="DW657" s="111"/>
      <c r="DX657" s="111"/>
      <c r="DY657" s="111"/>
      <c r="DZ657" s="111"/>
      <c r="EA657" s="111"/>
      <c r="EB657" s="111"/>
      <c r="EC657" s="111"/>
      <c r="ED657" s="111"/>
      <c r="EE657" s="111"/>
      <c r="EF657" s="111"/>
      <c r="EG657" s="111"/>
      <c r="EH657" s="111"/>
      <c r="EI657" s="111"/>
      <c r="EJ657" s="111"/>
      <c r="EK657" s="111"/>
      <c r="EL657" s="111"/>
      <c r="EM657" s="111"/>
      <c r="EN657" s="111"/>
      <c r="EO657" s="111"/>
      <c r="EP657" s="111"/>
      <c r="EQ657" s="111"/>
      <c r="ER657" s="111"/>
      <c r="ES657" s="111"/>
      <c r="ET657" s="111"/>
      <c r="EU657" s="111"/>
      <c r="EV657" s="111"/>
      <c r="EW657" s="111"/>
      <c r="EX657" s="111"/>
      <c r="EY657" s="111"/>
      <c r="EZ657" s="111"/>
      <c r="FA657" s="111"/>
      <c r="FB657" s="111"/>
      <c r="FC657" s="111"/>
      <c r="FD657" s="111"/>
      <c r="FE657" s="111"/>
      <c r="FF657" s="111"/>
      <c r="FG657" s="111"/>
      <c r="FH657" s="111"/>
      <c r="FI657" s="111"/>
      <c r="FJ657" s="111"/>
      <c r="FK657" s="111"/>
      <c r="FL657" s="111"/>
      <c r="FM657" s="111"/>
      <c r="FN657" s="111"/>
      <c r="FO657" s="111"/>
      <c r="FP657" s="111"/>
      <c r="FQ657" s="111"/>
      <c r="FR657" s="111"/>
      <c r="FS657" s="111"/>
      <c r="FT657" s="111"/>
      <c r="FU657" s="111"/>
      <c r="FV657" s="111"/>
      <c r="FW657" s="111"/>
      <c r="FX657" s="111"/>
      <c r="FY657" s="111"/>
      <c r="FZ657" s="111"/>
      <c r="GA657" s="111"/>
      <c r="GB657" s="111"/>
      <c r="GC657" s="111"/>
      <c r="GD657" s="111"/>
      <c r="GE657" s="111"/>
      <c r="GF657" s="111"/>
      <c r="GG657" s="111"/>
      <c r="GH657" s="111"/>
      <c r="GI657" s="111"/>
      <c r="GJ657" s="111"/>
      <c r="GK657" s="111"/>
      <c r="GL657" s="111"/>
      <c r="GM657" s="111"/>
      <c r="GN657" s="111"/>
      <c r="GO657" s="111"/>
      <c r="GP657" s="111"/>
      <c r="GQ657" s="111"/>
      <c r="GR657" s="111"/>
      <c r="GS657" s="111"/>
      <c r="GT657" s="111"/>
      <c r="GU657" s="111"/>
      <c r="GV657" s="111"/>
      <c r="GW657" s="111"/>
      <c r="GX657" s="111"/>
      <c r="GY657" s="111"/>
      <c r="GZ657" s="111"/>
      <c r="HA657" s="111"/>
      <c r="HB657" s="111"/>
      <c r="HC657" s="111"/>
      <c r="HD657" s="111"/>
      <c r="HE657" s="111"/>
      <c r="HF657" s="111"/>
      <c r="HG657" s="111"/>
      <c r="HH657" s="111"/>
      <c r="HI657" s="111"/>
      <c r="HJ657" s="111"/>
      <c r="HK657" s="111"/>
      <c r="HL657" s="111"/>
      <c r="HM657" s="111"/>
      <c r="HN657" s="111"/>
      <c r="HO657" s="111"/>
      <c r="HP657" s="111"/>
      <c r="HQ657" s="111"/>
      <c r="HR657" s="111"/>
      <c r="HS657" s="111"/>
      <c r="HT657" s="111"/>
      <c r="HU657" s="111"/>
      <c r="HV657" s="111"/>
      <c r="HW657" s="111"/>
      <c r="HX657" s="111"/>
      <c r="HY657" s="111"/>
      <c r="HZ657" s="111"/>
      <c r="IA657" s="111"/>
      <c r="IB657" s="111"/>
      <c r="IC657" s="111"/>
      <c r="ID657" s="111"/>
      <c r="IE657" s="111"/>
      <c r="IF657" s="111"/>
      <c r="IG657" s="111"/>
      <c r="IH657" s="111"/>
      <c r="II657" s="111"/>
      <c r="IJ657" s="111"/>
      <c r="IK657" s="111"/>
      <c r="IL657" s="111"/>
      <c r="IM657" s="111"/>
      <c r="IN657" s="111"/>
      <c r="IO657" s="111"/>
      <c r="IP657" s="111"/>
      <c r="IQ657" s="111"/>
      <c r="IR657" s="111"/>
      <c r="IS657" s="111"/>
      <c r="IT657" s="111"/>
      <c r="IU657" s="111"/>
      <c r="IV657" s="111"/>
      <c r="IW657" s="111"/>
      <c r="IX657" s="111"/>
      <c r="IY657" s="111"/>
      <c r="IZ657" s="111"/>
      <c r="JA657" s="111"/>
      <c r="JB657" s="111"/>
      <c r="JC657" s="111"/>
      <c r="JD657" s="111"/>
      <c r="JE657" s="111"/>
      <c r="JF657" s="111"/>
      <c r="JG657" s="111"/>
      <c r="JH657" s="111"/>
      <c r="JI657" s="111"/>
      <c r="JJ657" s="111"/>
      <c r="JK657" s="111"/>
      <c r="JL657" s="111"/>
      <c r="JM657" s="111"/>
      <c r="JN657" s="111"/>
      <c r="JO657" s="111"/>
      <c r="JP657" s="111"/>
      <c r="JQ657" s="111"/>
      <c r="JR657" s="111"/>
      <c r="JS657" s="111"/>
      <c r="JT657" s="111"/>
      <c r="JU657" s="111"/>
      <c r="JV657" s="111"/>
      <c r="JW657" s="111"/>
      <c r="JX657" s="111"/>
      <c r="JY657" s="111"/>
      <c r="JZ657" s="111"/>
      <c r="KA657" s="111"/>
      <c r="KB657" s="111"/>
      <c r="KC657" s="111"/>
      <c r="KD657" s="111"/>
      <c r="KE657" s="111"/>
      <c r="KF657" s="111"/>
      <c r="KG657" s="111"/>
      <c r="KH657" s="111"/>
      <c r="KI657" s="111"/>
      <c r="KJ657" s="111"/>
      <c r="KK657" s="111"/>
      <c r="KL657" s="111"/>
      <c r="KM657" s="111"/>
      <c r="KN657" s="111"/>
      <c r="KO657" s="111"/>
      <c r="KP657" s="111"/>
      <c r="KQ657" s="111"/>
      <c r="KR657" s="111"/>
      <c r="KS657" s="111"/>
      <c r="KT657" s="111"/>
      <c r="KU657" s="111"/>
      <c r="KV657" s="111"/>
      <c r="KW657" s="111"/>
      <c r="KX657" s="111"/>
      <c r="KY657" s="111"/>
      <c r="KZ657" s="111"/>
      <c r="LA657" s="111"/>
      <c r="LB657" s="111"/>
      <c r="LC657" s="111"/>
      <c r="LD657" s="111"/>
      <c r="LE657" s="111"/>
      <c r="LF657" s="111"/>
      <c r="LG657" s="111"/>
      <c r="LH657" s="111"/>
      <c r="LI657" s="111"/>
      <c r="LJ657" s="111"/>
      <c r="LK657" s="111"/>
      <c r="LL657" s="111"/>
      <c r="LM657" s="111"/>
      <c r="LN657" s="111"/>
      <c r="LO657" s="111"/>
      <c r="LP657" s="111"/>
      <c r="LQ657" s="111"/>
      <c r="LR657" s="111"/>
      <c r="LS657" s="111"/>
      <c r="LT657" s="111"/>
      <c r="LU657" s="111"/>
      <c r="LV657" s="111"/>
      <c r="LW657" s="111"/>
      <c r="LX657" s="111"/>
      <c r="LY657" s="111"/>
      <c r="LZ657" s="111"/>
      <c r="MA657" s="111"/>
      <c r="MB657" s="111"/>
      <c r="MC657" s="111"/>
      <c r="MD657" s="111"/>
      <c r="ME657" s="111"/>
      <c r="MF657" s="111"/>
      <c r="MG657" s="111"/>
      <c r="MH657" s="111"/>
      <c r="MI657" s="111"/>
      <c r="MJ657" s="111"/>
      <c r="MK657" s="111"/>
      <c r="ML657" s="111"/>
      <c r="MM657" s="111"/>
      <c r="MN657" s="111"/>
      <c r="MO657" s="111"/>
      <c r="MP657" s="111"/>
      <c r="MQ657" s="111"/>
      <c r="MR657" s="111"/>
      <c r="MS657" s="111"/>
      <c r="MT657" s="111"/>
      <c r="MU657" s="111"/>
      <c r="MV657" s="111"/>
      <c r="MW657" s="111"/>
      <c r="MX657" s="111"/>
      <c r="MY657" s="111"/>
      <c r="MZ657" s="111"/>
      <c r="NA657" s="111"/>
      <c r="NB657" s="111"/>
      <c r="NC657" s="111"/>
      <c r="ND657" s="111"/>
      <c r="NE657" s="111"/>
      <c r="NF657" s="111"/>
      <c r="NG657" s="111"/>
      <c r="NH657" s="111"/>
      <c r="NI657" s="111"/>
      <c r="NJ657" s="111"/>
      <c r="NK657" s="111"/>
      <c r="NL657" s="111"/>
      <c r="NM657" s="111"/>
      <c r="NN657" s="111"/>
      <c r="NO657" s="111"/>
      <c r="NP657" s="111"/>
      <c r="NQ657" s="111"/>
      <c r="NR657" s="111"/>
      <c r="NS657" s="111"/>
      <c r="NT657" s="111"/>
      <c r="NU657" s="111"/>
      <c r="NV657" s="111"/>
      <c r="NW657" s="111"/>
      <c r="NX657" s="111"/>
      <c r="NY657" s="111"/>
      <c r="NZ657" s="111"/>
      <c r="OA657" s="111"/>
      <c r="OB657" s="111"/>
      <c r="OC657" s="111"/>
      <c r="OD657" s="111"/>
      <c r="OE657" s="111"/>
      <c r="OF657" s="111"/>
      <c r="OG657" s="111"/>
      <c r="OH657" s="111"/>
      <c r="OI657" s="111"/>
      <c r="OJ657" s="111"/>
      <c r="OK657" s="111"/>
      <c r="OL657" s="111"/>
      <c r="OM657" s="111"/>
      <c r="ON657" s="111"/>
      <c r="OO657" s="111"/>
      <c r="OP657" s="111"/>
      <c r="OQ657" s="111"/>
      <c r="OR657" s="111"/>
      <c r="OS657" s="111"/>
      <c r="OT657" s="111"/>
      <c r="OU657" s="111"/>
      <c r="OV657" s="111"/>
      <c r="OW657" s="111"/>
      <c r="OX657" s="111"/>
      <c r="OY657" s="111"/>
      <c r="OZ657" s="111"/>
      <c r="PA657" s="111"/>
      <c r="PB657" s="111"/>
      <c r="PC657" s="111"/>
      <c r="PD657" s="111"/>
      <c r="PE657" s="111"/>
      <c r="PF657" s="111"/>
      <c r="PG657" s="111"/>
      <c r="PH657" s="111"/>
      <c r="PI657" s="111"/>
      <c r="PJ657" s="111"/>
      <c r="PK657" s="111"/>
      <c r="PL657" s="111"/>
      <c r="PM657" s="111"/>
      <c r="PN657" s="111"/>
      <c r="PO657" s="111"/>
      <c r="PP657" s="111"/>
      <c r="PQ657" s="111"/>
      <c r="PR657" s="111"/>
      <c r="PS657" s="111"/>
      <c r="PT657" s="111"/>
      <c r="PU657" s="111"/>
      <c r="PV657" s="111"/>
      <c r="PW657" s="111"/>
      <c r="PX657" s="111"/>
      <c r="PY657" s="111"/>
      <c r="PZ657" s="111"/>
      <c r="QA657" s="111"/>
      <c r="QB657" s="111"/>
      <c r="QC657" s="111"/>
      <c r="QD657" s="111"/>
      <c r="QE657" s="111"/>
      <c r="QF657" s="111"/>
      <c r="QG657" s="111"/>
      <c r="QH657" s="111"/>
      <c r="QI657" s="111"/>
      <c r="QJ657" s="111"/>
      <c r="QK657" s="111"/>
      <c r="QL657" s="111"/>
      <c r="QM657" s="111"/>
      <c r="QN657" s="111"/>
      <c r="QO657" s="111"/>
      <c r="QP657" s="111"/>
      <c r="QQ657" s="111"/>
      <c r="QR657" s="111"/>
      <c r="QS657" s="111"/>
      <c r="QT657" s="111"/>
      <c r="QU657" s="111"/>
      <c r="QV657" s="111"/>
      <c r="QW657" s="111"/>
      <c r="QX657" s="111"/>
      <c r="QY657" s="111"/>
      <c r="QZ657" s="111"/>
      <c r="RA657" s="111"/>
      <c r="RB657" s="111"/>
      <c r="RC657" s="111"/>
      <c r="RD657" s="111"/>
      <c r="RE657" s="111"/>
      <c r="RF657" s="111"/>
      <c r="RG657" s="111"/>
      <c r="RH657" s="111"/>
      <c r="RI657" s="111"/>
      <c r="RJ657" s="111"/>
      <c r="RK657" s="111"/>
      <c r="RL657" s="111"/>
      <c r="RM657" s="111"/>
      <c r="RN657" s="111"/>
      <c r="RO657" s="111"/>
      <c r="RP657" s="111"/>
      <c r="RQ657" s="111"/>
      <c r="RR657" s="111"/>
      <c r="RS657" s="111"/>
      <c r="RT657" s="111"/>
      <c r="RU657" s="111"/>
      <c r="RV657" s="111"/>
      <c r="RW657" s="111"/>
      <c r="RX657" s="111"/>
      <c r="RY657" s="111"/>
      <c r="RZ657" s="111"/>
      <c r="SA657" s="111"/>
      <c r="SB657" s="111"/>
      <c r="SC657" s="111"/>
      <c r="SD657" s="111"/>
      <c r="SE657" s="111"/>
      <c r="SF657" s="111"/>
      <c r="SG657" s="111"/>
      <c r="SH657" s="111"/>
      <c r="SI657" s="111"/>
      <c r="SJ657" s="111"/>
      <c r="SK657" s="111"/>
      <c r="SL657" s="111"/>
      <c r="SM657" s="111"/>
      <c r="SN657" s="111"/>
      <c r="SO657" s="111"/>
      <c r="SP657" s="111"/>
      <c r="SQ657" s="111"/>
      <c r="SR657" s="111"/>
      <c r="SS657" s="111"/>
      <c r="ST657" s="111"/>
      <c r="SU657" s="111"/>
      <c r="SV657" s="111"/>
      <c r="SW657" s="111"/>
      <c r="SX657" s="111"/>
      <c r="SY657" s="111"/>
      <c r="SZ657" s="111"/>
      <c r="TA657" s="111"/>
      <c r="TB657" s="111"/>
      <c r="TC657" s="111"/>
      <c r="TD657" s="111"/>
      <c r="TE657" s="111"/>
      <c r="TF657" s="111"/>
      <c r="TG657" s="111"/>
      <c r="TH657" s="111"/>
      <c r="TI657" s="111"/>
      <c r="TJ657" s="111"/>
      <c r="TK657" s="111"/>
      <c r="TL657" s="111"/>
      <c r="TM657" s="111"/>
      <c r="TN657" s="111"/>
      <c r="TO657" s="111"/>
      <c r="TP657" s="111"/>
      <c r="TQ657" s="111"/>
      <c r="TR657" s="111"/>
      <c r="TS657" s="111"/>
      <c r="TT657" s="111"/>
      <c r="TU657" s="111"/>
      <c r="TV657" s="111"/>
      <c r="TW657" s="111"/>
      <c r="TX657" s="111"/>
      <c r="TY657" s="111"/>
      <c r="TZ657" s="111"/>
      <c r="UA657" s="111"/>
      <c r="UB657" s="111"/>
      <c r="UC657" s="111"/>
      <c r="UD657" s="111"/>
      <c r="UE657" s="111"/>
      <c r="UF657" s="111"/>
      <c r="UG657" s="111"/>
      <c r="UH657" s="111"/>
      <c r="UI657" s="111"/>
      <c r="UJ657" s="111"/>
      <c r="UK657" s="111"/>
      <c r="UL657" s="111"/>
      <c r="UM657" s="111"/>
      <c r="UN657" s="111"/>
      <c r="UO657" s="111"/>
      <c r="UP657" s="111"/>
      <c r="UQ657" s="111"/>
      <c r="UR657" s="111"/>
      <c r="US657" s="111"/>
      <c r="UT657" s="111"/>
      <c r="UU657" s="111"/>
      <c r="UV657" s="111"/>
      <c r="UW657" s="111"/>
      <c r="UX657" s="111"/>
      <c r="UY657" s="111"/>
      <c r="UZ657" s="111"/>
      <c r="VA657" s="111"/>
      <c r="VB657" s="111"/>
      <c r="VC657" s="111"/>
      <c r="VD657" s="111"/>
      <c r="VE657" s="111"/>
      <c r="VF657" s="111"/>
      <c r="VG657" s="111"/>
      <c r="VH657" s="111"/>
      <c r="VI657" s="111"/>
      <c r="VJ657" s="111"/>
      <c r="VK657" s="111"/>
      <c r="VL657" s="111"/>
      <c r="VM657" s="111"/>
      <c r="VN657" s="111"/>
      <c r="VO657" s="111"/>
      <c r="VP657" s="111"/>
      <c r="VQ657" s="111"/>
      <c r="VR657" s="111"/>
      <c r="VS657" s="111"/>
      <c r="VT657" s="111"/>
      <c r="VU657" s="111"/>
      <c r="VV657" s="111"/>
      <c r="VW657" s="111"/>
      <c r="VX657" s="111"/>
      <c r="VY657" s="111"/>
      <c r="VZ657" s="111"/>
      <c r="WA657" s="111"/>
      <c r="WB657" s="111"/>
      <c r="WC657" s="111"/>
      <c r="WD657" s="111"/>
      <c r="WE657" s="111"/>
      <c r="WF657" s="111"/>
      <c r="WG657" s="111"/>
      <c r="WH657" s="111"/>
      <c r="WI657" s="111"/>
      <c r="WJ657" s="111"/>
      <c r="WK657" s="111"/>
      <c r="WL657" s="111"/>
      <c r="WM657" s="111"/>
      <c r="WN657" s="111"/>
      <c r="WO657" s="111"/>
      <c r="WP657" s="111"/>
      <c r="WQ657" s="111"/>
      <c r="WR657" s="111"/>
      <c r="WS657" s="111"/>
      <c r="WT657" s="111"/>
      <c r="WU657" s="111"/>
      <c r="WV657" s="111"/>
      <c r="WW657" s="111"/>
      <c r="WX657" s="111"/>
      <c r="WY657" s="111"/>
      <c r="WZ657" s="111"/>
      <c r="XA657" s="111"/>
      <c r="XB657" s="111"/>
      <c r="XC657" s="111"/>
      <c r="XD657" s="111"/>
      <c r="XE657" s="111"/>
      <c r="XF657" s="111"/>
      <c r="XG657" s="111"/>
      <c r="XH657" s="111"/>
      <c r="XI657" s="111"/>
      <c r="XJ657" s="111"/>
      <c r="XK657" s="111"/>
      <c r="XL657" s="111"/>
      <c r="XM657" s="111"/>
      <c r="XN657" s="111"/>
      <c r="XO657" s="111"/>
      <c r="XP657" s="111"/>
      <c r="XQ657" s="111"/>
      <c r="XR657" s="111"/>
      <c r="XS657" s="111"/>
      <c r="XT657" s="111"/>
      <c r="XU657" s="111"/>
      <c r="XV657" s="111"/>
      <c r="XW657" s="111"/>
      <c r="XX657" s="111"/>
      <c r="XY657" s="111"/>
      <c r="XZ657" s="111"/>
      <c r="YA657" s="111"/>
      <c r="YB657" s="111"/>
      <c r="YC657" s="111"/>
      <c r="YD657" s="111"/>
      <c r="YE657" s="111"/>
      <c r="YF657" s="111"/>
      <c r="YG657" s="111"/>
      <c r="YH657" s="111"/>
      <c r="YI657" s="111"/>
      <c r="YJ657" s="111"/>
      <c r="YK657" s="111"/>
      <c r="YL657" s="111"/>
      <c r="YM657" s="111"/>
      <c r="YN657" s="111"/>
      <c r="YO657" s="111"/>
      <c r="YP657" s="111"/>
      <c r="YQ657" s="111"/>
      <c r="YR657" s="111"/>
      <c r="YS657" s="111"/>
      <c r="YT657" s="111"/>
      <c r="YU657" s="111"/>
      <c r="YV657" s="111"/>
      <c r="YW657" s="111"/>
      <c r="YX657" s="111"/>
      <c r="YY657" s="111"/>
      <c r="YZ657" s="111"/>
      <c r="ZA657" s="111"/>
      <c r="ZB657" s="111"/>
      <c r="ZC657" s="111"/>
      <c r="ZD657" s="111"/>
      <c r="ZE657" s="111"/>
      <c r="ZF657" s="111"/>
      <c r="ZG657" s="111"/>
      <c r="ZH657" s="111"/>
      <c r="ZI657" s="111"/>
      <c r="ZJ657" s="111"/>
      <c r="ZK657" s="111"/>
      <c r="ZL657" s="111"/>
      <c r="ZM657" s="111"/>
      <c r="ZN657" s="111"/>
      <c r="ZO657" s="111"/>
      <c r="ZP657" s="111"/>
      <c r="ZQ657" s="111"/>
      <c r="ZR657" s="111"/>
      <c r="ZS657" s="111"/>
      <c r="ZT657" s="111"/>
      <c r="ZU657" s="111"/>
      <c r="ZV657" s="111"/>
      <c r="ZW657" s="111"/>
      <c r="ZX657" s="111"/>
      <c r="ZY657" s="111"/>
      <c r="ZZ657" s="111"/>
      <c r="AAA657" s="111"/>
      <c r="AAB657" s="111"/>
      <c r="AAC657" s="111"/>
      <c r="AAD657" s="111"/>
      <c r="AAE657" s="111"/>
      <c r="AAF657" s="111"/>
      <c r="AAG657" s="111"/>
      <c r="AAH657" s="111"/>
      <c r="AAI657" s="111"/>
      <c r="AAJ657" s="111"/>
      <c r="AAK657" s="111"/>
      <c r="AAL657" s="111"/>
      <c r="AAM657" s="111"/>
      <c r="AAN657" s="111"/>
      <c r="AAO657" s="111"/>
      <c r="AAP657" s="111"/>
      <c r="AAQ657" s="111"/>
      <c r="AAR657" s="111"/>
      <c r="AAS657" s="111"/>
      <c r="AAT657" s="111"/>
      <c r="AAU657" s="111"/>
      <c r="AAV657" s="111"/>
      <c r="AAW657" s="111"/>
      <c r="AAX657" s="111"/>
      <c r="AAY657" s="111"/>
      <c r="AAZ657" s="111"/>
      <c r="ABA657" s="111"/>
      <c r="ABB657" s="111"/>
      <c r="ABC657" s="111"/>
      <c r="ABD657" s="111"/>
      <c r="ABE657" s="111"/>
      <c r="ABF657" s="111"/>
      <c r="ABG657" s="111"/>
      <c r="ABH657" s="111"/>
      <c r="ABI657" s="111"/>
      <c r="ABJ657" s="111"/>
      <c r="ABK657" s="111"/>
      <c r="ABL657" s="111"/>
      <c r="ABM657" s="111"/>
      <c r="ABN657" s="111"/>
      <c r="ABO657" s="111"/>
      <c r="ABP657" s="111"/>
      <c r="ABQ657" s="111"/>
      <c r="ABR657" s="111"/>
      <c r="ABS657" s="111"/>
      <c r="ABT657" s="111"/>
      <c r="ABU657" s="111"/>
      <c r="ABV657" s="111"/>
      <c r="ABW657" s="111"/>
      <c r="ABX657" s="111"/>
      <c r="ABY657" s="111"/>
      <c r="ABZ657" s="111"/>
      <c r="ACA657" s="111"/>
      <c r="ACB657" s="111"/>
      <c r="ACC657" s="111"/>
      <c r="ACD657" s="111"/>
      <c r="ACE657" s="111"/>
      <c r="ACF657" s="111"/>
      <c r="ACG657" s="111"/>
      <c r="ACH657" s="111"/>
      <c r="ACI657" s="111"/>
      <c r="ACJ657" s="111"/>
      <c r="ACK657" s="111"/>
      <c r="ACL657" s="111"/>
      <c r="ACM657" s="111"/>
      <c r="ACN657" s="111"/>
      <c r="ACO657" s="111"/>
      <c r="ACP657" s="111"/>
      <c r="ACQ657" s="111"/>
      <c r="ACR657" s="111"/>
      <c r="ACS657" s="111"/>
      <c r="ACT657" s="111"/>
      <c r="ACU657" s="111"/>
      <c r="ACV657" s="111"/>
      <c r="ACW657" s="111"/>
      <c r="ACX657" s="111"/>
      <c r="ACY657" s="111"/>
      <c r="ACZ657" s="111"/>
      <c r="ADA657" s="111"/>
      <c r="ADB657" s="111"/>
      <c r="ADC657" s="111"/>
      <c r="ADD657" s="111"/>
      <c r="ADE657" s="111"/>
      <c r="ADF657" s="111"/>
      <c r="ADG657" s="111"/>
      <c r="ADH657" s="111"/>
      <c r="ADI657" s="111"/>
      <c r="ADJ657" s="111"/>
      <c r="ADK657" s="111"/>
      <c r="ADL657" s="111"/>
      <c r="ADM657" s="111"/>
      <c r="ADN657" s="111"/>
      <c r="ADO657" s="111"/>
      <c r="ADP657" s="111"/>
      <c r="ADQ657" s="111"/>
      <c r="ADR657" s="111"/>
      <c r="ADS657" s="111"/>
      <c r="ADT657" s="111"/>
      <c r="ADU657" s="111"/>
      <c r="ADV657" s="111"/>
      <c r="ADW657" s="111"/>
      <c r="ADX657" s="111"/>
      <c r="ADY657" s="111"/>
      <c r="ADZ657" s="111"/>
      <c r="AEA657" s="111"/>
      <c r="AEB657" s="111"/>
      <c r="AEC657" s="111"/>
      <c r="AED657" s="111"/>
      <c r="AEE657" s="111"/>
      <c r="AEF657" s="111"/>
      <c r="AEG657" s="111"/>
      <c r="AEH657" s="111"/>
      <c r="AEI657" s="111"/>
      <c r="AEJ657" s="111"/>
      <c r="AEK657" s="111"/>
      <c r="AEL657" s="111"/>
      <c r="AEM657" s="111"/>
      <c r="AEN657" s="111"/>
      <c r="AEO657" s="111"/>
      <c r="AEP657" s="111"/>
      <c r="AEQ657" s="111"/>
      <c r="AER657" s="111"/>
      <c r="AES657" s="111"/>
      <c r="AET657" s="111"/>
      <c r="AEU657" s="111"/>
      <c r="AEV657" s="111"/>
      <c r="AEW657" s="111"/>
      <c r="AEX657" s="111"/>
      <c r="AEY657" s="111"/>
      <c r="AEZ657" s="111"/>
      <c r="AFA657" s="111"/>
      <c r="AFB657" s="111"/>
      <c r="AFC657" s="111"/>
      <c r="AFD657" s="111"/>
      <c r="AFE657" s="111"/>
      <c r="AFF657" s="111"/>
      <c r="AFG657" s="111"/>
      <c r="AFH657" s="111"/>
      <c r="AFI657" s="111"/>
      <c r="AFJ657" s="111"/>
      <c r="AFK657" s="111"/>
      <c r="AFL657" s="111"/>
      <c r="AFM657" s="111"/>
      <c r="AFN657" s="111"/>
      <c r="AFO657" s="111"/>
      <c r="AFP657" s="111"/>
      <c r="AFQ657" s="111"/>
      <c r="AFR657" s="111"/>
      <c r="AFS657" s="111"/>
      <c r="AFT657" s="111"/>
      <c r="AFU657" s="111"/>
      <c r="AFV657" s="111"/>
      <c r="AFW657" s="111"/>
      <c r="AFX657" s="111"/>
      <c r="AFY657" s="111"/>
      <c r="AFZ657" s="111"/>
      <c r="AGA657" s="111"/>
      <c r="AGB657" s="111"/>
      <c r="AGC657" s="111"/>
      <c r="AGD657" s="111"/>
      <c r="AGE657" s="111"/>
      <c r="AGF657" s="111"/>
      <c r="AGG657" s="111"/>
      <c r="AGH657" s="111"/>
      <c r="AGI657" s="111"/>
      <c r="AGJ657" s="111"/>
      <c r="AGK657" s="111"/>
      <c r="AGL657" s="111"/>
      <c r="AGM657" s="111"/>
      <c r="AGN657" s="111"/>
      <c r="AGO657" s="111"/>
      <c r="AGP657" s="111"/>
      <c r="AGQ657" s="111"/>
      <c r="AGR657" s="111"/>
      <c r="AGS657" s="111"/>
      <c r="AGT657" s="111"/>
      <c r="AGU657" s="111"/>
      <c r="AGV657" s="111"/>
      <c r="AGW657" s="111"/>
      <c r="AGX657" s="111"/>
      <c r="AGY657" s="111"/>
      <c r="AGZ657" s="111"/>
      <c r="AHA657" s="111"/>
      <c r="AHB657" s="111"/>
      <c r="AHC657" s="111"/>
      <c r="AHD657" s="111"/>
      <c r="AHE657" s="111"/>
      <c r="AHF657" s="111"/>
      <c r="AHG657" s="111"/>
      <c r="AHH657" s="111"/>
      <c r="AHI657" s="111"/>
      <c r="AHJ657" s="111"/>
      <c r="AHK657" s="111"/>
      <c r="AHL657" s="111"/>
      <c r="AHM657" s="111"/>
      <c r="AHN657" s="111"/>
      <c r="AHO657" s="111"/>
      <c r="AHP657" s="111"/>
      <c r="AHQ657" s="111"/>
      <c r="AHR657" s="111"/>
      <c r="AHS657" s="111"/>
      <c r="AHT657" s="111"/>
      <c r="AHU657" s="111"/>
      <c r="AHV657" s="111"/>
      <c r="AHW657" s="111"/>
      <c r="AHX657" s="111"/>
      <c r="AHY657" s="111"/>
      <c r="AHZ657" s="111"/>
      <c r="AIA657" s="111"/>
      <c r="AIB657" s="111"/>
      <c r="AIC657" s="111"/>
      <c r="AID657" s="111"/>
      <c r="AIE657" s="111"/>
      <c r="AIF657" s="111"/>
      <c r="AIG657" s="111"/>
      <c r="AIH657" s="111"/>
      <c r="AII657" s="111"/>
      <c r="AIJ657" s="111"/>
      <c r="AIK657" s="111"/>
      <c r="AIL657" s="111"/>
      <c r="AIM657" s="111"/>
      <c r="AIN657" s="111"/>
      <c r="AIO657" s="111"/>
      <c r="AIP657" s="111"/>
      <c r="AIQ657" s="111"/>
      <c r="AIR657" s="111"/>
      <c r="AIS657" s="111"/>
      <c r="AIT657" s="111"/>
      <c r="AIU657" s="111"/>
      <c r="AIV657" s="111"/>
      <c r="AIW657" s="111"/>
      <c r="AIX657" s="111"/>
      <c r="AIY657" s="111"/>
      <c r="AIZ657" s="111"/>
      <c r="AJA657" s="111"/>
      <c r="AJB657" s="111"/>
      <c r="AJC657" s="111"/>
      <c r="AJD657" s="111"/>
      <c r="AJE657" s="111"/>
      <c r="AJF657" s="111"/>
      <c r="AJG657" s="111"/>
      <c r="AJH657" s="111"/>
      <c r="AJI657" s="111"/>
      <c r="AJJ657" s="111"/>
      <c r="AJK657" s="111"/>
      <c r="AJL657" s="111"/>
      <c r="AJM657" s="111"/>
      <c r="AJN657" s="111"/>
      <c r="AJO657" s="111"/>
      <c r="AJP657" s="111"/>
      <c r="AJQ657" s="111"/>
      <c r="AJR657" s="111"/>
      <c r="AJS657" s="111"/>
      <c r="AJT657" s="111"/>
      <c r="AJU657" s="111"/>
      <c r="AJV657" s="111"/>
      <c r="AJW657" s="111"/>
      <c r="AJX657" s="111"/>
      <c r="AJY657" s="111"/>
      <c r="AJZ657" s="111"/>
      <c r="AKA657" s="111"/>
      <c r="AKB657" s="111"/>
      <c r="AKC657" s="111"/>
      <c r="AKD657" s="111"/>
      <c r="AKE657" s="111"/>
      <c r="AKF657" s="111"/>
      <c r="AKG657" s="111"/>
      <c r="AKH657" s="111"/>
      <c r="AKI657" s="111"/>
      <c r="AKJ657" s="111"/>
      <c r="AKK657" s="111"/>
      <c r="AKL657" s="111"/>
      <c r="AKM657" s="111"/>
      <c r="AKN657" s="111"/>
      <c r="AKO657" s="111"/>
      <c r="AKP657" s="111"/>
      <c r="AKQ657" s="111"/>
      <c r="AKR657" s="111"/>
      <c r="AKS657" s="111"/>
      <c r="AKT657" s="111"/>
      <c r="AKU657" s="111"/>
      <c r="AKV657" s="111"/>
      <c r="AKW657" s="111"/>
      <c r="AKX657" s="111"/>
      <c r="AKY657" s="111"/>
      <c r="AKZ657" s="111"/>
      <c r="ALA657" s="111"/>
      <c r="ALB657" s="111"/>
      <c r="ALC657" s="111"/>
      <c r="ALD657" s="111"/>
      <c r="ALE657" s="111"/>
      <c r="ALF657" s="111"/>
      <c r="ALG657" s="111"/>
      <c r="ALH657" s="111"/>
      <c r="ALI657" s="111"/>
      <c r="ALJ657" s="111"/>
      <c r="ALK657" s="111"/>
      <c r="ALL657" s="111"/>
      <c r="ALM657" s="111"/>
      <c r="ALN657" s="111"/>
      <c r="ALO657" s="111"/>
      <c r="ALP657" s="101"/>
      <c r="ALQ657" s="48"/>
      <c r="ALR657" s="48"/>
      <c r="ALS657" s="48"/>
      <c r="ALT657" s="48"/>
      <c r="ALU657" s="48"/>
      <c r="ALV657" s="48"/>
      <c r="ALW657" s="48"/>
      <c r="ALX657" s="48"/>
      <c r="ALY657" s="48"/>
      <c r="ALZ657" s="48"/>
      <c r="AMA657" s="48"/>
      <c r="AMB657" s="48"/>
      <c r="AMC657" s="48"/>
      <c r="AMD657" s="48"/>
      <c r="AME657" s="48"/>
      <c r="AMF657" s="48"/>
      <c r="AMG657" s="48"/>
      <c r="AMH657" s="48"/>
      <c r="AMI657" s="48"/>
      <c r="AMJ657" s="48"/>
      <c r="AMK657" s="48"/>
      <c r="AML657" s="48"/>
      <c r="AMM657" s="111"/>
    </row>
    <row r="658" s="126" customFormat="true" ht="64.15" hidden="false" customHeight="false" outlineLevel="0" collapsed="false">
      <c r="A658" s="111"/>
      <c r="B658" s="148"/>
      <c r="C658" s="81" t="s">
        <v>100</v>
      </c>
      <c r="D658" s="81" t="n">
        <v>929</v>
      </c>
      <c r="E658" s="154" t="s">
        <v>29</v>
      </c>
      <c r="F658" s="154" t="s">
        <v>25</v>
      </c>
      <c r="G658" s="82" t="n">
        <v>5020000190</v>
      </c>
      <c r="H658" s="83" t="s">
        <v>101</v>
      </c>
      <c r="I658" s="157" t="n">
        <f aca="false">SUM(J658:Q658)</f>
        <v>4525400</v>
      </c>
      <c r="J658" s="157" t="n">
        <v>3043400</v>
      </c>
      <c r="K658" s="76" t="n">
        <v>1482000</v>
      </c>
      <c r="L658" s="76"/>
      <c r="M658" s="76"/>
      <c r="N658" s="76"/>
      <c r="O658" s="157"/>
      <c r="P658" s="76"/>
      <c r="Q658" s="158"/>
      <c r="R658" s="111"/>
      <c r="S658" s="111"/>
      <c r="T658" s="111"/>
      <c r="U658" s="111"/>
      <c r="V658" s="111"/>
      <c r="W658" s="111"/>
      <c r="X658" s="111"/>
      <c r="Y658" s="111"/>
      <c r="Z658" s="111"/>
      <c r="AA658" s="111"/>
      <c r="AB658" s="111"/>
      <c r="AC658" s="111"/>
      <c r="AD658" s="111"/>
      <c r="AE658" s="111"/>
      <c r="AF658" s="111"/>
      <c r="AG658" s="111"/>
      <c r="AH658" s="111"/>
      <c r="AI658" s="111"/>
      <c r="AJ658" s="111"/>
      <c r="AK658" s="111"/>
      <c r="AL658" s="111"/>
      <c r="AM658" s="111"/>
      <c r="AN658" s="111"/>
      <c r="AO658" s="111"/>
      <c r="AP658" s="111"/>
      <c r="AQ658" s="111"/>
      <c r="AR658" s="111"/>
      <c r="AS658" s="111"/>
      <c r="AT658" s="111"/>
      <c r="AU658" s="111"/>
      <c r="AV658" s="111"/>
      <c r="AW658" s="111"/>
      <c r="AX658" s="111"/>
      <c r="AY658" s="111"/>
      <c r="AZ658" s="111"/>
      <c r="BA658" s="111"/>
      <c r="BB658" s="111"/>
      <c r="BC658" s="111"/>
      <c r="BD658" s="111"/>
      <c r="BE658" s="111"/>
      <c r="BF658" s="111"/>
      <c r="BG658" s="111"/>
      <c r="BH658" s="111"/>
      <c r="BI658" s="111"/>
      <c r="BJ658" s="111"/>
      <c r="BK658" s="111"/>
      <c r="BL658" s="111"/>
      <c r="BM658" s="111"/>
      <c r="BN658" s="111"/>
      <c r="BO658" s="111"/>
      <c r="BP658" s="111"/>
      <c r="BQ658" s="111"/>
      <c r="BR658" s="111"/>
      <c r="BS658" s="111"/>
      <c r="BT658" s="111"/>
      <c r="BU658" s="111"/>
      <c r="BV658" s="111"/>
      <c r="BW658" s="111"/>
      <c r="BX658" s="111"/>
      <c r="BY658" s="111"/>
      <c r="BZ658" s="111"/>
      <c r="CA658" s="111"/>
      <c r="CB658" s="111"/>
      <c r="CC658" s="111"/>
      <c r="CD658" s="111"/>
      <c r="CE658" s="111"/>
      <c r="CF658" s="111"/>
      <c r="CG658" s="111"/>
      <c r="CH658" s="111"/>
      <c r="CI658" s="111"/>
      <c r="CJ658" s="111"/>
      <c r="CK658" s="111"/>
      <c r="CL658" s="111"/>
      <c r="CM658" s="111"/>
      <c r="CN658" s="111"/>
      <c r="CO658" s="111"/>
      <c r="CP658" s="111"/>
      <c r="CQ658" s="111"/>
      <c r="CR658" s="111"/>
      <c r="CS658" s="111"/>
      <c r="CT658" s="111"/>
      <c r="CU658" s="111"/>
      <c r="CV658" s="111"/>
      <c r="CW658" s="111"/>
      <c r="CX658" s="111"/>
      <c r="CY658" s="111"/>
      <c r="CZ658" s="111"/>
      <c r="DA658" s="111"/>
      <c r="DB658" s="111"/>
      <c r="DC658" s="111"/>
      <c r="DD658" s="111"/>
      <c r="DE658" s="111"/>
      <c r="DF658" s="111"/>
      <c r="DG658" s="111"/>
      <c r="DH658" s="111"/>
      <c r="DI658" s="111"/>
      <c r="DJ658" s="111"/>
      <c r="DK658" s="111"/>
      <c r="DL658" s="111"/>
      <c r="DM658" s="111"/>
      <c r="DN658" s="111"/>
      <c r="DO658" s="111"/>
      <c r="DP658" s="111"/>
      <c r="DQ658" s="111"/>
      <c r="DR658" s="111"/>
      <c r="DS658" s="111"/>
      <c r="DT658" s="111"/>
      <c r="DU658" s="111"/>
      <c r="DV658" s="111"/>
      <c r="DW658" s="111"/>
      <c r="DX658" s="111"/>
      <c r="DY658" s="111"/>
      <c r="DZ658" s="111"/>
      <c r="EA658" s="111"/>
      <c r="EB658" s="111"/>
      <c r="EC658" s="111"/>
      <c r="ED658" s="111"/>
      <c r="EE658" s="111"/>
      <c r="EF658" s="111"/>
      <c r="EG658" s="111"/>
      <c r="EH658" s="111"/>
      <c r="EI658" s="111"/>
      <c r="EJ658" s="111"/>
      <c r="EK658" s="111"/>
      <c r="EL658" s="111"/>
      <c r="EM658" s="111"/>
      <c r="EN658" s="111"/>
      <c r="EO658" s="111"/>
      <c r="EP658" s="111"/>
      <c r="EQ658" s="111"/>
      <c r="ER658" s="111"/>
      <c r="ES658" s="111"/>
      <c r="ET658" s="111"/>
      <c r="EU658" s="111"/>
      <c r="EV658" s="111"/>
      <c r="EW658" s="111"/>
      <c r="EX658" s="111"/>
      <c r="EY658" s="111"/>
      <c r="EZ658" s="111"/>
      <c r="FA658" s="111"/>
      <c r="FB658" s="111"/>
      <c r="FC658" s="111"/>
      <c r="FD658" s="111"/>
      <c r="FE658" s="111"/>
      <c r="FF658" s="111"/>
      <c r="FG658" s="111"/>
      <c r="FH658" s="111"/>
      <c r="FI658" s="111"/>
      <c r="FJ658" s="111"/>
      <c r="FK658" s="111"/>
      <c r="FL658" s="111"/>
      <c r="FM658" s="111"/>
      <c r="FN658" s="111"/>
      <c r="FO658" s="111"/>
      <c r="FP658" s="111"/>
      <c r="FQ658" s="111"/>
      <c r="FR658" s="111"/>
      <c r="FS658" s="111"/>
      <c r="FT658" s="111"/>
      <c r="FU658" s="111"/>
      <c r="FV658" s="111"/>
      <c r="FW658" s="111"/>
      <c r="FX658" s="111"/>
      <c r="FY658" s="111"/>
      <c r="FZ658" s="111"/>
      <c r="GA658" s="111"/>
      <c r="GB658" s="111"/>
      <c r="GC658" s="111"/>
      <c r="GD658" s="111"/>
      <c r="GE658" s="111"/>
      <c r="GF658" s="111"/>
      <c r="GG658" s="111"/>
      <c r="GH658" s="111"/>
      <c r="GI658" s="111"/>
      <c r="GJ658" s="111"/>
      <c r="GK658" s="111"/>
      <c r="GL658" s="111"/>
      <c r="GM658" s="111"/>
      <c r="GN658" s="111"/>
      <c r="GO658" s="111"/>
      <c r="GP658" s="111"/>
      <c r="GQ658" s="111"/>
      <c r="GR658" s="111"/>
      <c r="GS658" s="111"/>
      <c r="GT658" s="111"/>
      <c r="GU658" s="111"/>
      <c r="GV658" s="111"/>
      <c r="GW658" s="111"/>
      <c r="GX658" s="111"/>
      <c r="GY658" s="111"/>
      <c r="GZ658" s="111"/>
      <c r="HA658" s="111"/>
      <c r="HB658" s="111"/>
      <c r="HC658" s="111"/>
      <c r="HD658" s="111"/>
      <c r="HE658" s="111"/>
      <c r="HF658" s="111"/>
      <c r="HG658" s="111"/>
      <c r="HH658" s="111"/>
      <c r="HI658" s="111"/>
      <c r="HJ658" s="111"/>
      <c r="HK658" s="111"/>
      <c r="HL658" s="111"/>
      <c r="HM658" s="111"/>
      <c r="HN658" s="111"/>
      <c r="HO658" s="111"/>
      <c r="HP658" s="111"/>
      <c r="HQ658" s="111"/>
      <c r="HR658" s="111"/>
      <c r="HS658" s="111"/>
      <c r="HT658" s="111"/>
      <c r="HU658" s="111"/>
      <c r="HV658" s="111"/>
      <c r="HW658" s="111"/>
      <c r="HX658" s="111"/>
      <c r="HY658" s="111"/>
      <c r="HZ658" s="111"/>
      <c r="IA658" s="111"/>
      <c r="IB658" s="111"/>
      <c r="IC658" s="111"/>
      <c r="ID658" s="111"/>
      <c r="IE658" s="111"/>
      <c r="IF658" s="111"/>
      <c r="IG658" s="111"/>
      <c r="IH658" s="111"/>
      <c r="II658" s="111"/>
      <c r="IJ658" s="111"/>
      <c r="IK658" s="111"/>
      <c r="IL658" s="111"/>
      <c r="IM658" s="111"/>
      <c r="IN658" s="111"/>
      <c r="IO658" s="111"/>
      <c r="IP658" s="111"/>
      <c r="IQ658" s="111"/>
      <c r="IR658" s="111"/>
      <c r="IS658" s="111"/>
      <c r="IT658" s="111"/>
      <c r="IU658" s="111"/>
      <c r="IV658" s="111"/>
      <c r="IW658" s="111"/>
      <c r="IX658" s="111"/>
      <c r="IY658" s="111"/>
      <c r="IZ658" s="111"/>
      <c r="JA658" s="111"/>
      <c r="JB658" s="111"/>
      <c r="JC658" s="111"/>
      <c r="JD658" s="111"/>
      <c r="JE658" s="111"/>
      <c r="JF658" s="111"/>
      <c r="JG658" s="111"/>
      <c r="JH658" s="111"/>
      <c r="JI658" s="111"/>
      <c r="JJ658" s="111"/>
      <c r="JK658" s="111"/>
      <c r="JL658" s="111"/>
      <c r="JM658" s="111"/>
      <c r="JN658" s="111"/>
      <c r="JO658" s="111"/>
      <c r="JP658" s="111"/>
      <c r="JQ658" s="111"/>
      <c r="JR658" s="111"/>
      <c r="JS658" s="111"/>
      <c r="JT658" s="111"/>
      <c r="JU658" s="111"/>
      <c r="JV658" s="111"/>
      <c r="JW658" s="111"/>
      <c r="JX658" s="111"/>
      <c r="JY658" s="111"/>
      <c r="JZ658" s="111"/>
      <c r="KA658" s="111"/>
      <c r="KB658" s="111"/>
      <c r="KC658" s="111"/>
      <c r="KD658" s="111"/>
      <c r="KE658" s="111"/>
      <c r="KF658" s="111"/>
      <c r="KG658" s="111"/>
      <c r="KH658" s="111"/>
      <c r="KI658" s="111"/>
      <c r="KJ658" s="111"/>
      <c r="KK658" s="111"/>
      <c r="KL658" s="111"/>
      <c r="KM658" s="111"/>
      <c r="KN658" s="111"/>
      <c r="KO658" s="111"/>
      <c r="KP658" s="111"/>
      <c r="KQ658" s="111"/>
      <c r="KR658" s="111"/>
      <c r="KS658" s="111"/>
      <c r="KT658" s="111"/>
      <c r="KU658" s="111"/>
      <c r="KV658" s="111"/>
      <c r="KW658" s="111"/>
      <c r="KX658" s="111"/>
      <c r="KY658" s="111"/>
      <c r="KZ658" s="111"/>
      <c r="LA658" s="111"/>
      <c r="LB658" s="111"/>
      <c r="LC658" s="111"/>
      <c r="LD658" s="111"/>
      <c r="LE658" s="111"/>
      <c r="LF658" s="111"/>
      <c r="LG658" s="111"/>
      <c r="LH658" s="111"/>
      <c r="LI658" s="111"/>
      <c r="LJ658" s="111"/>
      <c r="LK658" s="111"/>
      <c r="LL658" s="111"/>
      <c r="LM658" s="111"/>
      <c r="LN658" s="111"/>
      <c r="LO658" s="111"/>
      <c r="LP658" s="111"/>
      <c r="LQ658" s="111"/>
      <c r="LR658" s="111"/>
      <c r="LS658" s="111"/>
      <c r="LT658" s="111"/>
      <c r="LU658" s="111"/>
      <c r="LV658" s="111"/>
      <c r="LW658" s="111"/>
      <c r="LX658" s="111"/>
      <c r="LY658" s="111"/>
      <c r="LZ658" s="111"/>
      <c r="MA658" s="111"/>
      <c r="MB658" s="111"/>
      <c r="MC658" s="111"/>
      <c r="MD658" s="111"/>
      <c r="ME658" s="111"/>
      <c r="MF658" s="111"/>
      <c r="MG658" s="111"/>
      <c r="MH658" s="111"/>
      <c r="MI658" s="111"/>
      <c r="MJ658" s="111"/>
      <c r="MK658" s="111"/>
      <c r="ML658" s="111"/>
      <c r="MM658" s="111"/>
      <c r="MN658" s="111"/>
      <c r="MO658" s="111"/>
      <c r="MP658" s="111"/>
      <c r="MQ658" s="111"/>
      <c r="MR658" s="111"/>
      <c r="MS658" s="111"/>
      <c r="MT658" s="111"/>
      <c r="MU658" s="111"/>
      <c r="MV658" s="111"/>
      <c r="MW658" s="111"/>
      <c r="MX658" s="111"/>
      <c r="MY658" s="111"/>
      <c r="MZ658" s="111"/>
      <c r="NA658" s="111"/>
      <c r="NB658" s="111"/>
      <c r="NC658" s="111"/>
      <c r="ND658" s="111"/>
      <c r="NE658" s="111"/>
      <c r="NF658" s="111"/>
      <c r="NG658" s="111"/>
      <c r="NH658" s="111"/>
      <c r="NI658" s="111"/>
      <c r="NJ658" s="111"/>
      <c r="NK658" s="111"/>
      <c r="NL658" s="111"/>
      <c r="NM658" s="111"/>
      <c r="NN658" s="111"/>
      <c r="NO658" s="111"/>
      <c r="NP658" s="111"/>
      <c r="NQ658" s="111"/>
      <c r="NR658" s="111"/>
      <c r="NS658" s="111"/>
      <c r="NT658" s="111"/>
      <c r="NU658" s="111"/>
      <c r="NV658" s="111"/>
      <c r="NW658" s="111"/>
      <c r="NX658" s="111"/>
      <c r="NY658" s="111"/>
      <c r="NZ658" s="111"/>
      <c r="OA658" s="111"/>
      <c r="OB658" s="111"/>
      <c r="OC658" s="111"/>
      <c r="OD658" s="111"/>
      <c r="OE658" s="111"/>
      <c r="OF658" s="111"/>
      <c r="OG658" s="111"/>
      <c r="OH658" s="111"/>
      <c r="OI658" s="111"/>
      <c r="OJ658" s="111"/>
      <c r="OK658" s="111"/>
      <c r="OL658" s="111"/>
      <c r="OM658" s="111"/>
      <c r="ON658" s="111"/>
      <c r="OO658" s="111"/>
      <c r="OP658" s="111"/>
      <c r="OQ658" s="111"/>
      <c r="OR658" s="111"/>
      <c r="OS658" s="111"/>
      <c r="OT658" s="111"/>
      <c r="OU658" s="111"/>
      <c r="OV658" s="111"/>
      <c r="OW658" s="111"/>
      <c r="OX658" s="111"/>
      <c r="OY658" s="111"/>
      <c r="OZ658" s="111"/>
      <c r="PA658" s="111"/>
      <c r="PB658" s="111"/>
      <c r="PC658" s="111"/>
      <c r="PD658" s="111"/>
      <c r="PE658" s="111"/>
      <c r="PF658" s="111"/>
      <c r="PG658" s="111"/>
      <c r="PH658" s="111"/>
      <c r="PI658" s="111"/>
      <c r="PJ658" s="111"/>
      <c r="PK658" s="111"/>
      <c r="PL658" s="111"/>
      <c r="PM658" s="111"/>
      <c r="PN658" s="111"/>
      <c r="PO658" s="111"/>
      <c r="PP658" s="111"/>
      <c r="PQ658" s="111"/>
      <c r="PR658" s="111"/>
      <c r="PS658" s="111"/>
      <c r="PT658" s="111"/>
      <c r="PU658" s="111"/>
      <c r="PV658" s="111"/>
      <c r="PW658" s="111"/>
      <c r="PX658" s="111"/>
      <c r="PY658" s="111"/>
      <c r="PZ658" s="111"/>
      <c r="QA658" s="111"/>
      <c r="QB658" s="111"/>
      <c r="QC658" s="111"/>
      <c r="QD658" s="111"/>
      <c r="QE658" s="111"/>
      <c r="QF658" s="111"/>
      <c r="QG658" s="111"/>
      <c r="QH658" s="111"/>
      <c r="QI658" s="111"/>
      <c r="QJ658" s="111"/>
      <c r="QK658" s="111"/>
      <c r="QL658" s="111"/>
      <c r="QM658" s="111"/>
      <c r="QN658" s="111"/>
      <c r="QO658" s="111"/>
      <c r="QP658" s="111"/>
      <c r="QQ658" s="111"/>
      <c r="QR658" s="111"/>
      <c r="QS658" s="111"/>
      <c r="QT658" s="111"/>
      <c r="QU658" s="111"/>
      <c r="QV658" s="111"/>
      <c r="QW658" s="111"/>
      <c r="QX658" s="111"/>
      <c r="QY658" s="111"/>
      <c r="QZ658" s="111"/>
      <c r="RA658" s="111"/>
      <c r="RB658" s="111"/>
      <c r="RC658" s="111"/>
      <c r="RD658" s="111"/>
      <c r="RE658" s="111"/>
      <c r="RF658" s="111"/>
      <c r="RG658" s="111"/>
      <c r="RH658" s="111"/>
      <c r="RI658" s="111"/>
      <c r="RJ658" s="111"/>
      <c r="RK658" s="111"/>
      <c r="RL658" s="111"/>
      <c r="RM658" s="111"/>
      <c r="RN658" s="111"/>
      <c r="RO658" s="111"/>
      <c r="RP658" s="111"/>
      <c r="RQ658" s="111"/>
      <c r="RR658" s="111"/>
      <c r="RS658" s="111"/>
      <c r="RT658" s="111"/>
      <c r="RU658" s="111"/>
      <c r="RV658" s="111"/>
      <c r="RW658" s="111"/>
      <c r="RX658" s="111"/>
      <c r="RY658" s="111"/>
      <c r="RZ658" s="111"/>
      <c r="SA658" s="111"/>
      <c r="SB658" s="111"/>
      <c r="SC658" s="111"/>
      <c r="SD658" s="111"/>
      <c r="SE658" s="111"/>
      <c r="SF658" s="111"/>
      <c r="SG658" s="111"/>
      <c r="SH658" s="111"/>
      <c r="SI658" s="111"/>
      <c r="SJ658" s="111"/>
      <c r="SK658" s="111"/>
      <c r="SL658" s="111"/>
      <c r="SM658" s="111"/>
      <c r="SN658" s="111"/>
      <c r="SO658" s="111"/>
      <c r="SP658" s="111"/>
      <c r="SQ658" s="111"/>
      <c r="SR658" s="111"/>
      <c r="SS658" s="111"/>
      <c r="ST658" s="111"/>
      <c r="SU658" s="111"/>
      <c r="SV658" s="111"/>
      <c r="SW658" s="111"/>
      <c r="SX658" s="111"/>
      <c r="SY658" s="111"/>
      <c r="SZ658" s="111"/>
      <c r="TA658" s="111"/>
      <c r="TB658" s="111"/>
      <c r="TC658" s="111"/>
      <c r="TD658" s="111"/>
      <c r="TE658" s="111"/>
      <c r="TF658" s="111"/>
      <c r="TG658" s="111"/>
      <c r="TH658" s="111"/>
      <c r="TI658" s="111"/>
      <c r="TJ658" s="111"/>
      <c r="TK658" s="111"/>
      <c r="TL658" s="111"/>
      <c r="TM658" s="111"/>
      <c r="TN658" s="111"/>
      <c r="TO658" s="111"/>
      <c r="TP658" s="111"/>
      <c r="TQ658" s="111"/>
      <c r="TR658" s="111"/>
      <c r="TS658" s="111"/>
      <c r="TT658" s="111"/>
      <c r="TU658" s="111"/>
      <c r="TV658" s="111"/>
      <c r="TW658" s="111"/>
      <c r="TX658" s="111"/>
      <c r="TY658" s="111"/>
      <c r="TZ658" s="111"/>
      <c r="UA658" s="111"/>
      <c r="UB658" s="111"/>
      <c r="UC658" s="111"/>
      <c r="UD658" s="111"/>
      <c r="UE658" s="111"/>
      <c r="UF658" s="111"/>
      <c r="UG658" s="111"/>
      <c r="UH658" s="111"/>
      <c r="UI658" s="111"/>
      <c r="UJ658" s="111"/>
      <c r="UK658" s="111"/>
      <c r="UL658" s="111"/>
      <c r="UM658" s="111"/>
      <c r="UN658" s="111"/>
      <c r="UO658" s="111"/>
      <c r="UP658" s="111"/>
      <c r="UQ658" s="111"/>
      <c r="UR658" s="111"/>
      <c r="US658" s="111"/>
      <c r="UT658" s="111"/>
      <c r="UU658" s="111"/>
      <c r="UV658" s="111"/>
      <c r="UW658" s="111"/>
      <c r="UX658" s="111"/>
      <c r="UY658" s="111"/>
      <c r="UZ658" s="111"/>
      <c r="VA658" s="111"/>
      <c r="VB658" s="111"/>
      <c r="VC658" s="111"/>
      <c r="VD658" s="111"/>
      <c r="VE658" s="111"/>
      <c r="VF658" s="111"/>
      <c r="VG658" s="111"/>
      <c r="VH658" s="111"/>
      <c r="VI658" s="111"/>
      <c r="VJ658" s="111"/>
      <c r="VK658" s="111"/>
      <c r="VL658" s="111"/>
      <c r="VM658" s="111"/>
      <c r="VN658" s="111"/>
      <c r="VO658" s="111"/>
      <c r="VP658" s="111"/>
      <c r="VQ658" s="111"/>
      <c r="VR658" s="111"/>
      <c r="VS658" s="111"/>
      <c r="VT658" s="111"/>
      <c r="VU658" s="111"/>
      <c r="VV658" s="111"/>
      <c r="VW658" s="111"/>
      <c r="VX658" s="111"/>
      <c r="VY658" s="111"/>
      <c r="VZ658" s="111"/>
      <c r="WA658" s="111"/>
      <c r="WB658" s="111"/>
      <c r="WC658" s="111"/>
      <c r="WD658" s="111"/>
      <c r="WE658" s="111"/>
      <c r="WF658" s="111"/>
      <c r="WG658" s="111"/>
      <c r="WH658" s="111"/>
      <c r="WI658" s="111"/>
      <c r="WJ658" s="111"/>
      <c r="WK658" s="111"/>
      <c r="WL658" s="111"/>
      <c r="WM658" s="111"/>
      <c r="WN658" s="111"/>
      <c r="WO658" s="111"/>
      <c r="WP658" s="111"/>
      <c r="WQ658" s="111"/>
      <c r="WR658" s="111"/>
      <c r="WS658" s="111"/>
      <c r="WT658" s="111"/>
      <c r="WU658" s="111"/>
      <c r="WV658" s="111"/>
      <c r="WW658" s="111"/>
      <c r="WX658" s="111"/>
      <c r="WY658" s="111"/>
      <c r="WZ658" s="111"/>
      <c r="XA658" s="111"/>
      <c r="XB658" s="111"/>
      <c r="XC658" s="111"/>
      <c r="XD658" s="111"/>
      <c r="XE658" s="111"/>
      <c r="XF658" s="111"/>
      <c r="XG658" s="111"/>
      <c r="XH658" s="111"/>
      <c r="XI658" s="111"/>
      <c r="XJ658" s="111"/>
      <c r="XK658" s="111"/>
      <c r="XL658" s="111"/>
      <c r="XM658" s="111"/>
      <c r="XN658" s="111"/>
      <c r="XO658" s="111"/>
      <c r="XP658" s="111"/>
      <c r="XQ658" s="111"/>
      <c r="XR658" s="111"/>
      <c r="XS658" s="111"/>
      <c r="XT658" s="111"/>
      <c r="XU658" s="111"/>
      <c r="XV658" s="111"/>
      <c r="XW658" s="111"/>
      <c r="XX658" s="111"/>
      <c r="XY658" s="111"/>
      <c r="XZ658" s="111"/>
      <c r="YA658" s="111"/>
      <c r="YB658" s="111"/>
      <c r="YC658" s="111"/>
      <c r="YD658" s="111"/>
      <c r="YE658" s="111"/>
      <c r="YF658" s="111"/>
      <c r="YG658" s="111"/>
      <c r="YH658" s="111"/>
      <c r="YI658" s="111"/>
      <c r="YJ658" s="111"/>
      <c r="YK658" s="111"/>
      <c r="YL658" s="111"/>
      <c r="YM658" s="111"/>
      <c r="YN658" s="111"/>
      <c r="YO658" s="111"/>
      <c r="YP658" s="111"/>
      <c r="YQ658" s="111"/>
      <c r="YR658" s="111"/>
      <c r="YS658" s="111"/>
      <c r="YT658" s="111"/>
      <c r="YU658" s="111"/>
      <c r="YV658" s="111"/>
      <c r="YW658" s="111"/>
      <c r="YX658" s="111"/>
      <c r="YY658" s="111"/>
      <c r="YZ658" s="111"/>
      <c r="ZA658" s="111"/>
      <c r="ZB658" s="111"/>
      <c r="ZC658" s="111"/>
      <c r="ZD658" s="111"/>
      <c r="ZE658" s="111"/>
      <c r="ZF658" s="111"/>
      <c r="ZG658" s="111"/>
      <c r="ZH658" s="111"/>
      <c r="ZI658" s="111"/>
      <c r="ZJ658" s="111"/>
      <c r="ZK658" s="111"/>
      <c r="ZL658" s="111"/>
      <c r="ZM658" s="111"/>
      <c r="ZN658" s="111"/>
      <c r="ZO658" s="111"/>
      <c r="ZP658" s="111"/>
      <c r="ZQ658" s="111"/>
      <c r="ZR658" s="111"/>
      <c r="ZS658" s="111"/>
      <c r="ZT658" s="111"/>
      <c r="ZU658" s="111"/>
      <c r="ZV658" s="111"/>
      <c r="ZW658" s="111"/>
      <c r="ZX658" s="111"/>
      <c r="ZY658" s="111"/>
      <c r="ZZ658" s="111"/>
      <c r="AAA658" s="111"/>
      <c r="AAB658" s="111"/>
      <c r="AAC658" s="111"/>
      <c r="AAD658" s="111"/>
      <c r="AAE658" s="111"/>
      <c r="AAF658" s="111"/>
      <c r="AAG658" s="111"/>
      <c r="AAH658" s="111"/>
      <c r="AAI658" s="111"/>
      <c r="AAJ658" s="111"/>
      <c r="AAK658" s="111"/>
      <c r="AAL658" s="111"/>
      <c r="AAM658" s="111"/>
      <c r="AAN658" s="111"/>
      <c r="AAO658" s="111"/>
      <c r="AAP658" s="111"/>
      <c r="AAQ658" s="111"/>
      <c r="AAR658" s="111"/>
      <c r="AAS658" s="111"/>
      <c r="AAT658" s="111"/>
      <c r="AAU658" s="111"/>
      <c r="AAV658" s="111"/>
      <c r="AAW658" s="111"/>
      <c r="AAX658" s="111"/>
      <c r="AAY658" s="111"/>
      <c r="AAZ658" s="111"/>
      <c r="ABA658" s="111"/>
      <c r="ABB658" s="111"/>
      <c r="ABC658" s="111"/>
      <c r="ABD658" s="111"/>
      <c r="ABE658" s="111"/>
      <c r="ABF658" s="111"/>
      <c r="ABG658" s="111"/>
      <c r="ABH658" s="111"/>
      <c r="ABI658" s="111"/>
      <c r="ABJ658" s="111"/>
      <c r="ABK658" s="111"/>
      <c r="ABL658" s="111"/>
      <c r="ABM658" s="111"/>
      <c r="ABN658" s="111"/>
      <c r="ABO658" s="111"/>
      <c r="ABP658" s="111"/>
      <c r="ABQ658" s="111"/>
      <c r="ABR658" s="111"/>
      <c r="ABS658" s="111"/>
      <c r="ABT658" s="111"/>
      <c r="ABU658" s="111"/>
      <c r="ABV658" s="111"/>
      <c r="ABW658" s="111"/>
      <c r="ABX658" s="111"/>
      <c r="ABY658" s="111"/>
      <c r="ABZ658" s="111"/>
      <c r="ACA658" s="111"/>
      <c r="ACB658" s="111"/>
      <c r="ACC658" s="111"/>
      <c r="ACD658" s="111"/>
      <c r="ACE658" s="111"/>
      <c r="ACF658" s="111"/>
      <c r="ACG658" s="111"/>
      <c r="ACH658" s="111"/>
      <c r="ACI658" s="111"/>
      <c r="ACJ658" s="111"/>
      <c r="ACK658" s="111"/>
      <c r="ACL658" s="111"/>
      <c r="ACM658" s="111"/>
      <c r="ACN658" s="111"/>
      <c r="ACO658" s="111"/>
      <c r="ACP658" s="111"/>
      <c r="ACQ658" s="111"/>
      <c r="ACR658" s="111"/>
      <c r="ACS658" s="111"/>
      <c r="ACT658" s="111"/>
      <c r="ACU658" s="111"/>
      <c r="ACV658" s="111"/>
      <c r="ACW658" s="111"/>
      <c r="ACX658" s="111"/>
      <c r="ACY658" s="111"/>
      <c r="ACZ658" s="111"/>
      <c r="ADA658" s="111"/>
      <c r="ADB658" s="111"/>
      <c r="ADC658" s="111"/>
      <c r="ADD658" s="111"/>
      <c r="ADE658" s="111"/>
      <c r="ADF658" s="111"/>
      <c r="ADG658" s="111"/>
      <c r="ADH658" s="111"/>
      <c r="ADI658" s="111"/>
      <c r="ADJ658" s="111"/>
      <c r="ADK658" s="111"/>
      <c r="ADL658" s="111"/>
      <c r="ADM658" s="111"/>
      <c r="ADN658" s="111"/>
      <c r="ADO658" s="111"/>
      <c r="ADP658" s="111"/>
      <c r="ADQ658" s="111"/>
      <c r="ADR658" s="111"/>
      <c r="ADS658" s="111"/>
      <c r="ADT658" s="111"/>
      <c r="ADU658" s="111"/>
      <c r="ADV658" s="111"/>
      <c r="ADW658" s="111"/>
      <c r="ADX658" s="111"/>
      <c r="ADY658" s="111"/>
      <c r="ADZ658" s="111"/>
      <c r="AEA658" s="111"/>
      <c r="AEB658" s="111"/>
      <c r="AEC658" s="111"/>
      <c r="AED658" s="111"/>
      <c r="AEE658" s="111"/>
      <c r="AEF658" s="111"/>
      <c r="AEG658" s="111"/>
      <c r="AEH658" s="111"/>
      <c r="AEI658" s="111"/>
      <c r="AEJ658" s="111"/>
      <c r="AEK658" s="111"/>
      <c r="AEL658" s="111"/>
      <c r="AEM658" s="111"/>
      <c r="AEN658" s="111"/>
      <c r="AEO658" s="111"/>
      <c r="AEP658" s="111"/>
      <c r="AEQ658" s="111"/>
      <c r="AER658" s="111"/>
      <c r="AES658" s="111"/>
      <c r="AET658" s="111"/>
      <c r="AEU658" s="111"/>
      <c r="AEV658" s="111"/>
      <c r="AEW658" s="111"/>
      <c r="AEX658" s="111"/>
      <c r="AEY658" s="111"/>
      <c r="AEZ658" s="111"/>
      <c r="AFA658" s="111"/>
      <c r="AFB658" s="111"/>
      <c r="AFC658" s="111"/>
      <c r="AFD658" s="111"/>
      <c r="AFE658" s="111"/>
      <c r="AFF658" s="111"/>
      <c r="AFG658" s="111"/>
      <c r="AFH658" s="111"/>
      <c r="AFI658" s="111"/>
      <c r="AFJ658" s="111"/>
      <c r="AFK658" s="111"/>
      <c r="AFL658" s="111"/>
      <c r="AFM658" s="111"/>
      <c r="AFN658" s="111"/>
      <c r="AFO658" s="111"/>
      <c r="AFP658" s="111"/>
      <c r="AFQ658" s="111"/>
      <c r="AFR658" s="111"/>
      <c r="AFS658" s="111"/>
      <c r="AFT658" s="111"/>
      <c r="AFU658" s="111"/>
      <c r="AFV658" s="111"/>
      <c r="AFW658" s="111"/>
      <c r="AFX658" s="111"/>
      <c r="AFY658" s="111"/>
      <c r="AFZ658" s="111"/>
      <c r="AGA658" s="111"/>
      <c r="AGB658" s="111"/>
      <c r="AGC658" s="111"/>
      <c r="AGD658" s="111"/>
      <c r="AGE658" s="111"/>
      <c r="AGF658" s="111"/>
      <c r="AGG658" s="111"/>
      <c r="AGH658" s="111"/>
      <c r="AGI658" s="111"/>
      <c r="AGJ658" s="111"/>
      <c r="AGK658" s="111"/>
      <c r="AGL658" s="111"/>
      <c r="AGM658" s="111"/>
      <c r="AGN658" s="111"/>
      <c r="AGO658" s="111"/>
      <c r="AGP658" s="111"/>
      <c r="AGQ658" s="111"/>
      <c r="AGR658" s="111"/>
      <c r="AGS658" s="111"/>
      <c r="AGT658" s="111"/>
      <c r="AGU658" s="111"/>
      <c r="AGV658" s="111"/>
      <c r="AGW658" s="111"/>
      <c r="AGX658" s="111"/>
      <c r="AGY658" s="111"/>
      <c r="AGZ658" s="111"/>
      <c r="AHA658" s="111"/>
      <c r="AHB658" s="111"/>
      <c r="AHC658" s="111"/>
      <c r="AHD658" s="111"/>
      <c r="AHE658" s="111"/>
      <c r="AHF658" s="111"/>
      <c r="AHG658" s="111"/>
      <c r="AHH658" s="111"/>
      <c r="AHI658" s="111"/>
      <c r="AHJ658" s="111"/>
      <c r="AHK658" s="111"/>
      <c r="AHL658" s="111"/>
      <c r="AHM658" s="111"/>
      <c r="AHN658" s="111"/>
      <c r="AHO658" s="111"/>
      <c r="AHP658" s="111"/>
      <c r="AHQ658" s="111"/>
      <c r="AHR658" s="111"/>
      <c r="AHS658" s="111"/>
      <c r="AHT658" s="111"/>
      <c r="AHU658" s="111"/>
      <c r="AHV658" s="111"/>
      <c r="AHW658" s="111"/>
      <c r="AHX658" s="111"/>
      <c r="AHY658" s="111"/>
      <c r="AHZ658" s="111"/>
      <c r="AIA658" s="111"/>
      <c r="AIB658" s="111"/>
      <c r="AIC658" s="111"/>
      <c r="AID658" s="111"/>
      <c r="AIE658" s="111"/>
      <c r="AIF658" s="111"/>
      <c r="AIG658" s="111"/>
      <c r="AIH658" s="111"/>
      <c r="AII658" s="111"/>
      <c r="AIJ658" s="111"/>
      <c r="AIK658" s="111"/>
      <c r="AIL658" s="111"/>
      <c r="AIM658" s="111"/>
      <c r="AIN658" s="111"/>
      <c r="AIO658" s="111"/>
      <c r="AIP658" s="111"/>
      <c r="AIQ658" s="111"/>
      <c r="AIR658" s="111"/>
      <c r="AIS658" s="111"/>
      <c r="AIT658" s="111"/>
      <c r="AIU658" s="111"/>
      <c r="AIV658" s="111"/>
      <c r="AIW658" s="111"/>
      <c r="AIX658" s="111"/>
      <c r="AIY658" s="111"/>
      <c r="AIZ658" s="111"/>
      <c r="AJA658" s="111"/>
      <c r="AJB658" s="111"/>
      <c r="AJC658" s="111"/>
      <c r="AJD658" s="111"/>
      <c r="AJE658" s="111"/>
      <c r="AJF658" s="111"/>
      <c r="AJG658" s="111"/>
      <c r="AJH658" s="111"/>
      <c r="AJI658" s="111"/>
      <c r="AJJ658" s="111"/>
      <c r="AJK658" s="111"/>
      <c r="AJL658" s="111"/>
      <c r="AJM658" s="111"/>
      <c r="AJN658" s="111"/>
      <c r="AJO658" s="111"/>
      <c r="AJP658" s="111"/>
      <c r="AJQ658" s="111"/>
      <c r="AJR658" s="111"/>
      <c r="AJS658" s="111"/>
      <c r="AJT658" s="111"/>
      <c r="AJU658" s="111"/>
      <c r="AJV658" s="111"/>
      <c r="AJW658" s="111"/>
      <c r="AJX658" s="111"/>
      <c r="AJY658" s="111"/>
      <c r="AJZ658" s="111"/>
      <c r="AKA658" s="111"/>
      <c r="AKB658" s="111"/>
      <c r="AKC658" s="111"/>
      <c r="AKD658" s="111"/>
      <c r="AKE658" s="111"/>
      <c r="AKF658" s="111"/>
      <c r="AKG658" s="111"/>
      <c r="AKH658" s="111"/>
      <c r="AKI658" s="111"/>
      <c r="AKJ658" s="111"/>
      <c r="AKK658" s="111"/>
      <c r="AKL658" s="111"/>
      <c r="AKM658" s="111"/>
      <c r="AKN658" s="111"/>
      <c r="AKO658" s="111"/>
      <c r="AKP658" s="111"/>
      <c r="AKQ658" s="111"/>
      <c r="AKR658" s="111"/>
      <c r="AKS658" s="111"/>
      <c r="AKT658" s="111"/>
      <c r="AKU658" s="111"/>
      <c r="AKV658" s="111"/>
      <c r="AKW658" s="111"/>
      <c r="AKX658" s="111"/>
      <c r="AKY658" s="111"/>
      <c r="AKZ658" s="111"/>
      <c r="ALA658" s="111"/>
      <c r="ALB658" s="111"/>
      <c r="ALC658" s="111"/>
      <c r="ALD658" s="111"/>
      <c r="ALE658" s="111"/>
      <c r="ALF658" s="111"/>
      <c r="ALG658" s="111"/>
      <c r="ALH658" s="111"/>
      <c r="ALI658" s="111"/>
      <c r="ALJ658" s="111"/>
      <c r="ALK658" s="111"/>
      <c r="ALL658" s="111"/>
      <c r="ALM658" s="111"/>
      <c r="ALN658" s="111"/>
      <c r="ALO658" s="111"/>
      <c r="ALP658" s="101"/>
      <c r="ALQ658" s="48"/>
      <c r="ALR658" s="48"/>
      <c r="ALS658" s="48"/>
      <c r="ALT658" s="48"/>
      <c r="ALU658" s="48"/>
      <c r="ALV658" s="48"/>
      <c r="ALW658" s="48"/>
      <c r="ALX658" s="48"/>
      <c r="ALY658" s="48"/>
      <c r="ALZ658" s="48"/>
      <c r="AMA658" s="48"/>
      <c r="AMB658" s="48"/>
      <c r="AMC658" s="48"/>
      <c r="AMD658" s="48"/>
      <c r="AME658" s="48"/>
      <c r="AMF658" s="48"/>
      <c r="AMG658" s="48"/>
      <c r="AMH658" s="48"/>
      <c r="AMI658" s="48"/>
      <c r="AMJ658" s="48"/>
      <c r="AMK658" s="48"/>
      <c r="AML658" s="48"/>
      <c r="AMM658" s="111"/>
    </row>
    <row r="659" s="178" customFormat="true" ht="17.6" hidden="true" customHeight="false" outlineLevel="0" collapsed="false">
      <c r="A659" s="172"/>
      <c r="B659" s="19"/>
      <c r="C659" s="29" t="s">
        <v>106</v>
      </c>
      <c r="D659" s="29" t="n">
        <v>929</v>
      </c>
      <c r="E659" s="166" t="s">
        <v>29</v>
      </c>
      <c r="F659" s="166" t="s">
        <v>25</v>
      </c>
      <c r="G659" s="167" t="n">
        <v>5020000190</v>
      </c>
      <c r="H659" s="168" t="s">
        <v>107</v>
      </c>
      <c r="I659" s="169" t="n">
        <f aca="false">SUM(J659:Q659)</f>
        <v>0</v>
      </c>
      <c r="J659" s="169" t="n">
        <v>1500</v>
      </c>
      <c r="K659" s="170" t="n">
        <v>-1500</v>
      </c>
      <c r="L659" s="170"/>
      <c r="M659" s="170"/>
      <c r="N659" s="170"/>
      <c r="O659" s="170"/>
      <c r="P659" s="170"/>
      <c r="Q659" s="171"/>
      <c r="R659" s="172"/>
      <c r="S659" s="172"/>
      <c r="T659" s="172"/>
      <c r="U659" s="172"/>
      <c r="V659" s="172"/>
      <c r="W659" s="172"/>
      <c r="X659" s="172"/>
      <c r="Y659" s="172"/>
      <c r="Z659" s="172"/>
      <c r="AA659" s="172"/>
      <c r="AB659" s="172"/>
      <c r="AC659" s="172"/>
      <c r="AD659" s="172"/>
      <c r="AE659" s="172"/>
      <c r="AF659" s="172"/>
      <c r="AG659" s="172"/>
      <c r="AH659" s="172"/>
      <c r="AI659" s="172"/>
      <c r="AJ659" s="172"/>
      <c r="AK659" s="172"/>
      <c r="AL659" s="172"/>
      <c r="AM659" s="172"/>
      <c r="AN659" s="172"/>
      <c r="AO659" s="172"/>
      <c r="AP659" s="172"/>
      <c r="AQ659" s="172"/>
      <c r="AR659" s="172"/>
      <c r="AS659" s="172"/>
      <c r="AT659" s="172"/>
      <c r="AU659" s="172"/>
      <c r="AV659" s="172"/>
      <c r="AW659" s="172"/>
      <c r="AX659" s="172"/>
      <c r="AY659" s="172"/>
      <c r="AZ659" s="172"/>
      <c r="BA659" s="172"/>
      <c r="BB659" s="172"/>
      <c r="BC659" s="172"/>
      <c r="BD659" s="172"/>
      <c r="BE659" s="172"/>
      <c r="BF659" s="172"/>
      <c r="BG659" s="172"/>
      <c r="BH659" s="172"/>
      <c r="BI659" s="172"/>
      <c r="BJ659" s="172"/>
      <c r="BK659" s="172"/>
      <c r="BL659" s="172"/>
      <c r="BM659" s="172"/>
      <c r="BN659" s="172"/>
      <c r="BO659" s="172"/>
      <c r="BP659" s="172"/>
      <c r="BQ659" s="172"/>
      <c r="BR659" s="172"/>
      <c r="BS659" s="172"/>
      <c r="BT659" s="172"/>
      <c r="BU659" s="172"/>
      <c r="BV659" s="172"/>
      <c r="BW659" s="172"/>
      <c r="BX659" s="172"/>
      <c r="BY659" s="172"/>
      <c r="BZ659" s="172"/>
      <c r="CA659" s="172"/>
      <c r="CB659" s="172"/>
      <c r="CC659" s="172"/>
      <c r="CD659" s="172"/>
      <c r="CE659" s="172"/>
      <c r="CF659" s="172"/>
      <c r="CG659" s="172"/>
      <c r="CH659" s="172"/>
      <c r="CI659" s="172"/>
      <c r="CJ659" s="172"/>
      <c r="CK659" s="172"/>
      <c r="CL659" s="172"/>
      <c r="CM659" s="172"/>
      <c r="CN659" s="172"/>
      <c r="CO659" s="172"/>
      <c r="CP659" s="172"/>
      <c r="CQ659" s="172"/>
      <c r="CR659" s="172"/>
      <c r="CS659" s="172"/>
      <c r="CT659" s="172"/>
      <c r="CU659" s="172"/>
      <c r="CV659" s="172"/>
      <c r="CW659" s="172"/>
      <c r="CX659" s="172"/>
      <c r="CY659" s="172"/>
      <c r="CZ659" s="172"/>
      <c r="DA659" s="172"/>
      <c r="DB659" s="172"/>
      <c r="DC659" s="172"/>
      <c r="DD659" s="172"/>
      <c r="DE659" s="172"/>
      <c r="DF659" s="172"/>
      <c r="DG659" s="172"/>
      <c r="DH659" s="172"/>
      <c r="DI659" s="172"/>
      <c r="DJ659" s="172"/>
      <c r="DK659" s="172"/>
      <c r="DL659" s="172"/>
      <c r="DM659" s="172"/>
      <c r="DN659" s="172"/>
      <c r="DO659" s="172"/>
      <c r="DP659" s="172"/>
      <c r="DQ659" s="172"/>
      <c r="DR659" s="172"/>
      <c r="DS659" s="172"/>
      <c r="DT659" s="172"/>
      <c r="DU659" s="172"/>
      <c r="DV659" s="172"/>
      <c r="DW659" s="172"/>
      <c r="DX659" s="172"/>
      <c r="DY659" s="172"/>
      <c r="DZ659" s="172"/>
      <c r="EA659" s="172"/>
      <c r="EB659" s="172"/>
      <c r="EC659" s="172"/>
      <c r="ED659" s="172"/>
      <c r="EE659" s="172"/>
      <c r="EF659" s="172"/>
      <c r="EG659" s="172"/>
      <c r="EH659" s="172"/>
      <c r="EI659" s="172"/>
      <c r="EJ659" s="172"/>
      <c r="EK659" s="172"/>
      <c r="EL659" s="172"/>
      <c r="EM659" s="172"/>
      <c r="EN659" s="172"/>
      <c r="EO659" s="172"/>
      <c r="EP659" s="172"/>
      <c r="EQ659" s="172"/>
      <c r="ER659" s="172"/>
      <c r="ES659" s="172"/>
      <c r="ET659" s="172"/>
      <c r="EU659" s="172"/>
      <c r="EV659" s="172"/>
      <c r="EW659" s="172"/>
      <c r="EX659" s="172"/>
      <c r="EY659" s="172"/>
      <c r="EZ659" s="172"/>
      <c r="FA659" s="172"/>
      <c r="FB659" s="172"/>
      <c r="FC659" s="172"/>
      <c r="FD659" s="172"/>
      <c r="FE659" s="172"/>
      <c r="FF659" s="172"/>
      <c r="FG659" s="172"/>
      <c r="FH659" s="172"/>
      <c r="FI659" s="172"/>
      <c r="FJ659" s="172"/>
      <c r="FK659" s="172"/>
      <c r="FL659" s="172"/>
      <c r="FM659" s="172"/>
      <c r="FN659" s="172"/>
      <c r="FO659" s="172"/>
      <c r="FP659" s="172"/>
      <c r="FQ659" s="172"/>
      <c r="FR659" s="172"/>
      <c r="FS659" s="172"/>
      <c r="FT659" s="172"/>
      <c r="FU659" s="172"/>
      <c r="FV659" s="172"/>
      <c r="FW659" s="172"/>
      <c r="FX659" s="172"/>
      <c r="FY659" s="172"/>
      <c r="FZ659" s="172"/>
      <c r="GA659" s="172"/>
      <c r="GB659" s="172"/>
      <c r="GC659" s="172"/>
      <c r="GD659" s="172"/>
      <c r="GE659" s="172"/>
      <c r="GF659" s="172"/>
      <c r="GG659" s="172"/>
      <c r="GH659" s="172"/>
      <c r="GI659" s="172"/>
      <c r="GJ659" s="172"/>
      <c r="GK659" s="172"/>
      <c r="GL659" s="172"/>
      <c r="GM659" s="172"/>
      <c r="GN659" s="172"/>
      <c r="GO659" s="172"/>
      <c r="GP659" s="172"/>
      <c r="GQ659" s="172"/>
      <c r="GR659" s="172"/>
      <c r="GS659" s="172"/>
      <c r="GT659" s="172"/>
      <c r="GU659" s="172"/>
      <c r="GV659" s="172"/>
      <c r="GW659" s="172"/>
      <c r="GX659" s="172"/>
      <c r="GY659" s="172"/>
      <c r="GZ659" s="172"/>
      <c r="HA659" s="172"/>
      <c r="HB659" s="172"/>
      <c r="HC659" s="172"/>
      <c r="HD659" s="172"/>
      <c r="HE659" s="172"/>
      <c r="HF659" s="172"/>
      <c r="HG659" s="172"/>
      <c r="HH659" s="172"/>
      <c r="HI659" s="172"/>
      <c r="HJ659" s="172"/>
      <c r="HK659" s="172"/>
      <c r="HL659" s="172"/>
      <c r="HM659" s="172"/>
      <c r="HN659" s="172"/>
      <c r="HO659" s="172"/>
      <c r="HP659" s="172"/>
      <c r="HQ659" s="172"/>
      <c r="HR659" s="172"/>
      <c r="HS659" s="172"/>
      <c r="HT659" s="172"/>
      <c r="HU659" s="172"/>
      <c r="HV659" s="172"/>
      <c r="HW659" s="172"/>
      <c r="HX659" s="172"/>
      <c r="HY659" s="172"/>
      <c r="HZ659" s="172"/>
      <c r="IA659" s="172"/>
      <c r="IB659" s="172"/>
      <c r="IC659" s="172"/>
      <c r="ID659" s="172"/>
      <c r="IE659" s="172"/>
      <c r="IF659" s="172"/>
      <c r="IG659" s="172"/>
      <c r="IH659" s="172"/>
      <c r="II659" s="172"/>
      <c r="IJ659" s="172"/>
      <c r="IK659" s="172"/>
      <c r="IL659" s="172"/>
      <c r="IM659" s="172"/>
      <c r="IN659" s="172"/>
      <c r="IO659" s="172"/>
      <c r="IP659" s="172"/>
      <c r="IQ659" s="172"/>
      <c r="IR659" s="172"/>
      <c r="IS659" s="172"/>
      <c r="IT659" s="172"/>
      <c r="IU659" s="172"/>
      <c r="IV659" s="172"/>
      <c r="IW659" s="172"/>
      <c r="IX659" s="172"/>
      <c r="IY659" s="172"/>
      <c r="IZ659" s="172"/>
      <c r="JA659" s="172"/>
      <c r="JB659" s="172"/>
      <c r="JC659" s="172"/>
      <c r="JD659" s="172"/>
      <c r="JE659" s="172"/>
      <c r="JF659" s="172"/>
      <c r="JG659" s="172"/>
      <c r="JH659" s="172"/>
      <c r="JI659" s="172"/>
      <c r="JJ659" s="172"/>
      <c r="JK659" s="172"/>
      <c r="JL659" s="172"/>
      <c r="JM659" s="172"/>
      <c r="JN659" s="172"/>
      <c r="JO659" s="172"/>
      <c r="JP659" s="172"/>
      <c r="JQ659" s="172"/>
      <c r="JR659" s="172"/>
      <c r="JS659" s="172"/>
      <c r="JT659" s="172"/>
      <c r="JU659" s="172"/>
      <c r="JV659" s="172"/>
      <c r="JW659" s="172"/>
      <c r="JX659" s="172"/>
      <c r="JY659" s="172"/>
      <c r="JZ659" s="172"/>
      <c r="KA659" s="172"/>
      <c r="KB659" s="172"/>
      <c r="KC659" s="172"/>
      <c r="KD659" s="172"/>
      <c r="KE659" s="172"/>
      <c r="KF659" s="172"/>
      <c r="KG659" s="172"/>
      <c r="KH659" s="172"/>
      <c r="KI659" s="172"/>
      <c r="KJ659" s="172"/>
      <c r="KK659" s="172"/>
      <c r="KL659" s="172"/>
      <c r="KM659" s="172"/>
      <c r="KN659" s="172"/>
      <c r="KO659" s="172"/>
      <c r="KP659" s="172"/>
      <c r="KQ659" s="172"/>
      <c r="KR659" s="172"/>
      <c r="KS659" s="172"/>
      <c r="KT659" s="172"/>
      <c r="KU659" s="172"/>
      <c r="KV659" s="172"/>
      <c r="KW659" s="172"/>
      <c r="KX659" s="172"/>
      <c r="KY659" s="172"/>
      <c r="KZ659" s="172"/>
      <c r="LA659" s="172"/>
      <c r="LB659" s="172"/>
      <c r="LC659" s="172"/>
      <c r="LD659" s="172"/>
      <c r="LE659" s="172"/>
      <c r="LF659" s="172"/>
      <c r="LG659" s="172"/>
      <c r="LH659" s="172"/>
      <c r="LI659" s="172"/>
      <c r="LJ659" s="172"/>
      <c r="LK659" s="172"/>
      <c r="LL659" s="172"/>
      <c r="LM659" s="172"/>
      <c r="LN659" s="172"/>
      <c r="LO659" s="172"/>
      <c r="LP659" s="172"/>
      <c r="LQ659" s="172"/>
      <c r="LR659" s="172"/>
      <c r="LS659" s="172"/>
      <c r="LT659" s="172"/>
      <c r="LU659" s="172"/>
      <c r="LV659" s="172"/>
      <c r="LW659" s="172"/>
      <c r="LX659" s="172"/>
      <c r="LY659" s="172"/>
      <c r="LZ659" s="172"/>
      <c r="MA659" s="172"/>
      <c r="MB659" s="172"/>
      <c r="MC659" s="172"/>
      <c r="MD659" s="172"/>
      <c r="ME659" s="172"/>
      <c r="MF659" s="172"/>
      <c r="MG659" s="172"/>
      <c r="MH659" s="172"/>
      <c r="MI659" s="172"/>
      <c r="MJ659" s="172"/>
      <c r="MK659" s="172"/>
      <c r="ML659" s="172"/>
      <c r="MM659" s="172"/>
      <c r="MN659" s="172"/>
      <c r="MO659" s="172"/>
      <c r="MP659" s="172"/>
      <c r="MQ659" s="172"/>
      <c r="MR659" s="172"/>
      <c r="MS659" s="172"/>
      <c r="MT659" s="172"/>
      <c r="MU659" s="172"/>
      <c r="MV659" s="172"/>
      <c r="MW659" s="172"/>
      <c r="MX659" s="172"/>
      <c r="MY659" s="172"/>
      <c r="MZ659" s="172"/>
      <c r="NA659" s="172"/>
      <c r="NB659" s="172"/>
      <c r="NC659" s="172"/>
      <c r="ND659" s="172"/>
      <c r="NE659" s="172"/>
      <c r="NF659" s="172"/>
      <c r="NG659" s="172"/>
      <c r="NH659" s="172"/>
      <c r="NI659" s="172"/>
      <c r="NJ659" s="172"/>
      <c r="NK659" s="172"/>
      <c r="NL659" s="172"/>
      <c r="NM659" s="172"/>
      <c r="NN659" s="172"/>
      <c r="NO659" s="172"/>
      <c r="NP659" s="172"/>
      <c r="NQ659" s="172"/>
      <c r="NR659" s="172"/>
      <c r="NS659" s="172"/>
      <c r="NT659" s="172"/>
      <c r="NU659" s="172"/>
      <c r="NV659" s="172"/>
      <c r="NW659" s="172"/>
      <c r="NX659" s="172"/>
      <c r="NY659" s="172"/>
      <c r="NZ659" s="172"/>
      <c r="OA659" s="172"/>
      <c r="OB659" s="172"/>
      <c r="OC659" s="172"/>
      <c r="OD659" s="172"/>
      <c r="OE659" s="172"/>
      <c r="OF659" s="172"/>
      <c r="OG659" s="172"/>
      <c r="OH659" s="172"/>
      <c r="OI659" s="172"/>
      <c r="OJ659" s="172"/>
      <c r="OK659" s="172"/>
      <c r="OL659" s="172"/>
      <c r="OM659" s="172"/>
      <c r="ON659" s="172"/>
      <c r="OO659" s="172"/>
      <c r="OP659" s="172"/>
      <c r="OQ659" s="172"/>
      <c r="OR659" s="172"/>
      <c r="OS659" s="172"/>
      <c r="OT659" s="172"/>
      <c r="OU659" s="172"/>
      <c r="OV659" s="172"/>
      <c r="OW659" s="172"/>
      <c r="OX659" s="172"/>
      <c r="OY659" s="172"/>
      <c r="OZ659" s="172"/>
      <c r="PA659" s="172"/>
      <c r="PB659" s="172"/>
      <c r="PC659" s="172"/>
      <c r="PD659" s="172"/>
      <c r="PE659" s="172"/>
      <c r="PF659" s="172"/>
      <c r="PG659" s="172"/>
      <c r="PH659" s="172"/>
      <c r="PI659" s="172"/>
      <c r="PJ659" s="172"/>
      <c r="PK659" s="172"/>
      <c r="PL659" s="172"/>
      <c r="PM659" s="172"/>
      <c r="PN659" s="172"/>
      <c r="PO659" s="172"/>
      <c r="PP659" s="172"/>
      <c r="PQ659" s="172"/>
      <c r="PR659" s="172"/>
      <c r="PS659" s="172"/>
      <c r="PT659" s="172"/>
      <c r="PU659" s="172"/>
      <c r="PV659" s="172"/>
      <c r="PW659" s="172"/>
      <c r="PX659" s="172"/>
      <c r="PY659" s="172"/>
      <c r="PZ659" s="172"/>
      <c r="QA659" s="172"/>
      <c r="QB659" s="172"/>
      <c r="QC659" s="172"/>
      <c r="QD659" s="172"/>
      <c r="QE659" s="172"/>
      <c r="QF659" s="172"/>
      <c r="QG659" s="172"/>
      <c r="QH659" s="172"/>
      <c r="QI659" s="172"/>
      <c r="QJ659" s="172"/>
      <c r="QK659" s="172"/>
      <c r="QL659" s="172"/>
      <c r="QM659" s="172"/>
      <c r="QN659" s="172"/>
      <c r="QO659" s="172"/>
      <c r="QP659" s="172"/>
      <c r="QQ659" s="172"/>
      <c r="QR659" s="172"/>
      <c r="QS659" s="172"/>
      <c r="QT659" s="172"/>
      <c r="QU659" s="172"/>
      <c r="QV659" s="172"/>
      <c r="QW659" s="172"/>
      <c r="QX659" s="172"/>
      <c r="QY659" s="172"/>
      <c r="QZ659" s="172"/>
      <c r="RA659" s="172"/>
      <c r="RB659" s="172"/>
      <c r="RC659" s="172"/>
      <c r="RD659" s="172"/>
      <c r="RE659" s="172"/>
      <c r="RF659" s="172"/>
      <c r="RG659" s="172"/>
      <c r="RH659" s="172"/>
      <c r="RI659" s="172"/>
      <c r="RJ659" s="172"/>
      <c r="RK659" s="172"/>
      <c r="RL659" s="172"/>
      <c r="RM659" s="172"/>
      <c r="RN659" s="172"/>
      <c r="RO659" s="172"/>
      <c r="RP659" s="172"/>
      <c r="RQ659" s="172"/>
      <c r="RR659" s="172"/>
      <c r="RS659" s="172"/>
      <c r="RT659" s="172"/>
      <c r="RU659" s="172"/>
      <c r="RV659" s="172"/>
      <c r="RW659" s="172"/>
      <c r="RX659" s="172"/>
      <c r="RY659" s="172"/>
      <c r="RZ659" s="172"/>
      <c r="SA659" s="172"/>
      <c r="SB659" s="172"/>
      <c r="SC659" s="172"/>
      <c r="SD659" s="172"/>
      <c r="SE659" s="172"/>
      <c r="SF659" s="172"/>
      <c r="SG659" s="172"/>
      <c r="SH659" s="172"/>
      <c r="SI659" s="172"/>
      <c r="SJ659" s="172"/>
      <c r="SK659" s="172"/>
      <c r="SL659" s="172"/>
      <c r="SM659" s="172"/>
      <c r="SN659" s="172"/>
      <c r="SO659" s="172"/>
      <c r="SP659" s="172"/>
      <c r="SQ659" s="172"/>
      <c r="SR659" s="172"/>
      <c r="SS659" s="172"/>
      <c r="ST659" s="172"/>
      <c r="SU659" s="172"/>
      <c r="SV659" s="172"/>
      <c r="SW659" s="172"/>
      <c r="SX659" s="172"/>
      <c r="SY659" s="172"/>
      <c r="SZ659" s="172"/>
      <c r="TA659" s="172"/>
      <c r="TB659" s="172"/>
      <c r="TC659" s="172"/>
      <c r="TD659" s="172"/>
      <c r="TE659" s="172"/>
      <c r="TF659" s="172"/>
      <c r="TG659" s="172"/>
      <c r="TH659" s="172"/>
      <c r="TI659" s="172"/>
      <c r="TJ659" s="172"/>
      <c r="TK659" s="172"/>
      <c r="TL659" s="172"/>
      <c r="TM659" s="172"/>
      <c r="TN659" s="172"/>
      <c r="TO659" s="172"/>
      <c r="TP659" s="172"/>
      <c r="TQ659" s="172"/>
      <c r="TR659" s="172"/>
      <c r="TS659" s="172"/>
      <c r="TT659" s="172"/>
      <c r="TU659" s="172"/>
      <c r="TV659" s="172"/>
      <c r="TW659" s="172"/>
      <c r="TX659" s="172"/>
      <c r="TY659" s="172"/>
      <c r="TZ659" s="172"/>
      <c r="UA659" s="172"/>
      <c r="UB659" s="172"/>
      <c r="UC659" s="172"/>
      <c r="UD659" s="172"/>
      <c r="UE659" s="172"/>
      <c r="UF659" s="172"/>
      <c r="UG659" s="172"/>
      <c r="UH659" s="172"/>
      <c r="UI659" s="172"/>
      <c r="UJ659" s="172"/>
      <c r="UK659" s="172"/>
      <c r="UL659" s="172"/>
      <c r="UM659" s="172"/>
      <c r="UN659" s="172"/>
      <c r="UO659" s="172"/>
      <c r="UP659" s="172"/>
      <c r="UQ659" s="172"/>
      <c r="UR659" s="172"/>
      <c r="US659" s="172"/>
      <c r="UT659" s="172"/>
      <c r="UU659" s="172"/>
      <c r="UV659" s="172"/>
      <c r="UW659" s="172"/>
      <c r="UX659" s="172"/>
      <c r="UY659" s="172"/>
      <c r="UZ659" s="172"/>
      <c r="VA659" s="172"/>
      <c r="VB659" s="172"/>
      <c r="VC659" s="172"/>
      <c r="VD659" s="172"/>
      <c r="VE659" s="172"/>
      <c r="VF659" s="172"/>
      <c r="VG659" s="172"/>
      <c r="VH659" s="172"/>
      <c r="VI659" s="172"/>
      <c r="VJ659" s="172"/>
      <c r="VK659" s="172"/>
      <c r="VL659" s="172"/>
      <c r="VM659" s="172"/>
      <c r="VN659" s="172"/>
      <c r="VO659" s="172"/>
      <c r="VP659" s="172"/>
      <c r="VQ659" s="172"/>
      <c r="VR659" s="172"/>
      <c r="VS659" s="172"/>
      <c r="VT659" s="172"/>
      <c r="VU659" s="172"/>
      <c r="VV659" s="172"/>
      <c r="VW659" s="172"/>
      <c r="VX659" s="172"/>
      <c r="VY659" s="172"/>
      <c r="VZ659" s="172"/>
      <c r="WA659" s="172"/>
      <c r="WB659" s="172"/>
      <c r="WC659" s="172"/>
      <c r="WD659" s="172"/>
      <c r="WE659" s="172"/>
      <c r="WF659" s="172"/>
      <c r="WG659" s="172"/>
      <c r="WH659" s="172"/>
      <c r="WI659" s="172"/>
      <c r="WJ659" s="172"/>
      <c r="WK659" s="172"/>
      <c r="WL659" s="172"/>
      <c r="WM659" s="172"/>
      <c r="WN659" s="172"/>
      <c r="WO659" s="172"/>
      <c r="WP659" s="172"/>
      <c r="WQ659" s="172"/>
      <c r="WR659" s="172"/>
      <c r="WS659" s="172"/>
      <c r="WT659" s="172"/>
      <c r="WU659" s="172"/>
      <c r="WV659" s="172"/>
      <c r="WW659" s="172"/>
      <c r="WX659" s="172"/>
      <c r="WY659" s="172"/>
      <c r="WZ659" s="172"/>
      <c r="XA659" s="172"/>
      <c r="XB659" s="172"/>
      <c r="XC659" s="172"/>
      <c r="XD659" s="172"/>
      <c r="XE659" s="172"/>
      <c r="XF659" s="172"/>
      <c r="XG659" s="172"/>
      <c r="XH659" s="172"/>
      <c r="XI659" s="172"/>
      <c r="XJ659" s="172"/>
      <c r="XK659" s="172"/>
      <c r="XL659" s="172"/>
      <c r="XM659" s="172"/>
      <c r="XN659" s="172"/>
      <c r="XO659" s="172"/>
      <c r="XP659" s="172"/>
      <c r="XQ659" s="172"/>
      <c r="XR659" s="172"/>
      <c r="XS659" s="172"/>
      <c r="XT659" s="172"/>
      <c r="XU659" s="172"/>
      <c r="XV659" s="172"/>
      <c r="XW659" s="172"/>
      <c r="XX659" s="172"/>
      <c r="XY659" s="172"/>
      <c r="XZ659" s="172"/>
      <c r="YA659" s="172"/>
      <c r="YB659" s="172"/>
      <c r="YC659" s="172"/>
      <c r="YD659" s="172"/>
      <c r="YE659" s="172"/>
      <c r="YF659" s="172"/>
      <c r="YG659" s="172"/>
      <c r="YH659" s="172"/>
      <c r="YI659" s="172"/>
      <c r="YJ659" s="172"/>
      <c r="YK659" s="172"/>
      <c r="YL659" s="172"/>
      <c r="YM659" s="172"/>
      <c r="YN659" s="172"/>
      <c r="YO659" s="172"/>
      <c r="YP659" s="172"/>
      <c r="YQ659" s="172"/>
      <c r="YR659" s="172"/>
      <c r="YS659" s="172"/>
      <c r="YT659" s="172"/>
      <c r="YU659" s="172"/>
      <c r="YV659" s="172"/>
      <c r="YW659" s="172"/>
      <c r="YX659" s="172"/>
      <c r="YY659" s="172"/>
      <c r="YZ659" s="172"/>
      <c r="ZA659" s="172"/>
      <c r="ZB659" s="172"/>
      <c r="ZC659" s="172"/>
      <c r="ZD659" s="172"/>
      <c r="ZE659" s="172"/>
      <c r="ZF659" s="172"/>
      <c r="ZG659" s="172"/>
      <c r="ZH659" s="172"/>
      <c r="ZI659" s="172"/>
      <c r="ZJ659" s="172"/>
      <c r="ZK659" s="172"/>
      <c r="ZL659" s="172"/>
      <c r="ZM659" s="172"/>
      <c r="ZN659" s="172"/>
      <c r="ZO659" s="172"/>
      <c r="ZP659" s="172"/>
      <c r="ZQ659" s="172"/>
      <c r="ZR659" s="172"/>
      <c r="ZS659" s="172"/>
      <c r="ZT659" s="172"/>
      <c r="ZU659" s="172"/>
      <c r="ZV659" s="172"/>
      <c r="ZW659" s="172"/>
      <c r="ZX659" s="172"/>
      <c r="ZY659" s="172"/>
      <c r="ZZ659" s="172"/>
      <c r="AAA659" s="172"/>
      <c r="AAB659" s="172"/>
      <c r="AAC659" s="172"/>
      <c r="AAD659" s="172"/>
      <c r="AAE659" s="172"/>
      <c r="AAF659" s="172"/>
      <c r="AAG659" s="172"/>
      <c r="AAH659" s="172"/>
      <c r="AAI659" s="172"/>
      <c r="AAJ659" s="172"/>
      <c r="AAK659" s="172"/>
      <c r="AAL659" s="172"/>
      <c r="AAM659" s="172"/>
      <c r="AAN659" s="172"/>
      <c r="AAO659" s="172"/>
      <c r="AAP659" s="172"/>
      <c r="AAQ659" s="172"/>
      <c r="AAR659" s="172"/>
      <c r="AAS659" s="172"/>
      <c r="AAT659" s="172"/>
      <c r="AAU659" s="172"/>
      <c r="AAV659" s="172"/>
      <c r="AAW659" s="172"/>
      <c r="AAX659" s="172"/>
      <c r="AAY659" s="172"/>
      <c r="AAZ659" s="172"/>
      <c r="ABA659" s="172"/>
      <c r="ABB659" s="172"/>
      <c r="ABC659" s="172"/>
      <c r="ABD659" s="172"/>
      <c r="ABE659" s="172"/>
      <c r="ABF659" s="172"/>
      <c r="ABG659" s="172"/>
      <c r="ABH659" s="172"/>
      <c r="ABI659" s="172"/>
      <c r="ABJ659" s="172"/>
      <c r="ABK659" s="172"/>
      <c r="ABL659" s="172"/>
      <c r="ABM659" s="172"/>
      <c r="ABN659" s="172"/>
      <c r="ABO659" s="172"/>
      <c r="ABP659" s="172"/>
      <c r="ABQ659" s="172"/>
      <c r="ABR659" s="172"/>
      <c r="ABS659" s="172"/>
      <c r="ABT659" s="172"/>
      <c r="ABU659" s="172"/>
      <c r="ABV659" s="172"/>
      <c r="ABW659" s="172"/>
      <c r="ABX659" s="172"/>
      <c r="ABY659" s="172"/>
      <c r="ABZ659" s="172"/>
      <c r="ACA659" s="172"/>
      <c r="ACB659" s="172"/>
      <c r="ACC659" s="172"/>
      <c r="ACD659" s="172"/>
      <c r="ACE659" s="172"/>
      <c r="ACF659" s="172"/>
      <c r="ACG659" s="172"/>
      <c r="ACH659" s="172"/>
      <c r="ACI659" s="172"/>
      <c r="ACJ659" s="172"/>
      <c r="ACK659" s="172"/>
      <c r="ACL659" s="172"/>
      <c r="ACM659" s="172"/>
      <c r="ACN659" s="172"/>
      <c r="ACO659" s="172"/>
      <c r="ACP659" s="172"/>
      <c r="ACQ659" s="172"/>
      <c r="ACR659" s="172"/>
      <c r="ACS659" s="172"/>
      <c r="ACT659" s="172"/>
      <c r="ACU659" s="172"/>
      <c r="ACV659" s="172"/>
      <c r="ACW659" s="172"/>
      <c r="ACX659" s="172"/>
      <c r="ACY659" s="172"/>
      <c r="ACZ659" s="172"/>
      <c r="ADA659" s="172"/>
      <c r="ADB659" s="172"/>
      <c r="ADC659" s="172"/>
      <c r="ADD659" s="172"/>
      <c r="ADE659" s="172"/>
      <c r="ADF659" s="172"/>
      <c r="ADG659" s="172"/>
      <c r="ADH659" s="172"/>
      <c r="ADI659" s="172"/>
      <c r="ADJ659" s="172"/>
      <c r="ADK659" s="172"/>
      <c r="ADL659" s="172"/>
      <c r="ADM659" s="172"/>
      <c r="ADN659" s="172"/>
      <c r="ADO659" s="172"/>
      <c r="ADP659" s="172"/>
      <c r="ADQ659" s="172"/>
      <c r="ADR659" s="172"/>
      <c r="ADS659" s="172"/>
      <c r="ADT659" s="172"/>
      <c r="ADU659" s="172"/>
      <c r="ADV659" s="172"/>
      <c r="ADW659" s="172"/>
      <c r="ADX659" s="172"/>
      <c r="ADY659" s="172"/>
      <c r="ADZ659" s="172"/>
      <c r="AEA659" s="172"/>
      <c r="AEB659" s="172"/>
      <c r="AEC659" s="172"/>
      <c r="AED659" s="172"/>
      <c r="AEE659" s="172"/>
      <c r="AEF659" s="172"/>
      <c r="AEG659" s="172"/>
      <c r="AEH659" s="172"/>
      <c r="AEI659" s="172"/>
      <c r="AEJ659" s="172"/>
      <c r="AEK659" s="172"/>
      <c r="AEL659" s="172"/>
      <c r="AEM659" s="172"/>
      <c r="AEN659" s="172"/>
      <c r="AEO659" s="172"/>
      <c r="AEP659" s="172"/>
      <c r="AEQ659" s="172"/>
      <c r="AER659" s="172"/>
      <c r="AES659" s="172"/>
      <c r="AET659" s="172"/>
      <c r="AEU659" s="172"/>
      <c r="AEV659" s="172"/>
      <c r="AEW659" s="172"/>
      <c r="AEX659" s="172"/>
      <c r="AEY659" s="172"/>
      <c r="AEZ659" s="172"/>
      <c r="AFA659" s="172"/>
      <c r="AFB659" s="172"/>
      <c r="AFC659" s="172"/>
      <c r="AFD659" s="172"/>
      <c r="AFE659" s="172"/>
      <c r="AFF659" s="172"/>
      <c r="AFG659" s="172"/>
      <c r="AFH659" s="172"/>
      <c r="AFI659" s="172"/>
      <c r="AFJ659" s="172"/>
      <c r="AFK659" s="172"/>
      <c r="AFL659" s="172"/>
      <c r="AFM659" s="172"/>
      <c r="AFN659" s="172"/>
      <c r="AFO659" s="172"/>
      <c r="AFP659" s="172"/>
      <c r="AFQ659" s="172"/>
      <c r="AFR659" s="172"/>
      <c r="AFS659" s="172"/>
      <c r="AFT659" s="172"/>
      <c r="AFU659" s="172"/>
      <c r="AFV659" s="172"/>
      <c r="AFW659" s="172"/>
      <c r="AFX659" s="172"/>
      <c r="AFY659" s="172"/>
      <c r="AFZ659" s="172"/>
      <c r="AGA659" s="172"/>
      <c r="AGB659" s="172"/>
      <c r="AGC659" s="172"/>
      <c r="AGD659" s="172"/>
      <c r="AGE659" s="172"/>
      <c r="AGF659" s="172"/>
      <c r="AGG659" s="172"/>
      <c r="AGH659" s="172"/>
      <c r="AGI659" s="172"/>
      <c r="AGJ659" s="172"/>
      <c r="AGK659" s="172"/>
      <c r="AGL659" s="172"/>
      <c r="AGM659" s="172"/>
      <c r="AGN659" s="172"/>
      <c r="AGO659" s="172"/>
      <c r="AGP659" s="172"/>
      <c r="AGQ659" s="172"/>
      <c r="AGR659" s="172"/>
      <c r="AGS659" s="172"/>
      <c r="AGT659" s="172"/>
      <c r="AGU659" s="172"/>
      <c r="AGV659" s="172"/>
      <c r="AGW659" s="172"/>
      <c r="AGX659" s="172"/>
      <c r="AGY659" s="172"/>
      <c r="AGZ659" s="172"/>
      <c r="AHA659" s="172"/>
      <c r="AHB659" s="172"/>
      <c r="AHC659" s="172"/>
      <c r="AHD659" s="172"/>
      <c r="AHE659" s="172"/>
      <c r="AHF659" s="172"/>
      <c r="AHG659" s="172"/>
      <c r="AHH659" s="172"/>
      <c r="AHI659" s="172"/>
      <c r="AHJ659" s="172"/>
      <c r="AHK659" s="172"/>
      <c r="AHL659" s="172"/>
      <c r="AHM659" s="172"/>
      <c r="AHN659" s="172"/>
      <c r="AHO659" s="172"/>
      <c r="AHP659" s="172"/>
      <c r="AHQ659" s="172"/>
      <c r="AHR659" s="172"/>
      <c r="AHS659" s="172"/>
      <c r="AHT659" s="172"/>
      <c r="AHU659" s="172"/>
      <c r="AHV659" s="172"/>
      <c r="AHW659" s="172"/>
      <c r="AHX659" s="172"/>
      <c r="AHY659" s="172"/>
      <c r="AHZ659" s="172"/>
      <c r="AIA659" s="172"/>
      <c r="AIB659" s="172"/>
      <c r="AIC659" s="172"/>
      <c r="AID659" s="172"/>
      <c r="AIE659" s="172"/>
      <c r="AIF659" s="172"/>
      <c r="AIG659" s="172"/>
      <c r="AIH659" s="172"/>
      <c r="AII659" s="172"/>
      <c r="AIJ659" s="172"/>
      <c r="AIK659" s="172"/>
      <c r="AIL659" s="172"/>
      <c r="AIM659" s="172"/>
      <c r="AIN659" s="172"/>
      <c r="AIO659" s="172"/>
      <c r="AIP659" s="172"/>
      <c r="AIQ659" s="172"/>
      <c r="AIR659" s="172"/>
      <c r="AIS659" s="172"/>
      <c r="AIT659" s="172"/>
      <c r="AIU659" s="172"/>
      <c r="AIV659" s="172"/>
      <c r="AIW659" s="172"/>
      <c r="AIX659" s="172"/>
      <c r="AIY659" s="172"/>
      <c r="AIZ659" s="172"/>
      <c r="AJA659" s="172"/>
      <c r="AJB659" s="172"/>
      <c r="AJC659" s="172"/>
      <c r="AJD659" s="172"/>
      <c r="AJE659" s="172"/>
      <c r="AJF659" s="172"/>
      <c r="AJG659" s="172"/>
      <c r="AJH659" s="172"/>
      <c r="AJI659" s="172"/>
      <c r="AJJ659" s="172"/>
      <c r="AJK659" s="172"/>
      <c r="AJL659" s="172"/>
      <c r="AJM659" s="172"/>
      <c r="AJN659" s="172"/>
      <c r="AJO659" s="172"/>
      <c r="AJP659" s="172"/>
      <c r="AJQ659" s="172"/>
      <c r="AJR659" s="172"/>
      <c r="AJS659" s="172"/>
      <c r="AJT659" s="172"/>
      <c r="AJU659" s="172"/>
      <c r="AJV659" s="172"/>
      <c r="AJW659" s="172"/>
      <c r="AJX659" s="172"/>
      <c r="AJY659" s="172"/>
      <c r="AJZ659" s="172"/>
      <c r="AKA659" s="172"/>
      <c r="AKB659" s="172"/>
      <c r="AKC659" s="172"/>
      <c r="AKD659" s="172"/>
      <c r="AKE659" s="172"/>
      <c r="AKF659" s="172"/>
      <c r="AKG659" s="172"/>
      <c r="AKH659" s="172"/>
      <c r="AKI659" s="172"/>
      <c r="AKJ659" s="172"/>
      <c r="AKK659" s="172"/>
      <c r="AKL659" s="172"/>
      <c r="AKM659" s="172"/>
      <c r="AKN659" s="172"/>
      <c r="AKO659" s="172"/>
      <c r="AKP659" s="172"/>
      <c r="AKQ659" s="172"/>
      <c r="AKR659" s="172"/>
      <c r="AKS659" s="172"/>
      <c r="AKT659" s="172"/>
      <c r="AKU659" s="172"/>
      <c r="AKV659" s="172"/>
      <c r="AKW659" s="172"/>
      <c r="AKX659" s="172"/>
      <c r="AKY659" s="172"/>
      <c r="AKZ659" s="172"/>
      <c r="ALA659" s="172"/>
      <c r="ALB659" s="172"/>
      <c r="ALC659" s="172"/>
      <c r="ALD659" s="172"/>
      <c r="ALE659" s="172"/>
      <c r="ALF659" s="172"/>
      <c r="ALG659" s="172"/>
      <c r="ALH659" s="172"/>
      <c r="ALI659" s="172"/>
      <c r="ALJ659" s="172"/>
      <c r="ALK659" s="172"/>
      <c r="ALL659" s="172"/>
      <c r="ALM659" s="172"/>
      <c r="ALN659" s="172"/>
      <c r="ALO659" s="172"/>
      <c r="ALP659" s="1"/>
      <c r="ALQ659" s="2"/>
      <c r="ALR659" s="2"/>
      <c r="ALS659" s="2"/>
      <c r="ALT659" s="2"/>
      <c r="ALU659" s="2"/>
      <c r="ALV659" s="2"/>
      <c r="ALW659" s="2"/>
      <c r="ALX659" s="2"/>
      <c r="ALY659" s="2"/>
      <c r="ALZ659" s="2"/>
      <c r="AMA659" s="2"/>
      <c r="AMB659" s="2"/>
      <c r="AMC659" s="2"/>
      <c r="AMD659" s="2"/>
      <c r="AME659" s="2"/>
      <c r="AMF659" s="2"/>
      <c r="AMG659" s="2"/>
      <c r="AMH659" s="2"/>
      <c r="AMI659" s="2"/>
      <c r="AMJ659" s="2"/>
      <c r="AMK659" s="2"/>
      <c r="AML659" s="2"/>
      <c r="AMM659" s="172"/>
    </row>
    <row r="660" s="126" customFormat="true" ht="58.7" hidden="false" customHeight="true" outlineLevel="0" collapsed="false">
      <c r="B660" s="160" t="s">
        <v>81</v>
      </c>
      <c r="C660" s="88" t="s">
        <v>399</v>
      </c>
      <c r="D660" s="88" t="n">
        <v>934</v>
      </c>
      <c r="E660" s="162"/>
      <c r="F660" s="162"/>
      <c r="G660" s="89"/>
      <c r="H660" s="90"/>
      <c r="I660" s="151" t="n">
        <f aca="false">SUM(J660:Q660)</f>
        <v>32036900</v>
      </c>
      <c r="J660" s="151" t="n">
        <f aca="false">J667+J661</f>
        <v>19664000</v>
      </c>
      <c r="K660" s="73" t="n">
        <f aca="false">K667+K661</f>
        <v>8485400</v>
      </c>
      <c r="L660" s="73" t="n">
        <f aca="false">L667+L661</f>
        <v>0</v>
      </c>
      <c r="M660" s="73" t="n">
        <f aca="false">M667+M661</f>
        <v>0</v>
      </c>
      <c r="N660" s="73" t="n">
        <f aca="false">N667+N661</f>
        <v>0</v>
      </c>
      <c r="O660" s="151" t="n">
        <f aca="false">O667+O661</f>
        <v>3887500</v>
      </c>
      <c r="P660" s="73" t="n">
        <f aca="false">P667+P661</f>
        <v>0</v>
      </c>
      <c r="Q660" s="152" t="n">
        <f aca="false">Q667+Q661</f>
        <v>0</v>
      </c>
      <c r="ALP660" s="95"/>
      <c r="ALQ660" s="95"/>
      <c r="ALR660" s="95"/>
      <c r="ALS660" s="95"/>
      <c r="ALT660" s="95"/>
      <c r="ALU660" s="95"/>
      <c r="ALV660" s="95"/>
      <c r="ALW660" s="95"/>
      <c r="ALX660" s="95"/>
      <c r="ALY660" s="95"/>
      <c r="ALZ660" s="95"/>
      <c r="AMA660" s="95"/>
      <c r="AMB660" s="95"/>
      <c r="AMC660" s="95"/>
      <c r="AMD660" s="95"/>
      <c r="AME660" s="95"/>
      <c r="AMF660" s="95"/>
      <c r="AMG660" s="95"/>
      <c r="AMH660" s="95"/>
      <c r="AMI660" s="95"/>
      <c r="AMJ660" s="95"/>
      <c r="AMK660" s="95"/>
      <c r="AML660" s="95"/>
    </row>
    <row r="661" s="126" customFormat="true" ht="17.6" hidden="false" customHeight="false" outlineLevel="0" collapsed="false">
      <c r="B661" s="90"/>
      <c r="C661" s="81" t="s">
        <v>15</v>
      </c>
      <c r="D661" s="81" t="n">
        <v>934</v>
      </c>
      <c r="E661" s="154" t="s">
        <v>16</v>
      </c>
      <c r="F661" s="154" t="s">
        <v>83</v>
      </c>
      <c r="G661" s="82"/>
      <c r="H661" s="83"/>
      <c r="I661" s="157" t="n">
        <f aca="false">SUM(J661:Q661)</f>
        <v>300000</v>
      </c>
      <c r="J661" s="157" t="n">
        <f aca="false">J662</f>
        <v>600000</v>
      </c>
      <c r="K661" s="76" t="n">
        <f aca="false">K662</f>
        <v>-300000</v>
      </c>
      <c r="L661" s="76" t="n">
        <f aca="false">L662</f>
        <v>0</v>
      </c>
      <c r="M661" s="76" t="n">
        <f aca="false">M662</f>
        <v>0</v>
      </c>
      <c r="N661" s="76" t="n">
        <f aca="false">N662</f>
        <v>0</v>
      </c>
      <c r="O661" s="157" t="n">
        <f aca="false">O662</f>
        <v>0</v>
      </c>
      <c r="P661" s="76" t="n">
        <f aca="false">P662</f>
        <v>0</v>
      </c>
      <c r="Q661" s="158" t="n">
        <f aca="false">Q662</f>
        <v>0</v>
      </c>
      <c r="ALP661" s="101"/>
      <c r="ALQ661" s="48"/>
      <c r="ALR661" s="48"/>
      <c r="ALS661" s="48"/>
      <c r="ALT661" s="48"/>
      <c r="ALU661" s="48"/>
      <c r="ALV661" s="48"/>
      <c r="ALW661" s="48"/>
      <c r="ALX661" s="48"/>
      <c r="ALY661" s="48"/>
      <c r="ALZ661" s="48"/>
      <c r="AMA661" s="48"/>
      <c r="AMB661" s="48"/>
      <c r="AMC661" s="48"/>
      <c r="AMD661" s="48"/>
      <c r="AME661" s="48"/>
      <c r="AMF661" s="48"/>
      <c r="AMG661" s="48"/>
      <c r="AMH661" s="48"/>
      <c r="AMI661" s="48"/>
      <c r="AMJ661" s="48"/>
      <c r="AMK661" s="48"/>
      <c r="AML661" s="48"/>
    </row>
    <row r="662" s="126" customFormat="true" ht="17.6" hidden="false" customHeight="false" outlineLevel="0" collapsed="false">
      <c r="B662" s="90"/>
      <c r="C662" s="81" t="s">
        <v>31</v>
      </c>
      <c r="D662" s="81" t="n">
        <v>934</v>
      </c>
      <c r="E662" s="154" t="s">
        <v>16</v>
      </c>
      <c r="F662" s="154" t="s">
        <v>32</v>
      </c>
      <c r="G662" s="82"/>
      <c r="H662" s="83"/>
      <c r="I662" s="157" t="n">
        <f aca="false">SUM(J662:Q662)</f>
        <v>300000</v>
      </c>
      <c r="J662" s="157" t="n">
        <f aca="false">J663</f>
        <v>600000</v>
      </c>
      <c r="K662" s="76" t="n">
        <f aca="false">K663</f>
        <v>-300000</v>
      </c>
      <c r="L662" s="76" t="n">
        <f aca="false">L663</f>
        <v>0</v>
      </c>
      <c r="M662" s="76" t="n">
        <f aca="false">M663</f>
        <v>0</v>
      </c>
      <c r="N662" s="76" t="n">
        <f aca="false">N663</f>
        <v>0</v>
      </c>
      <c r="O662" s="157" t="n">
        <f aca="false">O663</f>
        <v>0</v>
      </c>
      <c r="P662" s="76" t="n">
        <f aca="false">P663</f>
        <v>0</v>
      </c>
      <c r="Q662" s="158" t="n">
        <f aca="false">Q663</f>
        <v>0</v>
      </c>
      <c r="ALP662" s="101"/>
      <c r="ALQ662" s="48"/>
      <c r="ALR662" s="48"/>
      <c r="ALS662" s="48"/>
      <c r="ALT662" s="48"/>
      <c r="ALU662" s="48"/>
      <c r="ALV662" s="48"/>
      <c r="ALW662" s="48"/>
      <c r="ALX662" s="48"/>
      <c r="ALY662" s="48"/>
      <c r="ALZ662" s="48"/>
      <c r="AMA662" s="48"/>
      <c r="AMB662" s="48"/>
      <c r="AMC662" s="48"/>
      <c r="AMD662" s="48"/>
      <c r="AME662" s="48"/>
      <c r="AMF662" s="48"/>
      <c r="AMG662" s="48"/>
      <c r="AMH662" s="48"/>
      <c r="AMI662" s="48"/>
      <c r="AMJ662" s="48"/>
      <c r="AMK662" s="48"/>
      <c r="AML662" s="48"/>
    </row>
    <row r="663" s="111" customFormat="true" ht="32.8" hidden="false" customHeight="false" outlineLevel="0" collapsed="false">
      <c r="A663" s="126"/>
      <c r="B663" s="90"/>
      <c r="C663" s="81" t="s">
        <v>97</v>
      </c>
      <c r="D663" s="81" t="n">
        <v>934</v>
      </c>
      <c r="E663" s="154" t="s">
        <v>16</v>
      </c>
      <c r="F663" s="154" t="s">
        <v>32</v>
      </c>
      <c r="G663" s="82" t="n">
        <v>500000000</v>
      </c>
      <c r="H663" s="83"/>
      <c r="I663" s="157" t="n">
        <f aca="false">SUM(J663:Q663)</f>
        <v>300000</v>
      </c>
      <c r="J663" s="157" t="n">
        <f aca="false">J664</f>
        <v>600000</v>
      </c>
      <c r="K663" s="76" t="n">
        <f aca="false">K664</f>
        <v>-300000</v>
      </c>
      <c r="L663" s="76" t="n">
        <f aca="false">L664</f>
        <v>0</v>
      </c>
      <c r="M663" s="76" t="n">
        <f aca="false">M664</f>
        <v>0</v>
      </c>
      <c r="N663" s="76" t="n">
        <f aca="false">N664</f>
        <v>0</v>
      </c>
      <c r="O663" s="157" t="n">
        <f aca="false">O664</f>
        <v>0</v>
      </c>
      <c r="P663" s="76" t="n">
        <f aca="false">P664</f>
        <v>0</v>
      </c>
      <c r="Q663" s="158" t="n">
        <f aca="false">Q664</f>
        <v>0</v>
      </c>
      <c r="R663" s="126"/>
      <c r="S663" s="126"/>
      <c r="T663" s="126"/>
      <c r="U663" s="126"/>
      <c r="V663" s="126"/>
      <c r="W663" s="126"/>
      <c r="X663" s="126"/>
      <c r="Y663" s="126"/>
      <c r="Z663" s="126"/>
      <c r="AA663" s="126"/>
      <c r="AB663" s="126"/>
      <c r="AC663" s="126"/>
      <c r="AD663" s="126"/>
      <c r="AE663" s="126"/>
      <c r="AF663" s="126"/>
      <c r="AG663" s="126"/>
      <c r="AH663" s="126"/>
      <c r="AI663" s="126"/>
      <c r="AJ663" s="126"/>
      <c r="AK663" s="126"/>
      <c r="AL663" s="126"/>
      <c r="AM663" s="126"/>
      <c r="AN663" s="126"/>
      <c r="AO663" s="126"/>
      <c r="AP663" s="126"/>
      <c r="AQ663" s="126"/>
      <c r="AR663" s="126"/>
      <c r="AS663" s="126"/>
      <c r="AT663" s="126"/>
      <c r="AU663" s="126"/>
      <c r="AV663" s="126"/>
      <c r="AW663" s="126"/>
      <c r="AX663" s="126"/>
      <c r="AY663" s="126"/>
      <c r="AZ663" s="126"/>
      <c r="BA663" s="126"/>
      <c r="BB663" s="126"/>
      <c r="BC663" s="126"/>
      <c r="BD663" s="126"/>
      <c r="BE663" s="126"/>
      <c r="BF663" s="126"/>
      <c r="BG663" s="126"/>
      <c r="BH663" s="126"/>
      <c r="BI663" s="126"/>
      <c r="BJ663" s="126"/>
      <c r="BK663" s="126"/>
      <c r="BL663" s="126"/>
      <c r="BM663" s="126"/>
      <c r="BN663" s="126"/>
      <c r="BO663" s="126"/>
      <c r="BP663" s="126"/>
      <c r="BQ663" s="126"/>
      <c r="BR663" s="126"/>
      <c r="BS663" s="126"/>
      <c r="BT663" s="126"/>
      <c r="BU663" s="126"/>
      <c r="BV663" s="126"/>
      <c r="BW663" s="126"/>
      <c r="BX663" s="126"/>
      <c r="BY663" s="126"/>
      <c r="BZ663" s="126"/>
      <c r="CA663" s="126"/>
      <c r="CB663" s="126"/>
      <c r="CC663" s="126"/>
      <c r="CD663" s="126"/>
      <c r="CE663" s="126"/>
      <c r="CF663" s="126"/>
      <c r="CG663" s="126"/>
      <c r="CH663" s="126"/>
      <c r="CI663" s="126"/>
      <c r="CJ663" s="126"/>
      <c r="CK663" s="126"/>
      <c r="CL663" s="126"/>
      <c r="CM663" s="126"/>
      <c r="CN663" s="126"/>
      <c r="CO663" s="126"/>
      <c r="CP663" s="126"/>
      <c r="CQ663" s="126"/>
      <c r="CR663" s="126"/>
      <c r="CS663" s="126"/>
      <c r="CT663" s="126"/>
      <c r="CU663" s="126"/>
      <c r="CV663" s="126"/>
      <c r="CW663" s="126"/>
      <c r="CX663" s="126"/>
      <c r="CY663" s="126"/>
      <c r="CZ663" s="126"/>
      <c r="DA663" s="126"/>
      <c r="DB663" s="126"/>
      <c r="DC663" s="126"/>
      <c r="DD663" s="126"/>
      <c r="DE663" s="126"/>
      <c r="DF663" s="126"/>
      <c r="DG663" s="126"/>
      <c r="DH663" s="126"/>
      <c r="DI663" s="126"/>
      <c r="DJ663" s="126"/>
      <c r="DK663" s="126"/>
      <c r="DL663" s="126"/>
      <c r="DM663" s="126"/>
      <c r="DN663" s="126"/>
      <c r="DO663" s="126"/>
      <c r="DP663" s="126"/>
      <c r="DQ663" s="126"/>
      <c r="DR663" s="126"/>
      <c r="DS663" s="126"/>
      <c r="DT663" s="126"/>
      <c r="DU663" s="126"/>
      <c r="DV663" s="126"/>
      <c r="DW663" s="126"/>
      <c r="DX663" s="126"/>
      <c r="DY663" s="126"/>
      <c r="DZ663" s="126"/>
      <c r="EA663" s="126"/>
      <c r="EB663" s="126"/>
      <c r="EC663" s="126"/>
      <c r="ED663" s="126"/>
      <c r="EE663" s="126"/>
      <c r="EF663" s="126"/>
      <c r="EG663" s="126"/>
      <c r="EH663" s="126"/>
      <c r="EI663" s="126"/>
      <c r="EJ663" s="126"/>
      <c r="EK663" s="126"/>
      <c r="EL663" s="126"/>
      <c r="EM663" s="126"/>
      <c r="EN663" s="126"/>
      <c r="EO663" s="126"/>
      <c r="EP663" s="126"/>
      <c r="EQ663" s="126"/>
      <c r="ER663" s="126"/>
      <c r="ES663" s="126"/>
      <c r="ET663" s="126"/>
      <c r="EU663" s="126"/>
      <c r="EV663" s="126"/>
      <c r="EW663" s="126"/>
      <c r="EX663" s="126"/>
      <c r="EY663" s="126"/>
      <c r="EZ663" s="126"/>
      <c r="FA663" s="126"/>
      <c r="FB663" s="126"/>
      <c r="FC663" s="126"/>
      <c r="FD663" s="126"/>
      <c r="FE663" s="126"/>
      <c r="FF663" s="126"/>
      <c r="FG663" s="126"/>
      <c r="FH663" s="126"/>
      <c r="FI663" s="126"/>
      <c r="FJ663" s="126"/>
      <c r="FK663" s="126"/>
      <c r="FL663" s="126"/>
      <c r="FM663" s="126"/>
      <c r="FN663" s="126"/>
      <c r="FO663" s="126"/>
      <c r="FP663" s="126"/>
      <c r="FQ663" s="126"/>
      <c r="FR663" s="126"/>
      <c r="FS663" s="126"/>
      <c r="FT663" s="126"/>
      <c r="FU663" s="126"/>
      <c r="FV663" s="126"/>
      <c r="FW663" s="126"/>
      <c r="FX663" s="126"/>
      <c r="FY663" s="126"/>
      <c r="FZ663" s="126"/>
      <c r="GA663" s="126"/>
      <c r="GB663" s="126"/>
      <c r="GC663" s="126"/>
      <c r="GD663" s="126"/>
      <c r="GE663" s="126"/>
      <c r="GF663" s="126"/>
      <c r="GG663" s="126"/>
      <c r="GH663" s="126"/>
      <c r="GI663" s="126"/>
      <c r="GJ663" s="126"/>
      <c r="GK663" s="126"/>
      <c r="GL663" s="126"/>
      <c r="GM663" s="126"/>
      <c r="GN663" s="126"/>
      <c r="GO663" s="126"/>
      <c r="GP663" s="126"/>
      <c r="GQ663" s="126"/>
      <c r="GR663" s="126"/>
      <c r="GS663" s="126"/>
      <c r="GT663" s="126"/>
      <c r="GU663" s="126"/>
      <c r="GV663" s="126"/>
      <c r="GW663" s="126"/>
      <c r="GX663" s="126"/>
      <c r="GY663" s="126"/>
      <c r="GZ663" s="126"/>
      <c r="HA663" s="126"/>
      <c r="HB663" s="126"/>
      <c r="HC663" s="126"/>
      <c r="HD663" s="126"/>
      <c r="HE663" s="126"/>
      <c r="HF663" s="126"/>
      <c r="HG663" s="126"/>
      <c r="HH663" s="126"/>
      <c r="HI663" s="126"/>
      <c r="HJ663" s="126"/>
      <c r="HK663" s="126"/>
      <c r="HL663" s="126"/>
      <c r="HM663" s="126"/>
      <c r="HN663" s="126"/>
      <c r="HO663" s="126"/>
      <c r="HP663" s="126"/>
      <c r="HQ663" s="126"/>
      <c r="HR663" s="126"/>
      <c r="HS663" s="126"/>
      <c r="HT663" s="126"/>
      <c r="HU663" s="126"/>
      <c r="HV663" s="126"/>
      <c r="HW663" s="126"/>
      <c r="HX663" s="126"/>
      <c r="HY663" s="126"/>
      <c r="HZ663" s="126"/>
      <c r="IA663" s="126"/>
      <c r="IB663" s="126"/>
      <c r="IC663" s="126"/>
      <c r="ID663" s="126"/>
      <c r="IE663" s="126"/>
      <c r="IF663" s="126"/>
      <c r="IG663" s="126"/>
      <c r="IH663" s="126"/>
      <c r="II663" s="126"/>
      <c r="IJ663" s="126"/>
      <c r="IK663" s="126"/>
      <c r="IL663" s="126"/>
      <c r="IM663" s="126"/>
      <c r="IN663" s="126"/>
      <c r="IO663" s="126"/>
      <c r="IP663" s="126"/>
      <c r="IQ663" s="126"/>
      <c r="IR663" s="126"/>
      <c r="IS663" s="126"/>
      <c r="IT663" s="126"/>
      <c r="IU663" s="126"/>
      <c r="IV663" s="126"/>
      <c r="IW663" s="126"/>
      <c r="IX663" s="126"/>
      <c r="IY663" s="126"/>
      <c r="IZ663" s="126"/>
      <c r="JA663" s="126"/>
      <c r="JB663" s="126"/>
      <c r="JC663" s="126"/>
      <c r="JD663" s="126"/>
      <c r="JE663" s="126"/>
      <c r="JF663" s="126"/>
      <c r="JG663" s="126"/>
      <c r="JH663" s="126"/>
      <c r="JI663" s="126"/>
      <c r="JJ663" s="126"/>
      <c r="JK663" s="126"/>
      <c r="JL663" s="126"/>
      <c r="JM663" s="126"/>
      <c r="JN663" s="126"/>
      <c r="JO663" s="126"/>
      <c r="JP663" s="126"/>
      <c r="JQ663" s="126"/>
      <c r="JR663" s="126"/>
      <c r="JS663" s="126"/>
      <c r="JT663" s="126"/>
      <c r="JU663" s="126"/>
      <c r="JV663" s="126"/>
      <c r="JW663" s="126"/>
      <c r="JX663" s="126"/>
      <c r="JY663" s="126"/>
      <c r="JZ663" s="126"/>
      <c r="KA663" s="126"/>
      <c r="KB663" s="126"/>
      <c r="KC663" s="126"/>
      <c r="KD663" s="126"/>
      <c r="KE663" s="126"/>
      <c r="KF663" s="126"/>
      <c r="KG663" s="126"/>
      <c r="KH663" s="126"/>
      <c r="KI663" s="126"/>
      <c r="KJ663" s="126"/>
      <c r="KK663" s="126"/>
      <c r="KL663" s="126"/>
      <c r="KM663" s="126"/>
      <c r="KN663" s="126"/>
      <c r="KO663" s="126"/>
      <c r="KP663" s="126"/>
      <c r="KQ663" s="126"/>
      <c r="KR663" s="126"/>
      <c r="KS663" s="126"/>
      <c r="KT663" s="126"/>
      <c r="KU663" s="126"/>
      <c r="KV663" s="126"/>
      <c r="KW663" s="126"/>
      <c r="KX663" s="126"/>
      <c r="KY663" s="126"/>
      <c r="KZ663" s="126"/>
      <c r="LA663" s="126"/>
      <c r="LB663" s="126"/>
      <c r="LC663" s="126"/>
      <c r="LD663" s="126"/>
      <c r="LE663" s="126"/>
      <c r="LF663" s="126"/>
      <c r="LG663" s="126"/>
      <c r="LH663" s="126"/>
      <c r="LI663" s="126"/>
      <c r="LJ663" s="126"/>
      <c r="LK663" s="126"/>
      <c r="LL663" s="126"/>
      <c r="LM663" s="126"/>
      <c r="LN663" s="126"/>
      <c r="LO663" s="126"/>
      <c r="LP663" s="126"/>
      <c r="LQ663" s="126"/>
      <c r="LR663" s="126"/>
      <c r="LS663" s="126"/>
      <c r="LT663" s="126"/>
      <c r="LU663" s="126"/>
      <c r="LV663" s="126"/>
      <c r="LW663" s="126"/>
      <c r="LX663" s="126"/>
      <c r="LY663" s="126"/>
      <c r="LZ663" s="126"/>
      <c r="MA663" s="126"/>
      <c r="MB663" s="126"/>
      <c r="MC663" s="126"/>
      <c r="MD663" s="126"/>
      <c r="ME663" s="126"/>
      <c r="MF663" s="126"/>
      <c r="MG663" s="126"/>
      <c r="MH663" s="126"/>
      <c r="MI663" s="126"/>
      <c r="MJ663" s="126"/>
      <c r="MK663" s="126"/>
      <c r="ML663" s="126"/>
      <c r="MM663" s="126"/>
      <c r="MN663" s="126"/>
      <c r="MO663" s="126"/>
      <c r="MP663" s="126"/>
      <c r="MQ663" s="126"/>
      <c r="MR663" s="126"/>
      <c r="MS663" s="126"/>
      <c r="MT663" s="126"/>
      <c r="MU663" s="126"/>
      <c r="MV663" s="126"/>
      <c r="MW663" s="126"/>
      <c r="MX663" s="126"/>
      <c r="MY663" s="126"/>
      <c r="MZ663" s="126"/>
      <c r="NA663" s="126"/>
      <c r="NB663" s="126"/>
      <c r="NC663" s="126"/>
      <c r="ND663" s="126"/>
      <c r="NE663" s="126"/>
      <c r="NF663" s="126"/>
      <c r="NG663" s="126"/>
      <c r="NH663" s="126"/>
      <c r="NI663" s="126"/>
      <c r="NJ663" s="126"/>
      <c r="NK663" s="126"/>
      <c r="NL663" s="126"/>
      <c r="NM663" s="126"/>
      <c r="NN663" s="126"/>
      <c r="NO663" s="126"/>
      <c r="NP663" s="126"/>
      <c r="NQ663" s="126"/>
      <c r="NR663" s="126"/>
      <c r="NS663" s="126"/>
      <c r="NT663" s="126"/>
      <c r="NU663" s="126"/>
      <c r="NV663" s="126"/>
      <c r="NW663" s="126"/>
      <c r="NX663" s="126"/>
      <c r="NY663" s="126"/>
      <c r="NZ663" s="126"/>
      <c r="OA663" s="126"/>
      <c r="OB663" s="126"/>
      <c r="OC663" s="126"/>
      <c r="OD663" s="126"/>
      <c r="OE663" s="126"/>
      <c r="OF663" s="126"/>
      <c r="OG663" s="126"/>
      <c r="OH663" s="126"/>
      <c r="OI663" s="126"/>
      <c r="OJ663" s="126"/>
      <c r="OK663" s="126"/>
      <c r="OL663" s="126"/>
      <c r="OM663" s="126"/>
      <c r="ON663" s="126"/>
      <c r="OO663" s="126"/>
      <c r="OP663" s="126"/>
      <c r="OQ663" s="126"/>
      <c r="OR663" s="126"/>
      <c r="OS663" s="126"/>
      <c r="OT663" s="126"/>
      <c r="OU663" s="126"/>
      <c r="OV663" s="126"/>
      <c r="OW663" s="126"/>
      <c r="OX663" s="126"/>
      <c r="OY663" s="126"/>
      <c r="OZ663" s="126"/>
      <c r="PA663" s="126"/>
      <c r="PB663" s="126"/>
      <c r="PC663" s="126"/>
      <c r="PD663" s="126"/>
      <c r="PE663" s="126"/>
      <c r="PF663" s="126"/>
      <c r="PG663" s="126"/>
      <c r="PH663" s="126"/>
      <c r="PI663" s="126"/>
      <c r="PJ663" s="126"/>
      <c r="PK663" s="126"/>
      <c r="PL663" s="126"/>
      <c r="PM663" s="126"/>
      <c r="PN663" s="126"/>
      <c r="PO663" s="126"/>
      <c r="PP663" s="126"/>
      <c r="PQ663" s="126"/>
      <c r="PR663" s="126"/>
      <c r="PS663" s="126"/>
      <c r="PT663" s="126"/>
      <c r="PU663" s="126"/>
      <c r="PV663" s="126"/>
      <c r="PW663" s="126"/>
      <c r="PX663" s="126"/>
      <c r="PY663" s="126"/>
      <c r="PZ663" s="126"/>
      <c r="QA663" s="126"/>
      <c r="QB663" s="126"/>
      <c r="QC663" s="126"/>
      <c r="QD663" s="126"/>
      <c r="QE663" s="126"/>
      <c r="QF663" s="126"/>
      <c r="QG663" s="126"/>
      <c r="QH663" s="126"/>
      <c r="QI663" s="126"/>
      <c r="QJ663" s="126"/>
      <c r="QK663" s="126"/>
      <c r="QL663" s="126"/>
      <c r="QM663" s="126"/>
      <c r="QN663" s="126"/>
      <c r="QO663" s="126"/>
      <c r="QP663" s="126"/>
      <c r="QQ663" s="126"/>
      <c r="QR663" s="126"/>
      <c r="QS663" s="126"/>
      <c r="QT663" s="126"/>
      <c r="QU663" s="126"/>
      <c r="QV663" s="126"/>
      <c r="QW663" s="126"/>
      <c r="QX663" s="126"/>
      <c r="QY663" s="126"/>
      <c r="QZ663" s="126"/>
      <c r="RA663" s="126"/>
      <c r="RB663" s="126"/>
      <c r="RC663" s="126"/>
      <c r="RD663" s="126"/>
      <c r="RE663" s="126"/>
      <c r="RF663" s="126"/>
      <c r="RG663" s="126"/>
      <c r="RH663" s="126"/>
      <c r="RI663" s="126"/>
      <c r="RJ663" s="126"/>
      <c r="RK663" s="126"/>
      <c r="RL663" s="126"/>
      <c r="RM663" s="126"/>
      <c r="RN663" s="126"/>
      <c r="RO663" s="126"/>
      <c r="RP663" s="126"/>
      <c r="RQ663" s="126"/>
      <c r="RR663" s="126"/>
      <c r="RS663" s="126"/>
      <c r="RT663" s="126"/>
      <c r="RU663" s="126"/>
      <c r="RV663" s="126"/>
      <c r="RW663" s="126"/>
      <c r="RX663" s="126"/>
      <c r="RY663" s="126"/>
      <c r="RZ663" s="126"/>
      <c r="SA663" s="126"/>
      <c r="SB663" s="126"/>
      <c r="SC663" s="126"/>
      <c r="SD663" s="126"/>
      <c r="SE663" s="126"/>
      <c r="SF663" s="126"/>
      <c r="SG663" s="126"/>
      <c r="SH663" s="126"/>
      <c r="SI663" s="126"/>
      <c r="SJ663" s="126"/>
      <c r="SK663" s="126"/>
      <c r="SL663" s="126"/>
      <c r="SM663" s="126"/>
      <c r="SN663" s="126"/>
      <c r="SO663" s="126"/>
      <c r="SP663" s="126"/>
      <c r="SQ663" s="126"/>
      <c r="SR663" s="126"/>
      <c r="SS663" s="126"/>
      <c r="ST663" s="126"/>
      <c r="SU663" s="126"/>
      <c r="SV663" s="126"/>
      <c r="SW663" s="126"/>
      <c r="SX663" s="126"/>
      <c r="SY663" s="126"/>
      <c r="SZ663" s="126"/>
      <c r="TA663" s="126"/>
      <c r="TB663" s="126"/>
      <c r="TC663" s="126"/>
      <c r="TD663" s="126"/>
      <c r="TE663" s="126"/>
      <c r="TF663" s="126"/>
      <c r="TG663" s="126"/>
      <c r="TH663" s="126"/>
      <c r="TI663" s="126"/>
      <c r="TJ663" s="126"/>
      <c r="TK663" s="126"/>
      <c r="TL663" s="126"/>
      <c r="TM663" s="126"/>
      <c r="TN663" s="126"/>
      <c r="TO663" s="126"/>
      <c r="TP663" s="126"/>
      <c r="TQ663" s="126"/>
      <c r="TR663" s="126"/>
      <c r="TS663" s="126"/>
      <c r="TT663" s="126"/>
      <c r="TU663" s="126"/>
      <c r="TV663" s="126"/>
      <c r="TW663" s="126"/>
      <c r="TX663" s="126"/>
      <c r="TY663" s="126"/>
      <c r="TZ663" s="126"/>
      <c r="UA663" s="126"/>
      <c r="UB663" s="126"/>
      <c r="UC663" s="126"/>
      <c r="UD663" s="126"/>
      <c r="UE663" s="126"/>
      <c r="UF663" s="126"/>
      <c r="UG663" s="126"/>
      <c r="UH663" s="126"/>
      <c r="UI663" s="126"/>
      <c r="UJ663" s="126"/>
      <c r="UK663" s="126"/>
      <c r="UL663" s="126"/>
      <c r="UM663" s="126"/>
      <c r="UN663" s="126"/>
      <c r="UO663" s="126"/>
      <c r="UP663" s="126"/>
      <c r="UQ663" s="126"/>
      <c r="UR663" s="126"/>
      <c r="US663" s="126"/>
      <c r="UT663" s="126"/>
      <c r="UU663" s="126"/>
      <c r="UV663" s="126"/>
      <c r="UW663" s="126"/>
      <c r="UX663" s="126"/>
      <c r="UY663" s="126"/>
      <c r="UZ663" s="126"/>
      <c r="VA663" s="126"/>
      <c r="VB663" s="126"/>
      <c r="VC663" s="126"/>
      <c r="VD663" s="126"/>
      <c r="VE663" s="126"/>
      <c r="VF663" s="126"/>
      <c r="VG663" s="126"/>
      <c r="VH663" s="126"/>
      <c r="VI663" s="126"/>
      <c r="VJ663" s="126"/>
      <c r="VK663" s="126"/>
      <c r="VL663" s="126"/>
      <c r="VM663" s="126"/>
      <c r="VN663" s="126"/>
      <c r="VO663" s="126"/>
      <c r="VP663" s="126"/>
      <c r="VQ663" s="126"/>
      <c r="VR663" s="126"/>
      <c r="VS663" s="126"/>
      <c r="VT663" s="126"/>
      <c r="VU663" s="126"/>
      <c r="VV663" s="126"/>
      <c r="VW663" s="126"/>
      <c r="VX663" s="126"/>
      <c r="VY663" s="126"/>
      <c r="VZ663" s="126"/>
      <c r="WA663" s="126"/>
      <c r="WB663" s="126"/>
      <c r="WC663" s="126"/>
      <c r="WD663" s="126"/>
      <c r="WE663" s="126"/>
      <c r="WF663" s="126"/>
      <c r="WG663" s="126"/>
      <c r="WH663" s="126"/>
      <c r="WI663" s="126"/>
      <c r="WJ663" s="126"/>
      <c r="WK663" s="126"/>
      <c r="WL663" s="126"/>
      <c r="WM663" s="126"/>
      <c r="WN663" s="126"/>
      <c r="WO663" s="126"/>
      <c r="WP663" s="126"/>
      <c r="WQ663" s="126"/>
      <c r="WR663" s="126"/>
      <c r="WS663" s="126"/>
      <c r="WT663" s="126"/>
      <c r="WU663" s="126"/>
      <c r="WV663" s="126"/>
      <c r="WW663" s="126"/>
      <c r="WX663" s="126"/>
      <c r="WY663" s="126"/>
      <c r="WZ663" s="126"/>
      <c r="XA663" s="126"/>
      <c r="XB663" s="126"/>
      <c r="XC663" s="126"/>
      <c r="XD663" s="126"/>
      <c r="XE663" s="126"/>
      <c r="XF663" s="126"/>
      <c r="XG663" s="126"/>
      <c r="XH663" s="126"/>
      <c r="XI663" s="126"/>
      <c r="XJ663" s="126"/>
      <c r="XK663" s="126"/>
      <c r="XL663" s="126"/>
      <c r="XM663" s="126"/>
      <c r="XN663" s="126"/>
      <c r="XO663" s="126"/>
      <c r="XP663" s="126"/>
      <c r="XQ663" s="126"/>
      <c r="XR663" s="126"/>
      <c r="XS663" s="126"/>
      <c r="XT663" s="126"/>
      <c r="XU663" s="126"/>
      <c r="XV663" s="126"/>
      <c r="XW663" s="126"/>
      <c r="XX663" s="126"/>
      <c r="XY663" s="126"/>
      <c r="XZ663" s="126"/>
      <c r="YA663" s="126"/>
      <c r="YB663" s="126"/>
      <c r="YC663" s="126"/>
      <c r="YD663" s="126"/>
      <c r="YE663" s="126"/>
      <c r="YF663" s="126"/>
      <c r="YG663" s="126"/>
      <c r="YH663" s="126"/>
      <c r="YI663" s="126"/>
      <c r="YJ663" s="126"/>
      <c r="YK663" s="126"/>
      <c r="YL663" s="126"/>
      <c r="YM663" s="126"/>
      <c r="YN663" s="126"/>
      <c r="YO663" s="126"/>
      <c r="YP663" s="126"/>
      <c r="YQ663" s="126"/>
      <c r="YR663" s="126"/>
      <c r="YS663" s="126"/>
      <c r="YT663" s="126"/>
      <c r="YU663" s="126"/>
      <c r="YV663" s="126"/>
      <c r="YW663" s="126"/>
      <c r="YX663" s="126"/>
      <c r="YY663" s="126"/>
      <c r="YZ663" s="126"/>
      <c r="ZA663" s="126"/>
      <c r="ZB663" s="126"/>
      <c r="ZC663" s="126"/>
      <c r="ZD663" s="126"/>
      <c r="ZE663" s="126"/>
      <c r="ZF663" s="126"/>
      <c r="ZG663" s="126"/>
      <c r="ZH663" s="126"/>
      <c r="ZI663" s="126"/>
      <c r="ZJ663" s="126"/>
      <c r="ZK663" s="126"/>
      <c r="ZL663" s="126"/>
      <c r="ZM663" s="126"/>
      <c r="ZN663" s="126"/>
      <c r="ZO663" s="126"/>
      <c r="ZP663" s="126"/>
      <c r="ZQ663" s="126"/>
      <c r="ZR663" s="126"/>
      <c r="ZS663" s="126"/>
      <c r="ZT663" s="126"/>
      <c r="ZU663" s="126"/>
      <c r="ZV663" s="126"/>
      <c r="ZW663" s="126"/>
      <c r="ZX663" s="126"/>
      <c r="ZY663" s="126"/>
      <c r="ZZ663" s="126"/>
      <c r="AAA663" s="126"/>
      <c r="AAB663" s="126"/>
      <c r="AAC663" s="126"/>
      <c r="AAD663" s="126"/>
      <c r="AAE663" s="126"/>
      <c r="AAF663" s="126"/>
      <c r="AAG663" s="126"/>
      <c r="AAH663" s="126"/>
      <c r="AAI663" s="126"/>
      <c r="AAJ663" s="126"/>
      <c r="AAK663" s="126"/>
      <c r="AAL663" s="126"/>
      <c r="AAM663" s="126"/>
      <c r="AAN663" s="126"/>
      <c r="AAO663" s="126"/>
      <c r="AAP663" s="126"/>
      <c r="AAQ663" s="126"/>
      <c r="AAR663" s="126"/>
      <c r="AAS663" s="126"/>
      <c r="AAT663" s="126"/>
      <c r="AAU663" s="126"/>
      <c r="AAV663" s="126"/>
      <c r="AAW663" s="126"/>
      <c r="AAX663" s="126"/>
      <c r="AAY663" s="126"/>
      <c r="AAZ663" s="126"/>
      <c r="ABA663" s="126"/>
      <c r="ABB663" s="126"/>
      <c r="ABC663" s="126"/>
      <c r="ABD663" s="126"/>
      <c r="ABE663" s="126"/>
      <c r="ABF663" s="126"/>
      <c r="ABG663" s="126"/>
      <c r="ABH663" s="126"/>
      <c r="ABI663" s="126"/>
      <c r="ABJ663" s="126"/>
      <c r="ABK663" s="126"/>
      <c r="ABL663" s="126"/>
      <c r="ABM663" s="126"/>
      <c r="ABN663" s="126"/>
      <c r="ABO663" s="126"/>
      <c r="ABP663" s="126"/>
      <c r="ABQ663" s="126"/>
      <c r="ABR663" s="126"/>
      <c r="ABS663" s="126"/>
      <c r="ABT663" s="126"/>
      <c r="ABU663" s="126"/>
      <c r="ABV663" s="126"/>
      <c r="ABW663" s="126"/>
      <c r="ABX663" s="126"/>
      <c r="ABY663" s="126"/>
      <c r="ABZ663" s="126"/>
      <c r="ACA663" s="126"/>
      <c r="ACB663" s="126"/>
      <c r="ACC663" s="126"/>
      <c r="ACD663" s="126"/>
      <c r="ACE663" s="126"/>
      <c r="ACF663" s="126"/>
      <c r="ACG663" s="126"/>
      <c r="ACH663" s="126"/>
      <c r="ACI663" s="126"/>
      <c r="ACJ663" s="126"/>
      <c r="ACK663" s="126"/>
      <c r="ACL663" s="126"/>
      <c r="ACM663" s="126"/>
      <c r="ACN663" s="126"/>
      <c r="ACO663" s="126"/>
      <c r="ACP663" s="126"/>
      <c r="ACQ663" s="126"/>
      <c r="ACR663" s="126"/>
      <c r="ACS663" s="126"/>
      <c r="ACT663" s="126"/>
      <c r="ACU663" s="126"/>
      <c r="ACV663" s="126"/>
      <c r="ACW663" s="126"/>
      <c r="ACX663" s="126"/>
      <c r="ACY663" s="126"/>
      <c r="ACZ663" s="126"/>
      <c r="ADA663" s="126"/>
      <c r="ADB663" s="126"/>
      <c r="ADC663" s="126"/>
      <c r="ADD663" s="126"/>
      <c r="ADE663" s="126"/>
      <c r="ADF663" s="126"/>
      <c r="ADG663" s="126"/>
      <c r="ADH663" s="126"/>
      <c r="ADI663" s="126"/>
      <c r="ADJ663" s="126"/>
      <c r="ADK663" s="126"/>
      <c r="ADL663" s="126"/>
      <c r="ADM663" s="126"/>
      <c r="ADN663" s="126"/>
      <c r="ADO663" s="126"/>
      <c r="ADP663" s="126"/>
      <c r="ADQ663" s="126"/>
      <c r="ADR663" s="126"/>
      <c r="ADS663" s="126"/>
      <c r="ADT663" s="126"/>
      <c r="ADU663" s="126"/>
      <c r="ADV663" s="126"/>
      <c r="ADW663" s="126"/>
      <c r="ADX663" s="126"/>
      <c r="ADY663" s="126"/>
      <c r="ADZ663" s="126"/>
      <c r="AEA663" s="126"/>
      <c r="AEB663" s="126"/>
      <c r="AEC663" s="126"/>
      <c r="AED663" s="126"/>
      <c r="AEE663" s="126"/>
      <c r="AEF663" s="126"/>
      <c r="AEG663" s="126"/>
      <c r="AEH663" s="126"/>
      <c r="AEI663" s="126"/>
      <c r="AEJ663" s="126"/>
      <c r="AEK663" s="126"/>
      <c r="AEL663" s="126"/>
      <c r="AEM663" s="126"/>
      <c r="AEN663" s="126"/>
      <c r="AEO663" s="126"/>
      <c r="AEP663" s="126"/>
      <c r="AEQ663" s="126"/>
      <c r="AER663" s="126"/>
      <c r="AES663" s="126"/>
      <c r="AET663" s="126"/>
      <c r="AEU663" s="126"/>
      <c r="AEV663" s="126"/>
      <c r="AEW663" s="126"/>
      <c r="AEX663" s="126"/>
      <c r="AEY663" s="126"/>
      <c r="AEZ663" s="126"/>
      <c r="AFA663" s="126"/>
      <c r="AFB663" s="126"/>
      <c r="AFC663" s="126"/>
      <c r="AFD663" s="126"/>
      <c r="AFE663" s="126"/>
      <c r="AFF663" s="126"/>
      <c r="AFG663" s="126"/>
      <c r="AFH663" s="126"/>
      <c r="AFI663" s="126"/>
      <c r="AFJ663" s="126"/>
      <c r="AFK663" s="126"/>
      <c r="AFL663" s="126"/>
      <c r="AFM663" s="126"/>
      <c r="AFN663" s="126"/>
      <c r="AFO663" s="126"/>
      <c r="AFP663" s="126"/>
      <c r="AFQ663" s="126"/>
      <c r="AFR663" s="126"/>
      <c r="AFS663" s="126"/>
      <c r="AFT663" s="126"/>
      <c r="AFU663" s="126"/>
      <c r="AFV663" s="126"/>
      <c r="AFW663" s="126"/>
      <c r="AFX663" s="126"/>
      <c r="AFY663" s="126"/>
      <c r="AFZ663" s="126"/>
      <c r="AGA663" s="126"/>
      <c r="AGB663" s="126"/>
      <c r="AGC663" s="126"/>
      <c r="AGD663" s="126"/>
      <c r="AGE663" s="126"/>
      <c r="AGF663" s="126"/>
      <c r="AGG663" s="126"/>
      <c r="AGH663" s="126"/>
      <c r="AGI663" s="126"/>
      <c r="AGJ663" s="126"/>
      <c r="AGK663" s="126"/>
      <c r="AGL663" s="126"/>
      <c r="AGM663" s="126"/>
      <c r="AGN663" s="126"/>
      <c r="AGO663" s="126"/>
      <c r="AGP663" s="126"/>
      <c r="AGQ663" s="126"/>
      <c r="AGR663" s="126"/>
      <c r="AGS663" s="126"/>
      <c r="AGT663" s="126"/>
      <c r="AGU663" s="126"/>
      <c r="AGV663" s="126"/>
      <c r="AGW663" s="126"/>
      <c r="AGX663" s="126"/>
      <c r="AGY663" s="126"/>
      <c r="AGZ663" s="126"/>
      <c r="AHA663" s="126"/>
      <c r="AHB663" s="126"/>
      <c r="AHC663" s="126"/>
      <c r="AHD663" s="126"/>
      <c r="AHE663" s="126"/>
      <c r="AHF663" s="126"/>
      <c r="AHG663" s="126"/>
      <c r="AHH663" s="126"/>
      <c r="AHI663" s="126"/>
      <c r="AHJ663" s="126"/>
      <c r="AHK663" s="126"/>
      <c r="AHL663" s="126"/>
      <c r="AHM663" s="126"/>
      <c r="AHN663" s="126"/>
      <c r="AHO663" s="126"/>
      <c r="AHP663" s="126"/>
      <c r="AHQ663" s="126"/>
      <c r="AHR663" s="126"/>
      <c r="AHS663" s="126"/>
      <c r="AHT663" s="126"/>
      <c r="AHU663" s="126"/>
      <c r="AHV663" s="126"/>
      <c r="AHW663" s="126"/>
      <c r="AHX663" s="126"/>
      <c r="AHY663" s="126"/>
      <c r="AHZ663" s="126"/>
      <c r="AIA663" s="126"/>
      <c r="AIB663" s="126"/>
      <c r="AIC663" s="126"/>
      <c r="AID663" s="126"/>
      <c r="AIE663" s="126"/>
      <c r="AIF663" s="126"/>
      <c r="AIG663" s="126"/>
      <c r="AIH663" s="126"/>
      <c r="AII663" s="126"/>
      <c r="AIJ663" s="126"/>
      <c r="AIK663" s="126"/>
      <c r="AIL663" s="126"/>
      <c r="AIM663" s="126"/>
      <c r="AIN663" s="126"/>
      <c r="AIO663" s="126"/>
      <c r="AIP663" s="126"/>
      <c r="AIQ663" s="126"/>
      <c r="AIR663" s="126"/>
      <c r="AIS663" s="126"/>
      <c r="AIT663" s="126"/>
      <c r="AIU663" s="126"/>
      <c r="AIV663" s="126"/>
      <c r="AIW663" s="126"/>
      <c r="AIX663" s="126"/>
      <c r="AIY663" s="126"/>
      <c r="AIZ663" s="126"/>
      <c r="AJA663" s="126"/>
      <c r="AJB663" s="126"/>
      <c r="AJC663" s="126"/>
      <c r="AJD663" s="126"/>
      <c r="AJE663" s="126"/>
      <c r="AJF663" s="126"/>
      <c r="AJG663" s="126"/>
      <c r="AJH663" s="126"/>
      <c r="AJI663" s="126"/>
      <c r="AJJ663" s="126"/>
      <c r="AJK663" s="126"/>
      <c r="AJL663" s="126"/>
      <c r="AJM663" s="126"/>
      <c r="AJN663" s="126"/>
      <c r="AJO663" s="126"/>
      <c r="AJP663" s="126"/>
      <c r="AJQ663" s="126"/>
      <c r="AJR663" s="126"/>
      <c r="AJS663" s="126"/>
      <c r="AJT663" s="126"/>
      <c r="AJU663" s="126"/>
      <c r="AJV663" s="126"/>
      <c r="AJW663" s="126"/>
      <c r="AJX663" s="126"/>
      <c r="AJY663" s="126"/>
      <c r="AJZ663" s="126"/>
      <c r="AKA663" s="126"/>
      <c r="AKB663" s="126"/>
      <c r="AKC663" s="126"/>
      <c r="AKD663" s="126"/>
      <c r="AKE663" s="126"/>
      <c r="AKF663" s="126"/>
      <c r="AKG663" s="126"/>
      <c r="AKH663" s="126"/>
      <c r="AKI663" s="126"/>
      <c r="AKJ663" s="126"/>
      <c r="AKK663" s="126"/>
      <c r="AKL663" s="126"/>
      <c r="AKM663" s="126"/>
      <c r="AKN663" s="126"/>
      <c r="AKO663" s="126"/>
      <c r="AKP663" s="126"/>
      <c r="AKQ663" s="126"/>
      <c r="AKR663" s="126"/>
      <c r="AKS663" s="126"/>
      <c r="AKT663" s="126"/>
      <c r="AKU663" s="126"/>
      <c r="AKV663" s="126"/>
      <c r="AKW663" s="126"/>
      <c r="AKX663" s="126"/>
      <c r="AKY663" s="126"/>
      <c r="AKZ663" s="126"/>
      <c r="ALA663" s="126"/>
      <c r="ALB663" s="126"/>
      <c r="ALC663" s="126"/>
      <c r="ALD663" s="126"/>
      <c r="ALE663" s="126"/>
      <c r="ALF663" s="126"/>
      <c r="ALG663" s="126"/>
      <c r="ALH663" s="126"/>
      <c r="ALI663" s="126"/>
      <c r="ALJ663" s="126"/>
      <c r="ALK663" s="126"/>
      <c r="ALL663" s="126"/>
      <c r="ALM663" s="126"/>
      <c r="ALN663" s="126"/>
      <c r="ALO663" s="126"/>
      <c r="ALP663" s="101"/>
      <c r="ALQ663" s="48"/>
      <c r="ALR663" s="48"/>
      <c r="ALS663" s="48"/>
      <c r="ALT663" s="48"/>
      <c r="ALU663" s="48"/>
      <c r="ALV663" s="48"/>
      <c r="ALW663" s="48"/>
      <c r="ALX663" s="48"/>
      <c r="ALY663" s="48"/>
      <c r="ALZ663" s="48"/>
      <c r="AMA663" s="48"/>
      <c r="AMB663" s="48"/>
      <c r="AMC663" s="48"/>
      <c r="AMD663" s="48"/>
      <c r="AME663" s="48"/>
      <c r="AMF663" s="48"/>
      <c r="AMG663" s="48"/>
      <c r="AMH663" s="48"/>
      <c r="AMI663" s="48"/>
      <c r="AMJ663" s="48"/>
      <c r="AMK663" s="48"/>
      <c r="AML663" s="48"/>
      <c r="AMM663" s="126"/>
    </row>
    <row r="664" s="111" customFormat="true" ht="32.8" hidden="false" customHeight="false" outlineLevel="0" collapsed="false">
      <c r="A664" s="126"/>
      <c r="B664" s="90"/>
      <c r="C664" s="81" t="s">
        <v>116</v>
      </c>
      <c r="D664" s="81" t="n">
        <v>934</v>
      </c>
      <c r="E664" s="154" t="s">
        <v>16</v>
      </c>
      <c r="F664" s="154" t="s">
        <v>32</v>
      </c>
      <c r="G664" s="82" t="n">
        <v>5030000000</v>
      </c>
      <c r="H664" s="83"/>
      <c r="I664" s="157" t="n">
        <f aca="false">SUM(J664:Q664)</f>
        <v>300000</v>
      </c>
      <c r="J664" s="157" t="n">
        <f aca="false">J665</f>
        <v>600000</v>
      </c>
      <c r="K664" s="76" t="n">
        <f aca="false">K665</f>
        <v>-300000</v>
      </c>
      <c r="L664" s="76" t="n">
        <f aca="false">L665</f>
        <v>0</v>
      </c>
      <c r="M664" s="76" t="n">
        <f aca="false">M665</f>
        <v>0</v>
      </c>
      <c r="N664" s="76" t="n">
        <f aca="false">N665</f>
        <v>0</v>
      </c>
      <c r="O664" s="157" t="n">
        <f aca="false">O665</f>
        <v>0</v>
      </c>
      <c r="P664" s="76" t="n">
        <f aca="false">P665</f>
        <v>0</v>
      </c>
      <c r="Q664" s="158" t="n">
        <f aca="false">Q665</f>
        <v>0</v>
      </c>
      <c r="R664" s="126"/>
      <c r="S664" s="126"/>
      <c r="T664" s="126"/>
      <c r="U664" s="126"/>
      <c r="V664" s="126"/>
      <c r="W664" s="126"/>
      <c r="X664" s="126"/>
      <c r="Y664" s="126"/>
      <c r="Z664" s="126"/>
      <c r="AA664" s="126"/>
      <c r="AB664" s="126"/>
      <c r="AC664" s="126"/>
      <c r="AD664" s="126"/>
      <c r="AE664" s="126"/>
      <c r="AF664" s="126"/>
      <c r="AG664" s="126"/>
      <c r="AH664" s="126"/>
      <c r="AI664" s="126"/>
      <c r="AJ664" s="126"/>
      <c r="AK664" s="126"/>
      <c r="AL664" s="126"/>
      <c r="AM664" s="126"/>
      <c r="AN664" s="126"/>
      <c r="AO664" s="126"/>
      <c r="AP664" s="126"/>
      <c r="AQ664" s="126"/>
      <c r="AR664" s="126"/>
      <c r="AS664" s="126"/>
      <c r="AT664" s="126"/>
      <c r="AU664" s="126"/>
      <c r="AV664" s="126"/>
      <c r="AW664" s="126"/>
      <c r="AX664" s="126"/>
      <c r="AY664" s="126"/>
      <c r="AZ664" s="126"/>
      <c r="BA664" s="126"/>
      <c r="BB664" s="126"/>
      <c r="BC664" s="126"/>
      <c r="BD664" s="126"/>
      <c r="BE664" s="126"/>
      <c r="BF664" s="126"/>
      <c r="BG664" s="126"/>
      <c r="BH664" s="126"/>
      <c r="BI664" s="126"/>
      <c r="BJ664" s="126"/>
      <c r="BK664" s="126"/>
      <c r="BL664" s="126"/>
      <c r="BM664" s="126"/>
      <c r="BN664" s="126"/>
      <c r="BO664" s="126"/>
      <c r="BP664" s="126"/>
      <c r="BQ664" s="126"/>
      <c r="BR664" s="126"/>
      <c r="BS664" s="126"/>
      <c r="BT664" s="126"/>
      <c r="BU664" s="126"/>
      <c r="BV664" s="126"/>
      <c r="BW664" s="126"/>
      <c r="BX664" s="126"/>
      <c r="BY664" s="126"/>
      <c r="BZ664" s="126"/>
      <c r="CA664" s="126"/>
      <c r="CB664" s="126"/>
      <c r="CC664" s="126"/>
      <c r="CD664" s="126"/>
      <c r="CE664" s="126"/>
      <c r="CF664" s="126"/>
      <c r="CG664" s="126"/>
      <c r="CH664" s="126"/>
      <c r="CI664" s="126"/>
      <c r="CJ664" s="126"/>
      <c r="CK664" s="126"/>
      <c r="CL664" s="126"/>
      <c r="CM664" s="126"/>
      <c r="CN664" s="126"/>
      <c r="CO664" s="126"/>
      <c r="CP664" s="126"/>
      <c r="CQ664" s="126"/>
      <c r="CR664" s="126"/>
      <c r="CS664" s="126"/>
      <c r="CT664" s="126"/>
      <c r="CU664" s="126"/>
      <c r="CV664" s="126"/>
      <c r="CW664" s="126"/>
      <c r="CX664" s="126"/>
      <c r="CY664" s="126"/>
      <c r="CZ664" s="126"/>
      <c r="DA664" s="126"/>
      <c r="DB664" s="126"/>
      <c r="DC664" s="126"/>
      <c r="DD664" s="126"/>
      <c r="DE664" s="126"/>
      <c r="DF664" s="126"/>
      <c r="DG664" s="126"/>
      <c r="DH664" s="126"/>
      <c r="DI664" s="126"/>
      <c r="DJ664" s="126"/>
      <c r="DK664" s="126"/>
      <c r="DL664" s="126"/>
      <c r="DM664" s="126"/>
      <c r="DN664" s="126"/>
      <c r="DO664" s="126"/>
      <c r="DP664" s="126"/>
      <c r="DQ664" s="126"/>
      <c r="DR664" s="126"/>
      <c r="DS664" s="126"/>
      <c r="DT664" s="126"/>
      <c r="DU664" s="126"/>
      <c r="DV664" s="126"/>
      <c r="DW664" s="126"/>
      <c r="DX664" s="126"/>
      <c r="DY664" s="126"/>
      <c r="DZ664" s="126"/>
      <c r="EA664" s="126"/>
      <c r="EB664" s="126"/>
      <c r="EC664" s="126"/>
      <c r="ED664" s="126"/>
      <c r="EE664" s="126"/>
      <c r="EF664" s="126"/>
      <c r="EG664" s="126"/>
      <c r="EH664" s="126"/>
      <c r="EI664" s="126"/>
      <c r="EJ664" s="126"/>
      <c r="EK664" s="126"/>
      <c r="EL664" s="126"/>
      <c r="EM664" s="126"/>
      <c r="EN664" s="126"/>
      <c r="EO664" s="126"/>
      <c r="EP664" s="126"/>
      <c r="EQ664" s="126"/>
      <c r="ER664" s="126"/>
      <c r="ES664" s="126"/>
      <c r="ET664" s="126"/>
      <c r="EU664" s="126"/>
      <c r="EV664" s="126"/>
      <c r="EW664" s="126"/>
      <c r="EX664" s="126"/>
      <c r="EY664" s="126"/>
      <c r="EZ664" s="126"/>
      <c r="FA664" s="126"/>
      <c r="FB664" s="126"/>
      <c r="FC664" s="126"/>
      <c r="FD664" s="126"/>
      <c r="FE664" s="126"/>
      <c r="FF664" s="126"/>
      <c r="FG664" s="126"/>
      <c r="FH664" s="126"/>
      <c r="FI664" s="126"/>
      <c r="FJ664" s="126"/>
      <c r="FK664" s="126"/>
      <c r="FL664" s="126"/>
      <c r="FM664" s="126"/>
      <c r="FN664" s="126"/>
      <c r="FO664" s="126"/>
      <c r="FP664" s="126"/>
      <c r="FQ664" s="126"/>
      <c r="FR664" s="126"/>
      <c r="FS664" s="126"/>
      <c r="FT664" s="126"/>
      <c r="FU664" s="126"/>
      <c r="FV664" s="126"/>
      <c r="FW664" s="126"/>
      <c r="FX664" s="126"/>
      <c r="FY664" s="126"/>
      <c r="FZ664" s="126"/>
      <c r="GA664" s="126"/>
      <c r="GB664" s="126"/>
      <c r="GC664" s="126"/>
      <c r="GD664" s="126"/>
      <c r="GE664" s="126"/>
      <c r="GF664" s="126"/>
      <c r="GG664" s="126"/>
      <c r="GH664" s="126"/>
      <c r="GI664" s="126"/>
      <c r="GJ664" s="126"/>
      <c r="GK664" s="126"/>
      <c r="GL664" s="126"/>
      <c r="GM664" s="126"/>
      <c r="GN664" s="126"/>
      <c r="GO664" s="126"/>
      <c r="GP664" s="126"/>
      <c r="GQ664" s="126"/>
      <c r="GR664" s="126"/>
      <c r="GS664" s="126"/>
      <c r="GT664" s="126"/>
      <c r="GU664" s="126"/>
      <c r="GV664" s="126"/>
      <c r="GW664" s="126"/>
      <c r="GX664" s="126"/>
      <c r="GY664" s="126"/>
      <c r="GZ664" s="126"/>
      <c r="HA664" s="126"/>
      <c r="HB664" s="126"/>
      <c r="HC664" s="126"/>
      <c r="HD664" s="126"/>
      <c r="HE664" s="126"/>
      <c r="HF664" s="126"/>
      <c r="HG664" s="126"/>
      <c r="HH664" s="126"/>
      <c r="HI664" s="126"/>
      <c r="HJ664" s="126"/>
      <c r="HK664" s="126"/>
      <c r="HL664" s="126"/>
      <c r="HM664" s="126"/>
      <c r="HN664" s="126"/>
      <c r="HO664" s="126"/>
      <c r="HP664" s="126"/>
      <c r="HQ664" s="126"/>
      <c r="HR664" s="126"/>
      <c r="HS664" s="126"/>
      <c r="HT664" s="126"/>
      <c r="HU664" s="126"/>
      <c r="HV664" s="126"/>
      <c r="HW664" s="126"/>
      <c r="HX664" s="126"/>
      <c r="HY664" s="126"/>
      <c r="HZ664" s="126"/>
      <c r="IA664" s="126"/>
      <c r="IB664" s="126"/>
      <c r="IC664" s="126"/>
      <c r="ID664" s="126"/>
      <c r="IE664" s="126"/>
      <c r="IF664" s="126"/>
      <c r="IG664" s="126"/>
      <c r="IH664" s="126"/>
      <c r="II664" s="126"/>
      <c r="IJ664" s="126"/>
      <c r="IK664" s="126"/>
      <c r="IL664" s="126"/>
      <c r="IM664" s="126"/>
      <c r="IN664" s="126"/>
      <c r="IO664" s="126"/>
      <c r="IP664" s="126"/>
      <c r="IQ664" s="126"/>
      <c r="IR664" s="126"/>
      <c r="IS664" s="126"/>
      <c r="IT664" s="126"/>
      <c r="IU664" s="126"/>
      <c r="IV664" s="126"/>
      <c r="IW664" s="126"/>
      <c r="IX664" s="126"/>
      <c r="IY664" s="126"/>
      <c r="IZ664" s="126"/>
      <c r="JA664" s="126"/>
      <c r="JB664" s="126"/>
      <c r="JC664" s="126"/>
      <c r="JD664" s="126"/>
      <c r="JE664" s="126"/>
      <c r="JF664" s="126"/>
      <c r="JG664" s="126"/>
      <c r="JH664" s="126"/>
      <c r="JI664" s="126"/>
      <c r="JJ664" s="126"/>
      <c r="JK664" s="126"/>
      <c r="JL664" s="126"/>
      <c r="JM664" s="126"/>
      <c r="JN664" s="126"/>
      <c r="JO664" s="126"/>
      <c r="JP664" s="126"/>
      <c r="JQ664" s="126"/>
      <c r="JR664" s="126"/>
      <c r="JS664" s="126"/>
      <c r="JT664" s="126"/>
      <c r="JU664" s="126"/>
      <c r="JV664" s="126"/>
      <c r="JW664" s="126"/>
      <c r="JX664" s="126"/>
      <c r="JY664" s="126"/>
      <c r="JZ664" s="126"/>
      <c r="KA664" s="126"/>
      <c r="KB664" s="126"/>
      <c r="KC664" s="126"/>
      <c r="KD664" s="126"/>
      <c r="KE664" s="126"/>
      <c r="KF664" s="126"/>
      <c r="KG664" s="126"/>
      <c r="KH664" s="126"/>
      <c r="KI664" s="126"/>
      <c r="KJ664" s="126"/>
      <c r="KK664" s="126"/>
      <c r="KL664" s="126"/>
      <c r="KM664" s="126"/>
      <c r="KN664" s="126"/>
      <c r="KO664" s="126"/>
      <c r="KP664" s="126"/>
      <c r="KQ664" s="126"/>
      <c r="KR664" s="126"/>
      <c r="KS664" s="126"/>
      <c r="KT664" s="126"/>
      <c r="KU664" s="126"/>
      <c r="KV664" s="126"/>
      <c r="KW664" s="126"/>
      <c r="KX664" s="126"/>
      <c r="KY664" s="126"/>
      <c r="KZ664" s="126"/>
      <c r="LA664" s="126"/>
      <c r="LB664" s="126"/>
      <c r="LC664" s="126"/>
      <c r="LD664" s="126"/>
      <c r="LE664" s="126"/>
      <c r="LF664" s="126"/>
      <c r="LG664" s="126"/>
      <c r="LH664" s="126"/>
      <c r="LI664" s="126"/>
      <c r="LJ664" s="126"/>
      <c r="LK664" s="126"/>
      <c r="LL664" s="126"/>
      <c r="LM664" s="126"/>
      <c r="LN664" s="126"/>
      <c r="LO664" s="126"/>
      <c r="LP664" s="126"/>
      <c r="LQ664" s="126"/>
      <c r="LR664" s="126"/>
      <c r="LS664" s="126"/>
      <c r="LT664" s="126"/>
      <c r="LU664" s="126"/>
      <c r="LV664" s="126"/>
      <c r="LW664" s="126"/>
      <c r="LX664" s="126"/>
      <c r="LY664" s="126"/>
      <c r="LZ664" s="126"/>
      <c r="MA664" s="126"/>
      <c r="MB664" s="126"/>
      <c r="MC664" s="126"/>
      <c r="MD664" s="126"/>
      <c r="ME664" s="126"/>
      <c r="MF664" s="126"/>
      <c r="MG664" s="126"/>
      <c r="MH664" s="126"/>
      <c r="MI664" s="126"/>
      <c r="MJ664" s="126"/>
      <c r="MK664" s="126"/>
      <c r="ML664" s="126"/>
      <c r="MM664" s="126"/>
      <c r="MN664" s="126"/>
      <c r="MO664" s="126"/>
      <c r="MP664" s="126"/>
      <c r="MQ664" s="126"/>
      <c r="MR664" s="126"/>
      <c r="MS664" s="126"/>
      <c r="MT664" s="126"/>
      <c r="MU664" s="126"/>
      <c r="MV664" s="126"/>
      <c r="MW664" s="126"/>
      <c r="MX664" s="126"/>
      <c r="MY664" s="126"/>
      <c r="MZ664" s="126"/>
      <c r="NA664" s="126"/>
      <c r="NB664" s="126"/>
      <c r="NC664" s="126"/>
      <c r="ND664" s="126"/>
      <c r="NE664" s="126"/>
      <c r="NF664" s="126"/>
      <c r="NG664" s="126"/>
      <c r="NH664" s="126"/>
      <c r="NI664" s="126"/>
      <c r="NJ664" s="126"/>
      <c r="NK664" s="126"/>
      <c r="NL664" s="126"/>
      <c r="NM664" s="126"/>
      <c r="NN664" s="126"/>
      <c r="NO664" s="126"/>
      <c r="NP664" s="126"/>
      <c r="NQ664" s="126"/>
      <c r="NR664" s="126"/>
      <c r="NS664" s="126"/>
      <c r="NT664" s="126"/>
      <c r="NU664" s="126"/>
      <c r="NV664" s="126"/>
      <c r="NW664" s="126"/>
      <c r="NX664" s="126"/>
      <c r="NY664" s="126"/>
      <c r="NZ664" s="126"/>
      <c r="OA664" s="126"/>
      <c r="OB664" s="126"/>
      <c r="OC664" s="126"/>
      <c r="OD664" s="126"/>
      <c r="OE664" s="126"/>
      <c r="OF664" s="126"/>
      <c r="OG664" s="126"/>
      <c r="OH664" s="126"/>
      <c r="OI664" s="126"/>
      <c r="OJ664" s="126"/>
      <c r="OK664" s="126"/>
      <c r="OL664" s="126"/>
      <c r="OM664" s="126"/>
      <c r="ON664" s="126"/>
      <c r="OO664" s="126"/>
      <c r="OP664" s="126"/>
      <c r="OQ664" s="126"/>
      <c r="OR664" s="126"/>
      <c r="OS664" s="126"/>
      <c r="OT664" s="126"/>
      <c r="OU664" s="126"/>
      <c r="OV664" s="126"/>
      <c r="OW664" s="126"/>
      <c r="OX664" s="126"/>
      <c r="OY664" s="126"/>
      <c r="OZ664" s="126"/>
      <c r="PA664" s="126"/>
      <c r="PB664" s="126"/>
      <c r="PC664" s="126"/>
      <c r="PD664" s="126"/>
      <c r="PE664" s="126"/>
      <c r="PF664" s="126"/>
      <c r="PG664" s="126"/>
      <c r="PH664" s="126"/>
      <c r="PI664" s="126"/>
      <c r="PJ664" s="126"/>
      <c r="PK664" s="126"/>
      <c r="PL664" s="126"/>
      <c r="PM664" s="126"/>
      <c r="PN664" s="126"/>
      <c r="PO664" s="126"/>
      <c r="PP664" s="126"/>
      <c r="PQ664" s="126"/>
      <c r="PR664" s="126"/>
      <c r="PS664" s="126"/>
      <c r="PT664" s="126"/>
      <c r="PU664" s="126"/>
      <c r="PV664" s="126"/>
      <c r="PW664" s="126"/>
      <c r="PX664" s="126"/>
      <c r="PY664" s="126"/>
      <c r="PZ664" s="126"/>
      <c r="QA664" s="126"/>
      <c r="QB664" s="126"/>
      <c r="QC664" s="126"/>
      <c r="QD664" s="126"/>
      <c r="QE664" s="126"/>
      <c r="QF664" s="126"/>
      <c r="QG664" s="126"/>
      <c r="QH664" s="126"/>
      <c r="QI664" s="126"/>
      <c r="QJ664" s="126"/>
      <c r="QK664" s="126"/>
      <c r="QL664" s="126"/>
      <c r="QM664" s="126"/>
      <c r="QN664" s="126"/>
      <c r="QO664" s="126"/>
      <c r="QP664" s="126"/>
      <c r="QQ664" s="126"/>
      <c r="QR664" s="126"/>
      <c r="QS664" s="126"/>
      <c r="QT664" s="126"/>
      <c r="QU664" s="126"/>
      <c r="QV664" s="126"/>
      <c r="QW664" s="126"/>
      <c r="QX664" s="126"/>
      <c r="QY664" s="126"/>
      <c r="QZ664" s="126"/>
      <c r="RA664" s="126"/>
      <c r="RB664" s="126"/>
      <c r="RC664" s="126"/>
      <c r="RD664" s="126"/>
      <c r="RE664" s="126"/>
      <c r="RF664" s="126"/>
      <c r="RG664" s="126"/>
      <c r="RH664" s="126"/>
      <c r="RI664" s="126"/>
      <c r="RJ664" s="126"/>
      <c r="RK664" s="126"/>
      <c r="RL664" s="126"/>
      <c r="RM664" s="126"/>
      <c r="RN664" s="126"/>
      <c r="RO664" s="126"/>
      <c r="RP664" s="126"/>
      <c r="RQ664" s="126"/>
      <c r="RR664" s="126"/>
      <c r="RS664" s="126"/>
      <c r="RT664" s="126"/>
      <c r="RU664" s="126"/>
      <c r="RV664" s="126"/>
      <c r="RW664" s="126"/>
      <c r="RX664" s="126"/>
      <c r="RY664" s="126"/>
      <c r="RZ664" s="126"/>
      <c r="SA664" s="126"/>
      <c r="SB664" s="126"/>
      <c r="SC664" s="126"/>
      <c r="SD664" s="126"/>
      <c r="SE664" s="126"/>
      <c r="SF664" s="126"/>
      <c r="SG664" s="126"/>
      <c r="SH664" s="126"/>
      <c r="SI664" s="126"/>
      <c r="SJ664" s="126"/>
      <c r="SK664" s="126"/>
      <c r="SL664" s="126"/>
      <c r="SM664" s="126"/>
      <c r="SN664" s="126"/>
      <c r="SO664" s="126"/>
      <c r="SP664" s="126"/>
      <c r="SQ664" s="126"/>
      <c r="SR664" s="126"/>
      <c r="SS664" s="126"/>
      <c r="ST664" s="126"/>
      <c r="SU664" s="126"/>
      <c r="SV664" s="126"/>
      <c r="SW664" s="126"/>
      <c r="SX664" s="126"/>
      <c r="SY664" s="126"/>
      <c r="SZ664" s="126"/>
      <c r="TA664" s="126"/>
      <c r="TB664" s="126"/>
      <c r="TC664" s="126"/>
      <c r="TD664" s="126"/>
      <c r="TE664" s="126"/>
      <c r="TF664" s="126"/>
      <c r="TG664" s="126"/>
      <c r="TH664" s="126"/>
      <c r="TI664" s="126"/>
      <c r="TJ664" s="126"/>
      <c r="TK664" s="126"/>
      <c r="TL664" s="126"/>
      <c r="TM664" s="126"/>
      <c r="TN664" s="126"/>
      <c r="TO664" s="126"/>
      <c r="TP664" s="126"/>
      <c r="TQ664" s="126"/>
      <c r="TR664" s="126"/>
      <c r="TS664" s="126"/>
      <c r="TT664" s="126"/>
      <c r="TU664" s="126"/>
      <c r="TV664" s="126"/>
      <c r="TW664" s="126"/>
      <c r="TX664" s="126"/>
      <c r="TY664" s="126"/>
      <c r="TZ664" s="126"/>
      <c r="UA664" s="126"/>
      <c r="UB664" s="126"/>
      <c r="UC664" s="126"/>
      <c r="UD664" s="126"/>
      <c r="UE664" s="126"/>
      <c r="UF664" s="126"/>
      <c r="UG664" s="126"/>
      <c r="UH664" s="126"/>
      <c r="UI664" s="126"/>
      <c r="UJ664" s="126"/>
      <c r="UK664" s="126"/>
      <c r="UL664" s="126"/>
      <c r="UM664" s="126"/>
      <c r="UN664" s="126"/>
      <c r="UO664" s="126"/>
      <c r="UP664" s="126"/>
      <c r="UQ664" s="126"/>
      <c r="UR664" s="126"/>
      <c r="US664" s="126"/>
      <c r="UT664" s="126"/>
      <c r="UU664" s="126"/>
      <c r="UV664" s="126"/>
      <c r="UW664" s="126"/>
      <c r="UX664" s="126"/>
      <c r="UY664" s="126"/>
      <c r="UZ664" s="126"/>
      <c r="VA664" s="126"/>
      <c r="VB664" s="126"/>
      <c r="VC664" s="126"/>
      <c r="VD664" s="126"/>
      <c r="VE664" s="126"/>
      <c r="VF664" s="126"/>
      <c r="VG664" s="126"/>
      <c r="VH664" s="126"/>
      <c r="VI664" s="126"/>
      <c r="VJ664" s="126"/>
      <c r="VK664" s="126"/>
      <c r="VL664" s="126"/>
      <c r="VM664" s="126"/>
      <c r="VN664" s="126"/>
      <c r="VO664" s="126"/>
      <c r="VP664" s="126"/>
      <c r="VQ664" s="126"/>
      <c r="VR664" s="126"/>
      <c r="VS664" s="126"/>
      <c r="VT664" s="126"/>
      <c r="VU664" s="126"/>
      <c r="VV664" s="126"/>
      <c r="VW664" s="126"/>
      <c r="VX664" s="126"/>
      <c r="VY664" s="126"/>
      <c r="VZ664" s="126"/>
      <c r="WA664" s="126"/>
      <c r="WB664" s="126"/>
      <c r="WC664" s="126"/>
      <c r="WD664" s="126"/>
      <c r="WE664" s="126"/>
      <c r="WF664" s="126"/>
      <c r="WG664" s="126"/>
      <c r="WH664" s="126"/>
      <c r="WI664" s="126"/>
      <c r="WJ664" s="126"/>
      <c r="WK664" s="126"/>
      <c r="WL664" s="126"/>
      <c r="WM664" s="126"/>
      <c r="WN664" s="126"/>
      <c r="WO664" s="126"/>
      <c r="WP664" s="126"/>
      <c r="WQ664" s="126"/>
      <c r="WR664" s="126"/>
      <c r="WS664" s="126"/>
      <c r="WT664" s="126"/>
      <c r="WU664" s="126"/>
      <c r="WV664" s="126"/>
      <c r="WW664" s="126"/>
      <c r="WX664" s="126"/>
      <c r="WY664" s="126"/>
      <c r="WZ664" s="126"/>
      <c r="XA664" s="126"/>
      <c r="XB664" s="126"/>
      <c r="XC664" s="126"/>
      <c r="XD664" s="126"/>
      <c r="XE664" s="126"/>
      <c r="XF664" s="126"/>
      <c r="XG664" s="126"/>
      <c r="XH664" s="126"/>
      <c r="XI664" s="126"/>
      <c r="XJ664" s="126"/>
      <c r="XK664" s="126"/>
      <c r="XL664" s="126"/>
      <c r="XM664" s="126"/>
      <c r="XN664" s="126"/>
      <c r="XO664" s="126"/>
      <c r="XP664" s="126"/>
      <c r="XQ664" s="126"/>
      <c r="XR664" s="126"/>
      <c r="XS664" s="126"/>
      <c r="XT664" s="126"/>
      <c r="XU664" s="126"/>
      <c r="XV664" s="126"/>
      <c r="XW664" s="126"/>
      <c r="XX664" s="126"/>
      <c r="XY664" s="126"/>
      <c r="XZ664" s="126"/>
      <c r="YA664" s="126"/>
      <c r="YB664" s="126"/>
      <c r="YC664" s="126"/>
      <c r="YD664" s="126"/>
      <c r="YE664" s="126"/>
      <c r="YF664" s="126"/>
      <c r="YG664" s="126"/>
      <c r="YH664" s="126"/>
      <c r="YI664" s="126"/>
      <c r="YJ664" s="126"/>
      <c r="YK664" s="126"/>
      <c r="YL664" s="126"/>
      <c r="YM664" s="126"/>
      <c r="YN664" s="126"/>
      <c r="YO664" s="126"/>
      <c r="YP664" s="126"/>
      <c r="YQ664" s="126"/>
      <c r="YR664" s="126"/>
      <c r="YS664" s="126"/>
      <c r="YT664" s="126"/>
      <c r="YU664" s="126"/>
      <c r="YV664" s="126"/>
      <c r="YW664" s="126"/>
      <c r="YX664" s="126"/>
      <c r="YY664" s="126"/>
      <c r="YZ664" s="126"/>
      <c r="ZA664" s="126"/>
      <c r="ZB664" s="126"/>
      <c r="ZC664" s="126"/>
      <c r="ZD664" s="126"/>
      <c r="ZE664" s="126"/>
      <c r="ZF664" s="126"/>
      <c r="ZG664" s="126"/>
      <c r="ZH664" s="126"/>
      <c r="ZI664" s="126"/>
      <c r="ZJ664" s="126"/>
      <c r="ZK664" s="126"/>
      <c r="ZL664" s="126"/>
      <c r="ZM664" s="126"/>
      <c r="ZN664" s="126"/>
      <c r="ZO664" s="126"/>
      <c r="ZP664" s="126"/>
      <c r="ZQ664" s="126"/>
      <c r="ZR664" s="126"/>
      <c r="ZS664" s="126"/>
      <c r="ZT664" s="126"/>
      <c r="ZU664" s="126"/>
      <c r="ZV664" s="126"/>
      <c r="ZW664" s="126"/>
      <c r="ZX664" s="126"/>
      <c r="ZY664" s="126"/>
      <c r="ZZ664" s="126"/>
      <c r="AAA664" s="126"/>
      <c r="AAB664" s="126"/>
      <c r="AAC664" s="126"/>
      <c r="AAD664" s="126"/>
      <c r="AAE664" s="126"/>
      <c r="AAF664" s="126"/>
      <c r="AAG664" s="126"/>
      <c r="AAH664" s="126"/>
      <c r="AAI664" s="126"/>
      <c r="AAJ664" s="126"/>
      <c r="AAK664" s="126"/>
      <c r="AAL664" s="126"/>
      <c r="AAM664" s="126"/>
      <c r="AAN664" s="126"/>
      <c r="AAO664" s="126"/>
      <c r="AAP664" s="126"/>
      <c r="AAQ664" s="126"/>
      <c r="AAR664" s="126"/>
      <c r="AAS664" s="126"/>
      <c r="AAT664" s="126"/>
      <c r="AAU664" s="126"/>
      <c r="AAV664" s="126"/>
      <c r="AAW664" s="126"/>
      <c r="AAX664" s="126"/>
      <c r="AAY664" s="126"/>
      <c r="AAZ664" s="126"/>
      <c r="ABA664" s="126"/>
      <c r="ABB664" s="126"/>
      <c r="ABC664" s="126"/>
      <c r="ABD664" s="126"/>
      <c r="ABE664" s="126"/>
      <c r="ABF664" s="126"/>
      <c r="ABG664" s="126"/>
      <c r="ABH664" s="126"/>
      <c r="ABI664" s="126"/>
      <c r="ABJ664" s="126"/>
      <c r="ABK664" s="126"/>
      <c r="ABL664" s="126"/>
      <c r="ABM664" s="126"/>
      <c r="ABN664" s="126"/>
      <c r="ABO664" s="126"/>
      <c r="ABP664" s="126"/>
      <c r="ABQ664" s="126"/>
      <c r="ABR664" s="126"/>
      <c r="ABS664" s="126"/>
      <c r="ABT664" s="126"/>
      <c r="ABU664" s="126"/>
      <c r="ABV664" s="126"/>
      <c r="ABW664" s="126"/>
      <c r="ABX664" s="126"/>
      <c r="ABY664" s="126"/>
      <c r="ABZ664" s="126"/>
      <c r="ACA664" s="126"/>
      <c r="ACB664" s="126"/>
      <c r="ACC664" s="126"/>
      <c r="ACD664" s="126"/>
      <c r="ACE664" s="126"/>
      <c r="ACF664" s="126"/>
      <c r="ACG664" s="126"/>
      <c r="ACH664" s="126"/>
      <c r="ACI664" s="126"/>
      <c r="ACJ664" s="126"/>
      <c r="ACK664" s="126"/>
      <c r="ACL664" s="126"/>
      <c r="ACM664" s="126"/>
      <c r="ACN664" s="126"/>
      <c r="ACO664" s="126"/>
      <c r="ACP664" s="126"/>
      <c r="ACQ664" s="126"/>
      <c r="ACR664" s="126"/>
      <c r="ACS664" s="126"/>
      <c r="ACT664" s="126"/>
      <c r="ACU664" s="126"/>
      <c r="ACV664" s="126"/>
      <c r="ACW664" s="126"/>
      <c r="ACX664" s="126"/>
      <c r="ACY664" s="126"/>
      <c r="ACZ664" s="126"/>
      <c r="ADA664" s="126"/>
      <c r="ADB664" s="126"/>
      <c r="ADC664" s="126"/>
      <c r="ADD664" s="126"/>
      <c r="ADE664" s="126"/>
      <c r="ADF664" s="126"/>
      <c r="ADG664" s="126"/>
      <c r="ADH664" s="126"/>
      <c r="ADI664" s="126"/>
      <c r="ADJ664" s="126"/>
      <c r="ADK664" s="126"/>
      <c r="ADL664" s="126"/>
      <c r="ADM664" s="126"/>
      <c r="ADN664" s="126"/>
      <c r="ADO664" s="126"/>
      <c r="ADP664" s="126"/>
      <c r="ADQ664" s="126"/>
      <c r="ADR664" s="126"/>
      <c r="ADS664" s="126"/>
      <c r="ADT664" s="126"/>
      <c r="ADU664" s="126"/>
      <c r="ADV664" s="126"/>
      <c r="ADW664" s="126"/>
      <c r="ADX664" s="126"/>
      <c r="ADY664" s="126"/>
      <c r="ADZ664" s="126"/>
      <c r="AEA664" s="126"/>
      <c r="AEB664" s="126"/>
      <c r="AEC664" s="126"/>
      <c r="AED664" s="126"/>
      <c r="AEE664" s="126"/>
      <c r="AEF664" s="126"/>
      <c r="AEG664" s="126"/>
      <c r="AEH664" s="126"/>
      <c r="AEI664" s="126"/>
      <c r="AEJ664" s="126"/>
      <c r="AEK664" s="126"/>
      <c r="AEL664" s="126"/>
      <c r="AEM664" s="126"/>
      <c r="AEN664" s="126"/>
      <c r="AEO664" s="126"/>
      <c r="AEP664" s="126"/>
      <c r="AEQ664" s="126"/>
      <c r="AER664" s="126"/>
      <c r="AES664" s="126"/>
      <c r="AET664" s="126"/>
      <c r="AEU664" s="126"/>
      <c r="AEV664" s="126"/>
      <c r="AEW664" s="126"/>
      <c r="AEX664" s="126"/>
      <c r="AEY664" s="126"/>
      <c r="AEZ664" s="126"/>
      <c r="AFA664" s="126"/>
      <c r="AFB664" s="126"/>
      <c r="AFC664" s="126"/>
      <c r="AFD664" s="126"/>
      <c r="AFE664" s="126"/>
      <c r="AFF664" s="126"/>
      <c r="AFG664" s="126"/>
      <c r="AFH664" s="126"/>
      <c r="AFI664" s="126"/>
      <c r="AFJ664" s="126"/>
      <c r="AFK664" s="126"/>
      <c r="AFL664" s="126"/>
      <c r="AFM664" s="126"/>
      <c r="AFN664" s="126"/>
      <c r="AFO664" s="126"/>
      <c r="AFP664" s="126"/>
      <c r="AFQ664" s="126"/>
      <c r="AFR664" s="126"/>
      <c r="AFS664" s="126"/>
      <c r="AFT664" s="126"/>
      <c r="AFU664" s="126"/>
      <c r="AFV664" s="126"/>
      <c r="AFW664" s="126"/>
      <c r="AFX664" s="126"/>
      <c r="AFY664" s="126"/>
      <c r="AFZ664" s="126"/>
      <c r="AGA664" s="126"/>
      <c r="AGB664" s="126"/>
      <c r="AGC664" s="126"/>
      <c r="AGD664" s="126"/>
      <c r="AGE664" s="126"/>
      <c r="AGF664" s="126"/>
      <c r="AGG664" s="126"/>
      <c r="AGH664" s="126"/>
      <c r="AGI664" s="126"/>
      <c r="AGJ664" s="126"/>
      <c r="AGK664" s="126"/>
      <c r="AGL664" s="126"/>
      <c r="AGM664" s="126"/>
      <c r="AGN664" s="126"/>
      <c r="AGO664" s="126"/>
      <c r="AGP664" s="126"/>
      <c r="AGQ664" s="126"/>
      <c r="AGR664" s="126"/>
      <c r="AGS664" s="126"/>
      <c r="AGT664" s="126"/>
      <c r="AGU664" s="126"/>
      <c r="AGV664" s="126"/>
      <c r="AGW664" s="126"/>
      <c r="AGX664" s="126"/>
      <c r="AGY664" s="126"/>
      <c r="AGZ664" s="126"/>
      <c r="AHA664" s="126"/>
      <c r="AHB664" s="126"/>
      <c r="AHC664" s="126"/>
      <c r="AHD664" s="126"/>
      <c r="AHE664" s="126"/>
      <c r="AHF664" s="126"/>
      <c r="AHG664" s="126"/>
      <c r="AHH664" s="126"/>
      <c r="AHI664" s="126"/>
      <c r="AHJ664" s="126"/>
      <c r="AHK664" s="126"/>
      <c r="AHL664" s="126"/>
      <c r="AHM664" s="126"/>
      <c r="AHN664" s="126"/>
      <c r="AHO664" s="126"/>
      <c r="AHP664" s="126"/>
      <c r="AHQ664" s="126"/>
      <c r="AHR664" s="126"/>
      <c r="AHS664" s="126"/>
      <c r="AHT664" s="126"/>
      <c r="AHU664" s="126"/>
      <c r="AHV664" s="126"/>
      <c r="AHW664" s="126"/>
      <c r="AHX664" s="126"/>
      <c r="AHY664" s="126"/>
      <c r="AHZ664" s="126"/>
      <c r="AIA664" s="126"/>
      <c r="AIB664" s="126"/>
      <c r="AIC664" s="126"/>
      <c r="AID664" s="126"/>
      <c r="AIE664" s="126"/>
      <c r="AIF664" s="126"/>
      <c r="AIG664" s="126"/>
      <c r="AIH664" s="126"/>
      <c r="AII664" s="126"/>
      <c r="AIJ664" s="126"/>
      <c r="AIK664" s="126"/>
      <c r="AIL664" s="126"/>
      <c r="AIM664" s="126"/>
      <c r="AIN664" s="126"/>
      <c r="AIO664" s="126"/>
      <c r="AIP664" s="126"/>
      <c r="AIQ664" s="126"/>
      <c r="AIR664" s="126"/>
      <c r="AIS664" s="126"/>
      <c r="AIT664" s="126"/>
      <c r="AIU664" s="126"/>
      <c r="AIV664" s="126"/>
      <c r="AIW664" s="126"/>
      <c r="AIX664" s="126"/>
      <c r="AIY664" s="126"/>
      <c r="AIZ664" s="126"/>
      <c r="AJA664" s="126"/>
      <c r="AJB664" s="126"/>
      <c r="AJC664" s="126"/>
      <c r="AJD664" s="126"/>
      <c r="AJE664" s="126"/>
      <c r="AJF664" s="126"/>
      <c r="AJG664" s="126"/>
      <c r="AJH664" s="126"/>
      <c r="AJI664" s="126"/>
      <c r="AJJ664" s="126"/>
      <c r="AJK664" s="126"/>
      <c r="AJL664" s="126"/>
      <c r="AJM664" s="126"/>
      <c r="AJN664" s="126"/>
      <c r="AJO664" s="126"/>
      <c r="AJP664" s="126"/>
      <c r="AJQ664" s="126"/>
      <c r="AJR664" s="126"/>
      <c r="AJS664" s="126"/>
      <c r="AJT664" s="126"/>
      <c r="AJU664" s="126"/>
      <c r="AJV664" s="126"/>
      <c r="AJW664" s="126"/>
      <c r="AJX664" s="126"/>
      <c r="AJY664" s="126"/>
      <c r="AJZ664" s="126"/>
      <c r="AKA664" s="126"/>
      <c r="AKB664" s="126"/>
      <c r="AKC664" s="126"/>
      <c r="AKD664" s="126"/>
      <c r="AKE664" s="126"/>
      <c r="AKF664" s="126"/>
      <c r="AKG664" s="126"/>
      <c r="AKH664" s="126"/>
      <c r="AKI664" s="126"/>
      <c r="AKJ664" s="126"/>
      <c r="AKK664" s="126"/>
      <c r="AKL664" s="126"/>
      <c r="AKM664" s="126"/>
      <c r="AKN664" s="126"/>
      <c r="AKO664" s="126"/>
      <c r="AKP664" s="126"/>
      <c r="AKQ664" s="126"/>
      <c r="AKR664" s="126"/>
      <c r="AKS664" s="126"/>
      <c r="AKT664" s="126"/>
      <c r="AKU664" s="126"/>
      <c r="AKV664" s="126"/>
      <c r="AKW664" s="126"/>
      <c r="AKX664" s="126"/>
      <c r="AKY664" s="126"/>
      <c r="AKZ664" s="126"/>
      <c r="ALA664" s="126"/>
      <c r="ALB664" s="126"/>
      <c r="ALC664" s="126"/>
      <c r="ALD664" s="126"/>
      <c r="ALE664" s="126"/>
      <c r="ALF664" s="126"/>
      <c r="ALG664" s="126"/>
      <c r="ALH664" s="126"/>
      <c r="ALI664" s="126"/>
      <c r="ALJ664" s="126"/>
      <c r="ALK664" s="126"/>
      <c r="ALL664" s="126"/>
      <c r="ALM664" s="126"/>
      <c r="ALN664" s="126"/>
      <c r="ALO664" s="126"/>
      <c r="ALP664" s="101"/>
      <c r="ALQ664" s="48"/>
      <c r="ALR664" s="48"/>
      <c r="ALS664" s="48"/>
      <c r="ALT664" s="48"/>
      <c r="ALU664" s="48"/>
      <c r="ALV664" s="48"/>
      <c r="ALW664" s="48"/>
      <c r="ALX664" s="48"/>
      <c r="ALY664" s="48"/>
      <c r="ALZ664" s="48"/>
      <c r="AMA664" s="48"/>
      <c r="AMB664" s="48"/>
      <c r="AMC664" s="48"/>
      <c r="AMD664" s="48"/>
      <c r="AME664" s="48"/>
      <c r="AMF664" s="48"/>
      <c r="AMG664" s="48"/>
      <c r="AMH664" s="48"/>
      <c r="AMI664" s="48"/>
      <c r="AMJ664" s="48"/>
      <c r="AMK664" s="48"/>
      <c r="AML664" s="48"/>
      <c r="AMM664" s="126"/>
    </row>
    <row r="665" s="111" customFormat="true" ht="32.8" hidden="false" customHeight="false" outlineLevel="0" collapsed="false">
      <c r="A665" s="126"/>
      <c r="B665" s="90"/>
      <c r="C665" s="81" t="s">
        <v>117</v>
      </c>
      <c r="D665" s="81" t="n">
        <v>934</v>
      </c>
      <c r="E665" s="154" t="s">
        <v>16</v>
      </c>
      <c r="F665" s="154" t="s">
        <v>32</v>
      </c>
      <c r="G665" s="82" t="n">
        <v>5030010030</v>
      </c>
      <c r="H665" s="83"/>
      <c r="I665" s="157" t="n">
        <f aca="false">SUM(J665:Q665)</f>
        <v>300000</v>
      </c>
      <c r="J665" s="157" t="n">
        <f aca="false">J666</f>
        <v>600000</v>
      </c>
      <c r="K665" s="76" t="n">
        <f aca="false">K666</f>
        <v>-300000</v>
      </c>
      <c r="L665" s="76" t="n">
        <f aca="false">L666</f>
        <v>0</v>
      </c>
      <c r="M665" s="76" t="n">
        <f aca="false">M666</f>
        <v>0</v>
      </c>
      <c r="N665" s="76" t="n">
        <f aca="false">N666</f>
        <v>0</v>
      </c>
      <c r="O665" s="157" t="n">
        <f aca="false">O666</f>
        <v>0</v>
      </c>
      <c r="P665" s="76" t="n">
        <f aca="false">P666</f>
        <v>0</v>
      </c>
      <c r="Q665" s="158" t="n">
        <f aca="false">Q666</f>
        <v>0</v>
      </c>
      <c r="R665" s="126"/>
      <c r="S665" s="126"/>
      <c r="T665" s="126"/>
      <c r="U665" s="126"/>
      <c r="V665" s="126"/>
      <c r="W665" s="126"/>
      <c r="X665" s="126"/>
      <c r="Y665" s="126"/>
      <c r="Z665" s="126"/>
      <c r="AA665" s="126"/>
      <c r="AB665" s="126"/>
      <c r="AC665" s="126"/>
      <c r="AD665" s="126"/>
      <c r="AE665" s="126"/>
      <c r="AF665" s="126"/>
      <c r="AG665" s="126"/>
      <c r="AH665" s="126"/>
      <c r="AI665" s="126"/>
      <c r="AJ665" s="126"/>
      <c r="AK665" s="126"/>
      <c r="AL665" s="126"/>
      <c r="AM665" s="126"/>
      <c r="AN665" s="126"/>
      <c r="AO665" s="126"/>
      <c r="AP665" s="126"/>
      <c r="AQ665" s="126"/>
      <c r="AR665" s="126"/>
      <c r="AS665" s="126"/>
      <c r="AT665" s="126"/>
      <c r="AU665" s="126"/>
      <c r="AV665" s="126"/>
      <c r="AW665" s="126"/>
      <c r="AX665" s="126"/>
      <c r="AY665" s="126"/>
      <c r="AZ665" s="126"/>
      <c r="BA665" s="126"/>
      <c r="BB665" s="126"/>
      <c r="BC665" s="126"/>
      <c r="BD665" s="126"/>
      <c r="BE665" s="126"/>
      <c r="BF665" s="126"/>
      <c r="BG665" s="126"/>
      <c r="BH665" s="126"/>
      <c r="BI665" s="126"/>
      <c r="BJ665" s="126"/>
      <c r="BK665" s="126"/>
      <c r="BL665" s="126"/>
      <c r="BM665" s="126"/>
      <c r="BN665" s="126"/>
      <c r="BO665" s="126"/>
      <c r="BP665" s="126"/>
      <c r="BQ665" s="126"/>
      <c r="BR665" s="126"/>
      <c r="BS665" s="126"/>
      <c r="BT665" s="126"/>
      <c r="BU665" s="126"/>
      <c r="BV665" s="126"/>
      <c r="BW665" s="126"/>
      <c r="BX665" s="126"/>
      <c r="BY665" s="126"/>
      <c r="BZ665" s="126"/>
      <c r="CA665" s="126"/>
      <c r="CB665" s="126"/>
      <c r="CC665" s="126"/>
      <c r="CD665" s="126"/>
      <c r="CE665" s="126"/>
      <c r="CF665" s="126"/>
      <c r="CG665" s="126"/>
      <c r="CH665" s="126"/>
      <c r="CI665" s="126"/>
      <c r="CJ665" s="126"/>
      <c r="CK665" s="126"/>
      <c r="CL665" s="126"/>
      <c r="CM665" s="126"/>
      <c r="CN665" s="126"/>
      <c r="CO665" s="126"/>
      <c r="CP665" s="126"/>
      <c r="CQ665" s="126"/>
      <c r="CR665" s="126"/>
      <c r="CS665" s="126"/>
      <c r="CT665" s="126"/>
      <c r="CU665" s="126"/>
      <c r="CV665" s="126"/>
      <c r="CW665" s="126"/>
      <c r="CX665" s="126"/>
      <c r="CY665" s="126"/>
      <c r="CZ665" s="126"/>
      <c r="DA665" s="126"/>
      <c r="DB665" s="126"/>
      <c r="DC665" s="126"/>
      <c r="DD665" s="126"/>
      <c r="DE665" s="126"/>
      <c r="DF665" s="126"/>
      <c r="DG665" s="126"/>
      <c r="DH665" s="126"/>
      <c r="DI665" s="126"/>
      <c r="DJ665" s="126"/>
      <c r="DK665" s="126"/>
      <c r="DL665" s="126"/>
      <c r="DM665" s="126"/>
      <c r="DN665" s="126"/>
      <c r="DO665" s="126"/>
      <c r="DP665" s="126"/>
      <c r="DQ665" s="126"/>
      <c r="DR665" s="126"/>
      <c r="DS665" s="126"/>
      <c r="DT665" s="126"/>
      <c r="DU665" s="126"/>
      <c r="DV665" s="126"/>
      <c r="DW665" s="126"/>
      <c r="DX665" s="126"/>
      <c r="DY665" s="126"/>
      <c r="DZ665" s="126"/>
      <c r="EA665" s="126"/>
      <c r="EB665" s="126"/>
      <c r="EC665" s="126"/>
      <c r="ED665" s="126"/>
      <c r="EE665" s="126"/>
      <c r="EF665" s="126"/>
      <c r="EG665" s="126"/>
      <c r="EH665" s="126"/>
      <c r="EI665" s="126"/>
      <c r="EJ665" s="126"/>
      <c r="EK665" s="126"/>
      <c r="EL665" s="126"/>
      <c r="EM665" s="126"/>
      <c r="EN665" s="126"/>
      <c r="EO665" s="126"/>
      <c r="EP665" s="126"/>
      <c r="EQ665" s="126"/>
      <c r="ER665" s="126"/>
      <c r="ES665" s="126"/>
      <c r="ET665" s="126"/>
      <c r="EU665" s="126"/>
      <c r="EV665" s="126"/>
      <c r="EW665" s="126"/>
      <c r="EX665" s="126"/>
      <c r="EY665" s="126"/>
      <c r="EZ665" s="126"/>
      <c r="FA665" s="126"/>
      <c r="FB665" s="126"/>
      <c r="FC665" s="126"/>
      <c r="FD665" s="126"/>
      <c r="FE665" s="126"/>
      <c r="FF665" s="126"/>
      <c r="FG665" s="126"/>
      <c r="FH665" s="126"/>
      <c r="FI665" s="126"/>
      <c r="FJ665" s="126"/>
      <c r="FK665" s="126"/>
      <c r="FL665" s="126"/>
      <c r="FM665" s="126"/>
      <c r="FN665" s="126"/>
      <c r="FO665" s="126"/>
      <c r="FP665" s="126"/>
      <c r="FQ665" s="126"/>
      <c r="FR665" s="126"/>
      <c r="FS665" s="126"/>
      <c r="FT665" s="126"/>
      <c r="FU665" s="126"/>
      <c r="FV665" s="126"/>
      <c r="FW665" s="126"/>
      <c r="FX665" s="126"/>
      <c r="FY665" s="126"/>
      <c r="FZ665" s="126"/>
      <c r="GA665" s="126"/>
      <c r="GB665" s="126"/>
      <c r="GC665" s="126"/>
      <c r="GD665" s="126"/>
      <c r="GE665" s="126"/>
      <c r="GF665" s="126"/>
      <c r="GG665" s="126"/>
      <c r="GH665" s="126"/>
      <c r="GI665" s="126"/>
      <c r="GJ665" s="126"/>
      <c r="GK665" s="126"/>
      <c r="GL665" s="126"/>
      <c r="GM665" s="126"/>
      <c r="GN665" s="126"/>
      <c r="GO665" s="126"/>
      <c r="GP665" s="126"/>
      <c r="GQ665" s="126"/>
      <c r="GR665" s="126"/>
      <c r="GS665" s="126"/>
      <c r="GT665" s="126"/>
      <c r="GU665" s="126"/>
      <c r="GV665" s="126"/>
      <c r="GW665" s="126"/>
      <c r="GX665" s="126"/>
      <c r="GY665" s="126"/>
      <c r="GZ665" s="126"/>
      <c r="HA665" s="126"/>
      <c r="HB665" s="126"/>
      <c r="HC665" s="126"/>
      <c r="HD665" s="126"/>
      <c r="HE665" s="126"/>
      <c r="HF665" s="126"/>
      <c r="HG665" s="126"/>
      <c r="HH665" s="126"/>
      <c r="HI665" s="126"/>
      <c r="HJ665" s="126"/>
      <c r="HK665" s="126"/>
      <c r="HL665" s="126"/>
      <c r="HM665" s="126"/>
      <c r="HN665" s="126"/>
      <c r="HO665" s="126"/>
      <c r="HP665" s="126"/>
      <c r="HQ665" s="126"/>
      <c r="HR665" s="126"/>
      <c r="HS665" s="126"/>
      <c r="HT665" s="126"/>
      <c r="HU665" s="126"/>
      <c r="HV665" s="126"/>
      <c r="HW665" s="126"/>
      <c r="HX665" s="126"/>
      <c r="HY665" s="126"/>
      <c r="HZ665" s="126"/>
      <c r="IA665" s="126"/>
      <c r="IB665" s="126"/>
      <c r="IC665" s="126"/>
      <c r="ID665" s="126"/>
      <c r="IE665" s="126"/>
      <c r="IF665" s="126"/>
      <c r="IG665" s="126"/>
      <c r="IH665" s="126"/>
      <c r="II665" s="126"/>
      <c r="IJ665" s="126"/>
      <c r="IK665" s="126"/>
      <c r="IL665" s="126"/>
      <c r="IM665" s="126"/>
      <c r="IN665" s="126"/>
      <c r="IO665" s="126"/>
      <c r="IP665" s="126"/>
      <c r="IQ665" s="126"/>
      <c r="IR665" s="126"/>
      <c r="IS665" s="126"/>
      <c r="IT665" s="126"/>
      <c r="IU665" s="126"/>
      <c r="IV665" s="126"/>
      <c r="IW665" s="126"/>
      <c r="IX665" s="126"/>
      <c r="IY665" s="126"/>
      <c r="IZ665" s="126"/>
      <c r="JA665" s="126"/>
      <c r="JB665" s="126"/>
      <c r="JC665" s="126"/>
      <c r="JD665" s="126"/>
      <c r="JE665" s="126"/>
      <c r="JF665" s="126"/>
      <c r="JG665" s="126"/>
      <c r="JH665" s="126"/>
      <c r="JI665" s="126"/>
      <c r="JJ665" s="126"/>
      <c r="JK665" s="126"/>
      <c r="JL665" s="126"/>
      <c r="JM665" s="126"/>
      <c r="JN665" s="126"/>
      <c r="JO665" s="126"/>
      <c r="JP665" s="126"/>
      <c r="JQ665" s="126"/>
      <c r="JR665" s="126"/>
      <c r="JS665" s="126"/>
      <c r="JT665" s="126"/>
      <c r="JU665" s="126"/>
      <c r="JV665" s="126"/>
      <c r="JW665" s="126"/>
      <c r="JX665" s="126"/>
      <c r="JY665" s="126"/>
      <c r="JZ665" s="126"/>
      <c r="KA665" s="126"/>
      <c r="KB665" s="126"/>
      <c r="KC665" s="126"/>
      <c r="KD665" s="126"/>
      <c r="KE665" s="126"/>
      <c r="KF665" s="126"/>
      <c r="KG665" s="126"/>
      <c r="KH665" s="126"/>
      <c r="KI665" s="126"/>
      <c r="KJ665" s="126"/>
      <c r="KK665" s="126"/>
      <c r="KL665" s="126"/>
      <c r="KM665" s="126"/>
      <c r="KN665" s="126"/>
      <c r="KO665" s="126"/>
      <c r="KP665" s="126"/>
      <c r="KQ665" s="126"/>
      <c r="KR665" s="126"/>
      <c r="KS665" s="126"/>
      <c r="KT665" s="126"/>
      <c r="KU665" s="126"/>
      <c r="KV665" s="126"/>
      <c r="KW665" s="126"/>
      <c r="KX665" s="126"/>
      <c r="KY665" s="126"/>
      <c r="KZ665" s="126"/>
      <c r="LA665" s="126"/>
      <c r="LB665" s="126"/>
      <c r="LC665" s="126"/>
      <c r="LD665" s="126"/>
      <c r="LE665" s="126"/>
      <c r="LF665" s="126"/>
      <c r="LG665" s="126"/>
      <c r="LH665" s="126"/>
      <c r="LI665" s="126"/>
      <c r="LJ665" s="126"/>
      <c r="LK665" s="126"/>
      <c r="LL665" s="126"/>
      <c r="LM665" s="126"/>
      <c r="LN665" s="126"/>
      <c r="LO665" s="126"/>
      <c r="LP665" s="126"/>
      <c r="LQ665" s="126"/>
      <c r="LR665" s="126"/>
      <c r="LS665" s="126"/>
      <c r="LT665" s="126"/>
      <c r="LU665" s="126"/>
      <c r="LV665" s="126"/>
      <c r="LW665" s="126"/>
      <c r="LX665" s="126"/>
      <c r="LY665" s="126"/>
      <c r="LZ665" s="126"/>
      <c r="MA665" s="126"/>
      <c r="MB665" s="126"/>
      <c r="MC665" s="126"/>
      <c r="MD665" s="126"/>
      <c r="ME665" s="126"/>
      <c r="MF665" s="126"/>
      <c r="MG665" s="126"/>
      <c r="MH665" s="126"/>
      <c r="MI665" s="126"/>
      <c r="MJ665" s="126"/>
      <c r="MK665" s="126"/>
      <c r="ML665" s="126"/>
      <c r="MM665" s="126"/>
      <c r="MN665" s="126"/>
      <c r="MO665" s="126"/>
      <c r="MP665" s="126"/>
      <c r="MQ665" s="126"/>
      <c r="MR665" s="126"/>
      <c r="MS665" s="126"/>
      <c r="MT665" s="126"/>
      <c r="MU665" s="126"/>
      <c r="MV665" s="126"/>
      <c r="MW665" s="126"/>
      <c r="MX665" s="126"/>
      <c r="MY665" s="126"/>
      <c r="MZ665" s="126"/>
      <c r="NA665" s="126"/>
      <c r="NB665" s="126"/>
      <c r="NC665" s="126"/>
      <c r="ND665" s="126"/>
      <c r="NE665" s="126"/>
      <c r="NF665" s="126"/>
      <c r="NG665" s="126"/>
      <c r="NH665" s="126"/>
      <c r="NI665" s="126"/>
      <c r="NJ665" s="126"/>
      <c r="NK665" s="126"/>
      <c r="NL665" s="126"/>
      <c r="NM665" s="126"/>
      <c r="NN665" s="126"/>
      <c r="NO665" s="126"/>
      <c r="NP665" s="126"/>
      <c r="NQ665" s="126"/>
      <c r="NR665" s="126"/>
      <c r="NS665" s="126"/>
      <c r="NT665" s="126"/>
      <c r="NU665" s="126"/>
      <c r="NV665" s="126"/>
      <c r="NW665" s="126"/>
      <c r="NX665" s="126"/>
      <c r="NY665" s="126"/>
      <c r="NZ665" s="126"/>
      <c r="OA665" s="126"/>
      <c r="OB665" s="126"/>
      <c r="OC665" s="126"/>
      <c r="OD665" s="126"/>
      <c r="OE665" s="126"/>
      <c r="OF665" s="126"/>
      <c r="OG665" s="126"/>
      <c r="OH665" s="126"/>
      <c r="OI665" s="126"/>
      <c r="OJ665" s="126"/>
      <c r="OK665" s="126"/>
      <c r="OL665" s="126"/>
      <c r="OM665" s="126"/>
      <c r="ON665" s="126"/>
      <c r="OO665" s="126"/>
      <c r="OP665" s="126"/>
      <c r="OQ665" s="126"/>
      <c r="OR665" s="126"/>
      <c r="OS665" s="126"/>
      <c r="OT665" s="126"/>
      <c r="OU665" s="126"/>
      <c r="OV665" s="126"/>
      <c r="OW665" s="126"/>
      <c r="OX665" s="126"/>
      <c r="OY665" s="126"/>
      <c r="OZ665" s="126"/>
      <c r="PA665" s="126"/>
      <c r="PB665" s="126"/>
      <c r="PC665" s="126"/>
      <c r="PD665" s="126"/>
      <c r="PE665" s="126"/>
      <c r="PF665" s="126"/>
      <c r="PG665" s="126"/>
      <c r="PH665" s="126"/>
      <c r="PI665" s="126"/>
      <c r="PJ665" s="126"/>
      <c r="PK665" s="126"/>
      <c r="PL665" s="126"/>
      <c r="PM665" s="126"/>
      <c r="PN665" s="126"/>
      <c r="PO665" s="126"/>
      <c r="PP665" s="126"/>
      <c r="PQ665" s="126"/>
      <c r="PR665" s="126"/>
      <c r="PS665" s="126"/>
      <c r="PT665" s="126"/>
      <c r="PU665" s="126"/>
      <c r="PV665" s="126"/>
      <c r="PW665" s="126"/>
      <c r="PX665" s="126"/>
      <c r="PY665" s="126"/>
      <c r="PZ665" s="126"/>
      <c r="QA665" s="126"/>
      <c r="QB665" s="126"/>
      <c r="QC665" s="126"/>
      <c r="QD665" s="126"/>
      <c r="QE665" s="126"/>
      <c r="QF665" s="126"/>
      <c r="QG665" s="126"/>
      <c r="QH665" s="126"/>
      <c r="QI665" s="126"/>
      <c r="QJ665" s="126"/>
      <c r="QK665" s="126"/>
      <c r="QL665" s="126"/>
      <c r="QM665" s="126"/>
      <c r="QN665" s="126"/>
      <c r="QO665" s="126"/>
      <c r="QP665" s="126"/>
      <c r="QQ665" s="126"/>
      <c r="QR665" s="126"/>
      <c r="QS665" s="126"/>
      <c r="QT665" s="126"/>
      <c r="QU665" s="126"/>
      <c r="QV665" s="126"/>
      <c r="QW665" s="126"/>
      <c r="QX665" s="126"/>
      <c r="QY665" s="126"/>
      <c r="QZ665" s="126"/>
      <c r="RA665" s="126"/>
      <c r="RB665" s="126"/>
      <c r="RC665" s="126"/>
      <c r="RD665" s="126"/>
      <c r="RE665" s="126"/>
      <c r="RF665" s="126"/>
      <c r="RG665" s="126"/>
      <c r="RH665" s="126"/>
      <c r="RI665" s="126"/>
      <c r="RJ665" s="126"/>
      <c r="RK665" s="126"/>
      <c r="RL665" s="126"/>
      <c r="RM665" s="126"/>
      <c r="RN665" s="126"/>
      <c r="RO665" s="126"/>
      <c r="RP665" s="126"/>
      <c r="RQ665" s="126"/>
      <c r="RR665" s="126"/>
      <c r="RS665" s="126"/>
      <c r="RT665" s="126"/>
      <c r="RU665" s="126"/>
      <c r="RV665" s="126"/>
      <c r="RW665" s="126"/>
      <c r="RX665" s="126"/>
      <c r="RY665" s="126"/>
      <c r="RZ665" s="126"/>
      <c r="SA665" s="126"/>
      <c r="SB665" s="126"/>
      <c r="SC665" s="126"/>
      <c r="SD665" s="126"/>
      <c r="SE665" s="126"/>
      <c r="SF665" s="126"/>
      <c r="SG665" s="126"/>
      <c r="SH665" s="126"/>
      <c r="SI665" s="126"/>
      <c r="SJ665" s="126"/>
      <c r="SK665" s="126"/>
      <c r="SL665" s="126"/>
      <c r="SM665" s="126"/>
      <c r="SN665" s="126"/>
      <c r="SO665" s="126"/>
      <c r="SP665" s="126"/>
      <c r="SQ665" s="126"/>
      <c r="SR665" s="126"/>
      <c r="SS665" s="126"/>
      <c r="ST665" s="126"/>
      <c r="SU665" s="126"/>
      <c r="SV665" s="126"/>
      <c r="SW665" s="126"/>
      <c r="SX665" s="126"/>
      <c r="SY665" s="126"/>
      <c r="SZ665" s="126"/>
      <c r="TA665" s="126"/>
      <c r="TB665" s="126"/>
      <c r="TC665" s="126"/>
      <c r="TD665" s="126"/>
      <c r="TE665" s="126"/>
      <c r="TF665" s="126"/>
      <c r="TG665" s="126"/>
      <c r="TH665" s="126"/>
      <c r="TI665" s="126"/>
      <c r="TJ665" s="126"/>
      <c r="TK665" s="126"/>
      <c r="TL665" s="126"/>
      <c r="TM665" s="126"/>
      <c r="TN665" s="126"/>
      <c r="TO665" s="126"/>
      <c r="TP665" s="126"/>
      <c r="TQ665" s="126"/>
      <c r="TR665" s="126"/>
      <c r="TS665" s="126"/>
      <c r="TT665" s="126"/>
      <c r="TU665" s="126"/>
      <c r="TV665" s="126"/>
      <c r="TW665" s="126"/>
      <c r="TX665" s="126"/>
      <c r="TY665" s="126"/>
      <c r="TZ665" s="126"/>
      <c r="UA665" s="126"/>
      <c r="UB665" s="126"/>
      <c r="UC665" s="126"/>
      <c r="UD665" s="126"/>
      <c r="UE665" s="126"/>
      <c r="UF665" s="126"/>
      <c r="UG665" s="126"/>
      <c r="UH665" s="126"/>
      <c r="UI665" s="126"/>
      <c r="UJ665" s="126"/>
      <c r="UK665" s="126"/>
      <c r="UL665" s="126"/>
      <c r="UM665" s="126"/>
      <c r="UN665" s="126"/>
      <c r="UO665" s="126"/>
      <c r="UP665" s="126"/>
      <c r="UQ665" s="126"/>
      <c r="UR665" s="126"/>
      <c r="US665" s="126"/>
      <c r="UT665" s="126"/>
      <c r="UU665" s="126"/>
      <c r="UV665" s="126"/>
      <c r="UW665" s="126"/>
      <c r="UX665" s="126"/>
      <c r="UY665" s="126"/>
      <c r="UZ665" s="126"/>
      <c r="VA665" s="126"/>
      <c r="VB665" s="126"/>
      <c r="VC665" s="126"/>
      <c r="VD665" s="126"/>
      <c r="VE665" s="126"/>
      <c r="VF665" s="126"/>
      <c r="VG665" s="126"/>
      <c r="VH665" s="126"/>
      <c r="VI665" s="126"/>
      <c r="VJ665" s="126"/>
      <c r="VK665" s="126"/>
      <c r="VL665" s="126"/>
      <c r="VM665" s="126"/>
      <c r="VN665" s="126"/>
      <c r="VO665" s="126"/>
      <c r="VP665" s="126"/>
      <c r="VQ665" s="126"/>
      <c r="VR665" s="126"/>
      <c r="VS665" s="126"/>
      <c r="VT665" s="126"/>
      <c r="VU665" s="126"/>
      <c r="VV665" s="126"/>
      <c r="VW665" s="126"/>
      <c r="VX665" s="126"/>
      <c r="VY665" s="126"/>
      <c r="VZ665" s="126"/>
      <c r="WA665" s="126"/>
      <c r="WB665" s="126"/>
      <c r="WC665" s="126"/>
      <c r="WD665" s="126"/>
      <c r="WE665" s="126"/>
      <c r="WF665" s="126"/>
      <c r="WG665" s="126"/>
      <c r="WH665" s="126"/>
      <c r="WI665" s="126"/>
      <c r="WJ665" s="126"/>
      <c r="WK665" s="126"/>
      <c r="WL665" s="126"/>
      <c r="WM665" s="126"/>
      <c r="WN665" s="126"/>
      <c r="WO665" s="126"/>
      <c r="WP665" s="126"/>
      <c r="WQ665" s="126"/>
      <c r="WR665" s="126"/>
      <c r="WS665" s="126"/>
      <c r="WT665" s="126"/>
      <c r="WU665" s="126"/>
      <c r="WV665" s="126"/>
      <c r="WW665" s="126"/>
      <c r="WX665" s="126"/>
      <c r="WY665" s="126"/>
      <c r="WZ665" s="126"/>
      <c r="XA665" s="126"/>
      <c r="XB665" s="126"/>
      <c r="XC665" s="126"/>
      <c r="XD665" s="126"/>
      <c r="XE665" s="126"/>
      <c r="XF665" s="126"/>
      <c r="XG665" s="126"/>
      <c r="XH665" s="126"/>
      <c r="XI665" s="126"/>
      <c r="XJ665" s="126"/>
      <c r="XK665" s="126"/>
      <c r="XL665" s="126"/>
      <c r="XM665" s="126"/>
      <c r="XN665" s="126"/>
      <c r="XO665" s="126"/>
      <c r="XP665" s="126"/>
      <c r="XQ665" s="126"/>
      <c r="XR665" s="126"/>
      <c r="XS665" s="126"/>
      <c r="XT665" s="126"/>
      <c r="XU665" s="126"/>
      <c r="XV665" s="126"/>
      <c r="XW665" s="126"/>
      <c r="XX665" s="126"/>
      <c r="XY665" s="126"/>
      <c r="XZ665" s="126"/>
      <c r="YA665" s="126"/>
      <c r="YB665" s="126"/>
      <c r="YC665" s="126"/>
      <c r="YD665" s="126"/>
      <c r="YE665" s="126"/>
      <c r="YF665" s="126"/>
      <c r="YG665" s="126"/>
      <c r="YH665" s="126"/>
      <c r="YI665" s="126"/>
      <c r="YJ665" s="126"/>
      <c r="YK665" s="126"/>
      <c r="YL665" s="126"/>
      <c r="YM665" s="126"/>
      <c r="YN665" s="126"/>
      <c r="YO665" s="126"/>
      <c r="YP665" s="126"/>
      <c r="YQ665" s="126"/>
      <c r="YR665" s="126"/>
      <c r="YS665" s="126"/>
      <c r="YT665" s="126"/>
      <c r="YU665" s="126"/>
      <c r="YV665" s="126"/>
      <c r="YW665" s="126"/>
      <c r="YX665" s="126"/>
      <c r="YY665" s="126"/>
      <c r="YZ665" s="126"/>
      <c r="ZA665" s="126"/>
      <c r="ZB665" s="126"/>
      <c r="ZC665" s="126"/>
      <c r="ZD665" s="126"/>
      <c r="ZE665" s="126"/>
      <c r="ZF665" s="126"/>
      <c r="ZG665" s="126"/>
      <c r="ZH665" s="126"/>
      <c r="ZI665" s="126"/>
      <c r="ZJ665" s="126"/>
      <c r="ZK665" s="126"/>
      <c r="ZL665" s="126"/>
      <c r="ZM665" s="126"/>
      <c r="ZN665" s="126"/>
      <c r="ZO665" s="126"/>
      <c r="ZP665" s="126"/>
      <c r="ZQ665" s="126"/>
      <c r="ZR665" s="126"/>
      <c r="ZS665" s="126"/>
      <c r="ZT665" s="126"/>
      <c r="ZU665" s="126"/>
      <c r="ZV665" s="126"/>
      <c r="ZW665" s="126"/>
      <c r="ZX665" s="126"/>
      <c r="ZY665" s="126"/>
      <c r="ZZ665" s="126"/>
      <c r="AAA665" s="126"/>
      <c r="AAB665" s="126"/>
      <c r="AAC665" s="126"/>
      <c r="AAD665" s="126"/>
      <c r="AAE665" s="126"/>
      <c r="AAF665" s="126"/>
      <c r="AAG665" s="126"/>
      <c r="AAH665" s="126"/>
      <c r="AAI665" s="126"/>
      <c r="AAJ665" s="126"/>
      <c r="AAK665" s="126"/>
      <c r="AAL665" s="126"/>
      <c r="AAM665" s="126"/>
      <c r="AAN665" s="126"/>
      <c r="AAO665" s="126"/>
      <c r="AAP665" s="126"/>
      <c r="AAQ665" s="126"/>
      <c r="AAR665" s="126"/>
      <c r="AAS665" s="126"/>
      <c r="AAT665" s="126"/>
      <c r="AAU665" s="126"/>
      <c r="AAV665" s="126"/>
      <c r="AAW665" s="126"/>
      <c r="AAX665" s="126"/>
      <c r="AAY665" s="126"/>
      <c r="AAZ665" s="126"/>
      <c r="ABA665" s="126"/>
      <c r="ABB665" s="126"/>
      <c r="ABC665" s="126"/>
      <c r="ABD665" s="126"/>
      <c r="ABE665" s="126"/>
      <c r="ABF665" s="126"/>
      <c r="ABG665" s="126"/>
      <c r="ABH665" s="126"/>
      <c r="ABI665" s="126"/>
      <c r="ABJ665" s="126"/>
      <c r="ABK665" s="126"/>
      <c r="ABL665" s="126"/>
      <c r="ABM665" s="126"/>
      <c r="ABN665" s="126"/>
      <c r="ABO665" s="126"/>
      <c r="ABP665" s="126"/>
      <c r="ABQ665" s="126"/>
      <c r="ABR665" s="126"/>
      <c r="ABS665" s="126"/>
      <c r="ABT665" s="126"/>
      <c r="ABU665" s="126"/>
      <c r="ABV665" s="126"/>
      <c r="ABW665" s="126"/>
      <c r="ABX665" s="126"/>
      <c r="ABY665" s="126"/>
      <c r="ABZ665" s="126"/>
      <c r="ACA665" s="126"/>
      <c r="ACB665" s="126"/>
      <c r="ACC665" s="126"/>
      <c r="ACD665" s="126"/>
      <c r="ACE665" s="126"/>
      <c r="ACF665" s="126"/>
      <c r="ACG665" s="126"/>
      <c r="ACH665" s="126"/>
      <c r="ACI665" s="126"/>
      <c r="ACJ665" s="126"/>
      <c r="ACK665" s="126"/>
      <c r="ACL665" s="126"/>
      <c r="ACM665" s="126"/>
      <c r="ACN665" s="126"/>
      <c r="ACO665" s="126"/>
      <c r="ACP665" s="126"/>
      <c r="ACQ665" s="126"/>
      <c r="ACR665" s="126"/>
      <c r="ACS665" s="126"/>
      <c r="ACT665" s="126"/>
      <c r="ACU665" s="126"/>
      <c r="ACV665" s="126"/>
      <c r="ACW665" s="126"/>
      <c r="ACX665" s="126"/>
      <c r="ACY665" s="126"/>
      <c r="ACZ665" s="126"/>
      <c r="ADA665" s="126"/>
      <c r="ADB665" s="126"/>
      <c r="ADC665" s="126"/>
      <c r="ADD665" s="126"/>
      <c r="ADE665" s="126"/>
      <c r="ADF665" s="126"/>
      <c r="ADG665" s="126"/>
      <c r="ADH665" s="126"/>
      <c r="ADI665" s="126"/>
      <c r="ADJ665" s="126"/>
      <c r="ADK665" s="126"/>
      <c r="ADL665" s="126"/>
      <c r="ADM665" s="126"/>
      <c r="ADN665" s="126"/>
      <c r="ADO665" s="126"/>
      <c r="ADP665" s="126"/>
      <c r="ADQ665" s="126"/>
      <c r="ADR665" s="126"/>
      <c r="ADS665" s="126"/>
      <c r="ADT665" s="126"/>
      <c r="ADU665" s="126"/>
      <c r="ADV665" s="126"/>
      <c r="ADW665" s="126"/>
      <c r="ADX665" s="126"/>
      <c r="ADY665" s="126"/>
      <c r="ADZ665" s="126"/>
      <c r="AEA665" s="126"/>
      <c r="AEB665" s="126"/>
      <c r="AEC665" s="126"/>
      <c r="AED665" s="126"/>
      <c r="AEE665" s="126"/>
      <c r="AEF665" s="126"/>
      <c r="AEG665" s="126"/>
      <c r="AEH665" s="126"/>
      <c r="AEI665" s="126"/>
      <c r="AEJ665" s="126"/>
      <c r="AEK665" s="126"/>
      <c r="AEL665" s="126"/>
      <c r="AEM665" s="126"/>
      <c r="AEN665" s="126"/>
      <c r="AEO665" s="126"/>
      <c r="AEP665" s="126"/>
      <c r="AEQ665" s="126"/>
      <c r="AER665" s="126"/>
      <c r="AES665" s="126"/>
      <c r="AET665" s="126"/>
      <c r="AEU665" s="126"/>
      <c r="AEV665" s="126"/>
      <c r="AEW665" s="126"/>
      <c r="AEX665" s="126"/>
      <c r="AEY665" s="126"/>
      <c r="AEZ665" s="126"/>
      <c r="AFA665" s="126"/>
      <c r="AFB665" s="126"/>
      <c r="AFC665" s="126"/>
      <c r="AFD665" s="126"/>
      <c r="AFE665" s="126"/>
      <c r="AFF665" s="126"/>
      <c r="AFG665" s="126"/>
      <c r="AFH665" s="126"/>
      <c r="AFI665" s="126"/>
      <c r="AFJ665" s="126"/>
      <c r="AFK665" s="126"/>
      <c r="AFL665" s="126"/>
      <c r="AFM665" s="126"/>
      <c r="AFN665" s="126"/>
      <c r="AFO665" s="126"/>
      <c r="AFP665" s="126"/>
      <c r="AFQ665" s="126"/>
      <c r="AFR665" s="126"/>
      <c r="AFS665" s="126"/>
      <c r="AFT665" s="126"/>
      <c r="AFU665" s="126"/>
      <c r="AFV665" s="126"/>
      <c r="AFW665" s="126"/>
      <c r="AFX665" s="126"/>
      <c r="AFY665" s="126"/>
      <c r="AFZ665" s="126"/>
      <c r="AGA665" s="126"/>
      <c r="AGB665" s="126"/>
      <c r="AGC665" s="126"/>
      <c r="AGD665" s="126"/>
      <c r="AGE665" s="126"/>
      <c r="AGF665" s="126"/>
      <c r="AGG665" s="126"/>
      <c r="AGH665" s="126"/>
      <c r="AGI665" s="126"/>
      <c r="AGJ665" s="126"/>
      <c r="AGK665" s="126"/>
      <c r="AGL665" s="126"/>
      <c r="AGM665" s="126"/>
      <c r="AGN665" s="126"/>
      <c r="AGO665" s="126"/>
      <c r="AGP665" s="126"/>
      <c r="AGQ665" s="126"/>
      <c r="AGR665" s="126"/>
      <c r="AGS665" s="126"/>
      <c r="AGT665" s="126"/>
      <c r="AGU665" s="126"/>
      <c r="AGV665" s="126"/>
      <c r="AGW665" s="126"/>
      <c r="AGX665" s="126"/>
      <c r="AGY665" s="126"/>
      <c r="AGZ665" s="126"/>
      <c r="AHA665" s="126"/>
      <c r="AHB665" s="126"/>
      <c r="AHC665" s="126"/>
      <c r="AHD665" s="126"/>
      <c r="AHE665" s="126"/>
      <c r="AHF665" s="126"/>
      <c r="AHG665" s="126"/>
      <c r="AHH665" s="126"/>
      <c r="AHI665" s="126"/>
      <c r="AHJ665" s="126"/>
      <c r="AHK665" s="126"/>
      <c r="AHL665" s="126"/>
      <c r="AHM665" s="126"/>
      <c r="AHN665" s="126"/>
      <c r="AHO665" s="126"/>
      <c r="AHP665" s="126"/>
      <c r="AHQ665" s="126"/>
      <c r="AHR665" s="126"/>
      <c r="AHS665" s="126"/>
      <c r="AHT665" s="126"/>
      <c r="AHU665" s="126"/>
      <c r="AHV665" s="126"/>
      <c r="AHW665" s="126"/>
      <c r="AHX665" s="126"/>
      <c r="AHY665" s="126"/>
      <c r="AHZ665" s="126"/>
      <c r="AIA665" s="126"/>
      <c r="AIB665" s="126"/>
      <c r="AIC665" s="126"/>
      <c r="AID665" s="126"/>
      <c r="AIE665" s="126"/>
      <c r="AIF665" s="126"/>
      <c r="AIG665" s="126"/>
      <c r="AIH665" s="126"/>
      <c r="AII665" s="126"/>
      <c r="AIJ665" s="126"/>
      <c r="AIK665" s="126"/>
      <c r="AIL665" s="126"/>
      <c r="AIM665" s="126"/>
      <c r="AIN665" s="126"/>
      <c r="AIO665" s="126"/>
      <c r="AIP665" s="126"/>
      <c r="AIQ665" s="126"/>
      <c r="AIR665" s="126"/>
      <c r="AIS665" s="126"/>
      <c r="AIT665" s="126"/>
      <c r="AIU665" s="126"/>
      <c r="AIV665" s="126"/>
      <c r="AIW665" s="126"/>
      <c r="AIX665" s="126"/>
      <c r="AIY665" s="126"/>
      <c r="AIZ665" s="126"/>
      <c r="AJA665" s="126"/>
      <c r="AJB665" s="126"/>
      <c r="AJC665" s="126"/>
      <c r="AJD665" s="126"/>
      <c r="AJE665" s="126"/>
      <c r="AJF665" s="126"/>
      <c r="AJG665" s="126"/>
      <c r="AJH665" s="126"/>
      <c r="AJI665" s="126"/>
      <c r="AJJ665" s="126"/>
      <c r="AJK665" s="126"/>
      <c r="AJL665" s="126"/>
      <c r="AJM665" s="126"/>
      <c r="AJN665" s="126"/>
      <c r="AJO665" s="126"/>
      <c r="AJP665" s="126"/>
      <c r="AJQ665" s="126"/>
      <c r="AJR665" s="126"/>
      <c r="AJS665" s="126"/>
      <c r="AJT665" s="126"/>
      <c r="AJU665" s="126"/>
      <c r="AJV665" s="126"/>
      <c r="AJW665" s="126"/>
      <c r="AJX665" s="126"/>
      <c r="AJY665" s="126"/>
      <c r="AJZ665" s="126"/>
      <c r="AKA665" s="126"/>
      <c r="AKB665" s="126"/>
      <c r="AKC665" s="126"/>
      <c r="AKD665" s="126"/>
      <c r="AKE665" s="126"/>
      <c r="AKF665" s="126"/>
      <c r="AKG665" s="126"/>
      <c r="AKH665" s="126"/>
      <c r="AKI665" s="126"/>
      <c r="AKJ665" s="126"/>
      <c r="AKK665" s="126"/>
      <c r="AKL665" s="126"/>
      <c r="AKM665" s="126"/>
      <c r="AKN665" s="126"/>
      <c r="AKO665" s="126"/>
      <c r="AKP665" s="126"/>
      <c r="AKQ665" s="126"/>
      <c r="AKR665" s="126"/>
      <c r="AKS665" s="126"/>
      <c r="AKT665" s="126"/>
      <c r="AKU665" s="126"/>
      <c r="AKV665" s="126"/>
      <c r="AKW665" s="126"/>
      <c r="AKX665" s="126"/>
      <c r="AKY665" s="126"/>
      <c r="AKZ665" s="126"/>
      <c r="ALA665" s="126"/>
      <c r="ALB665" s="126"/>
      <c r="ALC665" s="126"/>
      <c r="ALD665" s="126"/>
      <c r="ALE665" s="126"/>
      <c r="ALF665" s="126"/>
      <c r="ALG665" s="126"/>
      <c r="ALH665" s="126"/>
      <c r="ALI665" s="126"/>
      <c r="ALJ665" s="126"/>
      <c r="ALK665" s="126"/>
      <c r="ALL665" s="126"/>
      <c r="ALM665" s="126"/>
      <c r="ALN665" s="126"/>
      <c r="ALO665" s="126"/>
      <c r="ALP665" s="101"/>
      <c r="ALQ665" s="48"/>
      <c r="ALR665" s="48"/>
      <c r="ALS665" s="48"/>
      <c r="ALT665" s="48"/>
      <c r="ALU665" s="48"/>
      <c r="ALV665" s="48"/>
      <c r="ALW665" s="48"/>
      <c r="ALX665" s="48"/>
      <c r="ALY665" s="48"/>
      <c r="ALZ665" s="48"/>
      <c r="AMA665" s="48"/>
      <c r="AMB665" s="48"/>
      <c r="AMC665" s="48"/>
      <c r="AMD665" s="48"/>
      <c r="AME665" s="48"/>
      <c r="AMF665" s="48"/>
      <c r="AMG665" s="48"/>
      <c r="AMH665" s="48"/>
      <c r="AMI665" s="48"/>
      <c r="AMJ665" s="48"/>
      <c r="AMK665" s="48"/>
      <c r="AML665" s="48"/>
      <c r="AMM665" s="126"/>
    </row>
    <row r="666" s="111" customFormat="true" ht="32.8" hidden="false" customHeight="false" outlineLevel="0" collapsed="false">
      <c r="A666" s="126"/>
      <c r="B666" s="90"/>
      <c r="C666" s="81" t="s">
        <v>103</v>
      </c>
      <c r="D666" s="81" t="n">
        <v>934</v>
      </c>
      <c r="E666" s="154" t="s">
        <v>16</v>
      </c>
      <c r="F666" s="154" t="s">
        <v>32</v>
      </c>
      <c r="G666" s="82" t="n">
        <v>5030010030</v>
      </c>
      <c r="H666" s="83" t="s">
        <v>104</v>
      </c>
      <c r="I666" s="157" t="n">
        <f aca="false">SUM(J666:Q666)</f>
        <v>300000</v>
      </c>
      <c r="J666" s="157" t="n">
        <v>600000</v>
      </c>
      <c r="K666" s="76" t="n">
        <v>-300000</v>
      </c>
      <c r="L666" s="76"/>
      <c r="M666" s="76"/>
      <c r="N666" s="76"/>
      <c r="O666" s="157"/>
      <c r="P666" s="76"/>
      <c r="Q666" s="158"/>
      <c r="R666" s="126"/>
      <c r="S666" s="126"/>
      <c r="T666" s="126"/>
      <c r="U666" s="126"/>
      <c r="V666" s="126"/>
      <c r="W666" s="126"/>
      <c r="X666" s="126"/>
      <c r="Y666" s="126"/>
      <c r="Z666" s="126"/>
      <c r="AA666" s="126"/>
      <c r="AB666" s="126"/>
      <c r="AC666" s="126"/>
      <c r="AD666" s="126"/>
      <c r="AE666" s="126"/>
      <c r="AF666" s="126"/>
      <c r="AG666" s="126"/>
      <c r="AH666" s="126"/>
      <c r="AI666" s="126"/>
      <c r="AJ666" s="126"/>
      <c r="AK666" s="126"/>
      <c r="AL666" s="126"/>
      <c r="AM666" s="126"/>
      <c r="AN666" s="126"/>
      <c r="AO666" s="126"/>
      <c r="AP666" s="126"/>
      <c r="AQ666" s="126"/>
      <c r="AR666" s="126"/>
      <c r="AS666" s="126"/>
      <c r="AT666" s="126"/>
      <c r="AU666" s="126"/>
      <c r="AV666" s="126"/>
      <c r="AW666" s="126"/>
      <c r="AX666" s="126"/>
      <c r="AY666" s="126"/>
      <c r="AZ666" s="126"/>
      <c r="BA666" s="126"/>
      <c r="BB666" s="126"/>
      <c r="BC666" s="126"/>
      <c r="BD666" s="126"/>
      <c r="BE666" s="126"/>
      <c r="BF666" s="126"/>
      <c r="BG666" s="126"/>
      <c r="BH666" s="126"/>
      <c r="BI666" s="126"/>
      <c r="BJ666" s="126"/>
      <c r="BK666" s="126"/>
      <c r="BL666" s="126"/>
      <c r="BM666" s="126"/>
      <c r="BN666" s="126"/>
      <c r="BO666" s="126"/>
      <c r="BP666" s="126"/>
      <c r="BQ666" s="126"/>
      <c r="BR666" s="126"/>
      <c r="BS666" s="126"/>
      <c r="BT666" s="126"/>
      <c r="BU666" s="126"/>
      <c r="BV666" s="126"/>
      <c r="BW666" s="126"/>
      <c r="BX666" s="126"/>
      <c r="BY666" s="126"/>
      <c r="BZ666" s="126"/>
      <c r="CA666" s="126"/>
      <c r="CB666" s="126"/>
      <c r="CC666" s="126"/>
      <c r="CD666" s="126"/>
      <c r="CE666" s="126"/>
      <c r="CF666" s="126"/>
      <c r="CG666" s="126"/>
      <c r="CH666" s="126"/>
      <c r="CI666" s="126"/>
      <c r="CJ666" s="126"/>
      <c r="CK666" s="126"/>
      <c r="CL666" s="126"/>
      <c r="CM666" s="126"/>
      <c r="CN666" s="126"/>
      <c r="CO666" s="126"/>
      <c r="CP666" s="126"/>
      <c r="CQ666" s="126"/>
      <c r="CR666" s="126"/>
      <c r="CS666" s="126"/>
      <c r="CT666" s="126"/>
      <c r="CU666" s="126"/>
      <c r="CV666" s="126"/>
      <c r="CW666" s="126"/>
      <c r="CX666" s="126"/>
      <c r="CY666" s="126"/>
      <c r="CZ666" s="126"/>
      <c r="DA666" s="126"/>
      <c r="DB666" s="126"/>
      <c r="DC666" s="126"/>
      <c r="DD666" s="126"/>
      <c r="DE666" s="126"/>
      <c r="DF666" s="126"/>
      <c r="DG666" s="126"/>
      <c r="DH666" s="126"/>
      <c r="DI666" s="126"/>
      <c r="DJ666" s="126"/>
      <c r="DK666" s="126"/>
      <c r="DL666" s="126"/>
      <c r="DM666" s="126"/>
      <c r="DN666" s="126"/>
      <c r="DO666" s="126"/>
      <c r="DP666" s="126"/>
      <c r="DQ666" s="126"/>
      <c r="DR666" s="126"/>
      <c r="DS666" s="126"/>
      <c r="DT666" s="126"/>
      <c r="DU666" s="126"/>
      <c r="DV666" s="126"/>
      <c r="DW666" s="126"/>
      <c r="DX666" s="126"/>
      <c r="DY666" s="126"/>
      <c r="DZ666" s="126"/>
      <c r="EA666" s="126"/>
      <c r="EB666" s="126"/>
      <c r="EC666" s="126"/>
      <c r="ED666" s="126"/>
      <c r="EE666" s="126"/>
      <c r="EF666" s="126"/>
      <c r="EG666" s="126"/>
      <c r="EH666" s="126"/>
      <c r="EI666" s="126"/>
      <c r="EJ666" s="126"/>
      <c r="EK666" s="126"/>
      <c r="EL666" s="126"/>
      <c r="EM666" s="126"/>
      <c r="EN666" s="126"/>
      <c r="EO666" s="126"/>
      <c r="EP666" s="126"/>
      <c r="EQ666" s="126"/>
      <c r="ER666" s="126"/>
      <c r="ES666" s="126"/>
      <c r="ET666" s="126"/>
      <c r="EU666" s="126"/>
      <c r="EV666" s="126"/>
      <c r="EW666" s="126"/>
      <c r="EX666" s="126"/>
      <c r="EY666" s="126"/>
      <c r="EZ666" s="126"/>
      <c r="FA666" s="126"/>
      <c r="FB666" s="126"/>
      <c r="FC666" s="126"/>
      <c r="FD666" s="126"/>
      <c r="FE666" s="126"/>
      <c r="FF666" s="126"/>
      <c r="FG666" s="126"/>
      <c r="FH666" s="126"/>
      <c r="FI666" s="126"/>
      <c r="FJ666" s="126"/>
      <c r="FK666" s="126"/>
      <c r="FL666" s="126"/>
      <c r="FM666" s="126"/>
      <c r="FN666" s="126"/>
      <c r="FO666" s="126"/>
      <c r="FP666" s="126"/>
      <c r="FQ666" s="126"/>
      <c r="FR666" s="126"/>
      <c r="FS666" s="126"/>
      <c r="FT666" s="126"/>
      <c r="FU666" s="126"/>
      <c r="FV666" s="126"/>
      <c r="FW666" s="126"/>
      <c r="FX666" s="126"/>
      <c r="FY666" s="126"/>
      <c r="FZ666" s="126"/>
      <c r="GA666" s="126"/>
      <c r="GB666" s="126"/>
      <c r="GC666" s="126"/>
      <c r="GD666" s="126"/>
      <c r="GE666" s="126"/>
      <c r="GF666" s="126"/>
      <c r="GG666" s="126"/>
      <c r="GH666" s="126"/>
      <c r="GI666" s="126"/>
      <c r="GJ666" s="126"/>
      <c r="GK666" s="126"/>
      <c r="GL666" s="126"/>
      <c r="GM666" s="126"/>
      <c r="GN666" s="126"/>
      <c r="GO666" s="126"/>
      <c r="GP666" s="126"/>
      <c r="GQ666" s="126"/>
      <c r="GR666" s="126"/>
      <c r="GS666" s="126"/>
      <c r="GT666" s="126"/>
      <c r="GU666" s="126"/>
      <c r="GV666" s="126"/>
      <c r="GW666" s="126"/>
      <c r="GX666" s="126"/>
      <c r="GY666" s="126"/>
      <c r="GZ666" s="126"/>
      <c r="HA666" s="126"/>
      <c r="HB666" s="126"/>
      <c r="HC666" s="126"/>
      <c r="HD666" s="126"/>
      <c r="HE666" s="126"/>
      <c r="HF666" s="126"/>
      <c r="HG666" s="126"/>
      <c r="HH666" s="126"/>
      <c r="HI666" s="126"/>
      <c r="HJ666" s="126"/>
      <c r="HK666" s="126"/>
      <c r="HL666" s="126"/>
      <c r="HM666" s="126"/>
      <c r="HN666" s="126"/>
      <c r="HO666" s="126"/>
      <c r="HP666" s="126"/>
      <c r="HQ666" s="126"/>
      <c r="HR666" s="126"/>
      <c r="HS666" s="126"/>
      <c r="HT666" s="126"/>
      <c r="HU666" s="126"/>
      <c r="HV666" s="126"/>
      <c r="HW666" s="126"/>
      <c r="HX666" s="126"/>
      <c r="HY666" s="126"/>
      <c r="HZ666" s="126"/>
      <c r="IA666" s="126"/>
      <c r="IB666" s="126"/>
      <c r="IC666" s="126"/>
      <c r="ID666" s="126"/>
      <c r="IE666" s="126"/>
      <c r="IF666" s="126"/>
      <c r="IG666" s="126"/>
      <c r="IH666" s="126"/>
      <c r="II666" s="126"/>
      <c r="IJ666" s="126"/>
      <c r="IK666" s="126"/>
      <c r="IL666" s="126"/>
      <c r="IM666" s="126"/>
      <c r="IN666" s="126"/>
      <c r="IO666" s="126"/>
      <c r="IP666" s="126"/>
      <c r="IQ666" s="126"/>
      <c r="IR666" s="126"/>
      <c r="IS666" s="126"/>
      <c r="IT666" s="126"/>
      <c r="IU666" s="126"/>
      <c r="IV666" s="126"/>
      <c r="IW666" s="126"/>
      <c r="IX666" s="126"/>
      <c r="IY666" s="126"/>
      <c r="IZ666" s="126"/>
      <c r="JA666" s="126"/>
      <c r="JB666" s="126"/>
      <c r="JC666" s="126"/>
      <c r="JD666" s="126"/>
      <c r="JE666" s="126"/>
      <c r="JF666" s="126"/>
      <c r="JG666" s="126"/>
      <c r="JH666" s="126"/>
      <c r="JI666" s="126"/>
      <c r="JJ666" s="126"/>
      <c r="JK666" s="126"/>
      <c r="JL666" s="126"/>
      <c r="JM666" s="126"/>
      <c r="JN666" s="126"/>
      <c r="JO666" s="126"/>
      <c r="JP666" s="126"/>
      <c r="JQ666" s="126"/>
      <c r="JR666" s="126"/>
      <c r="JS666" s="126"/>
      <c r="JT666" s="126"/>
      <c r="JU666" s="126"/>
      <c r="JV666" s="126"/>
      <c r="JW666" s="126"/>
      <c r="JX666" s="126"/>
      <c r="JY666" s="126"/>
      <c r="JZ666" s="126"/>
      <c r="KA666" s="126"/>
      <c r="KB666" s="126"/>
      <c r="KC666" s="126"/>
      <c r="KD666" s="126"/>
      <c r="KE666" s="126"/>
      <c r="KF666" s="126"/>
      <c r="KG666" s="126"/>
      <c r="KH666" s="126"/>
      <c r="KI666" s="126"/>
      <c r="KJ666" s="126"/>
      <c r="KK666" s="126"/>
      <c r="KL666" s="126"/>
      <c r="KM666" s="126"/>
      <c r="KN666" s="126"/>
      <c r="KO666" s="126"/>
      <c r="KP666" s="126"/>
      <c r="KQ666" s="126"/>
      <c r="KR666" s="126"/>
      <c r="KS666" s="126"/>
      <c r="KT666" s="126"/>
      <c r="KU666" s="126"/>
      <c r="KV666" s="126"/>
      <c r="KW666" s="126"/>
      <c r="KX666" s="126"/>
      <c r="KY666" s="126"/>
      <c r="KZ666" s="126"/>
      <c r="LA666" s="126"/>
      <c r="LB666" s="126"/>
      <c r="LC666" s="126"/>
      <c r="LD666" s="126"/>
      <c r="LE666" s="126"/>
      <c r="LF666" s="126"/>
      <c r="LG666" s="126"/>
      <c r="LH666" s="126"/>
      <c r="LI666" s="126"/>
      <c r="LJ666" s="126"/>
      <c r="LK666" s="126"/>
      <c r="LL666" s="126"/>
      <c r="LM666" s="126"/>
      <c r="LN666" s="126"/>
      <c r="LO666" s="126"/>
      <c r="LP666" s="126"/>
      <c r="LQ666" s="126"/>
      <c r="LR666" s="126"/>
      <c r="LS666" s="126"/>
      <c r="LT666" s="126"/>
      <c r="LU666" s="126"/>
      <c r="LV666" s="126"/>
      <c r="LW666" s="126"/>
      <c r="LX666" s="126"/>
      <c r="LY666" s="126"/>
      <c r="LZ666" s="126"/>
      <c r="MA666" s="126"/>
      <c r="MB666" s="126"/>
      <c r="MC666" s="126"/>
      <c r="MD666" s="126"/>
      <c r="ME666" s="126"/>
      <c r="MF666" s="126"/>
      <c r="MG666" s="126"/>
      <c r="MH666" s="126"/>
      <c r="MI666" s="126"/>
      <c r="MJ666" s="126"/>
      <c r="MK666" s="126"/>
      <c r="ML666" s="126"/>
      <c r="MM666" s="126"/>
      <c r="MN666" s="126"/>
      <c r="MO666" s="126"/>
      <c r="MP666" s="126"/>
      <c r="MQ666" s="126"/>
      <c r="MR666" s="126"/>
      <c r="MS666" s="126"/>
      <c r="MT666" s="126"/>
      <c r="MU666" s="126"/>
      <c r="MV666" s="126"/>
      <c r="MW666" s="126"/>
      <c r="MX666" s="126"/>
      <c r="MY666" s="126"/>
      <c r="MZ666" s="126"/>
      <c r="NA666" s="126"/>
      <c r="NB666" s="126"/>
      <c r="NC666" s="126"/>
      <c r="ND666" s="126"/>
      <c r="NE666" s="126"/>
      <c r="NF666" s="126"/>
      <c r="NG666" s="126"/>
      <c r="NH666" s="126"/>
      <c r="NI666" s="126"/>
      <c r="NJ666" s="126"/>
      <c r="NK666" s="126"/>
      <c r="NL666" s="126"/>
      <c r="NM666" s="126"/>
      <c r="NN666" s="126"/>
      <c r="NO666" s="126"/>
      <c r="NP666" s="126"/>
      <c r="NQ666" s="126"/>
      <c r="NR666" s="126"/>
      <c r="NS666" s="126"/>
      <c r="NT666" s="126"/>
      <c r="NU666" s="126"/>
      <c r="NV666" s="126"/>
      <c r="NW666" s="126"/>
      <c r="NX666" s="126"/>
      <c r="NY666" s="126"/>
      <c r="NZ666" s="126"/>
      <c r="OA666" s="126"/>
      <c r="OB666" s="126"/>
      <c r="OC666" s="126"/>
      <c r="OD666" s="126"/>
      <c r="OE666" s="126"/>
      <c r="OF666" s="126"/>
      <c r="OG666" s="126"/>
      <c r="OH666" s="126"/>
      <c r="OI666" s="126"/>
      <c r="OJ666" s="126"/>
      <c r="OK666" s="126"/>
      <c r="OL666" s="126"/>
      <c r="OM666" s="126"/>
      <c r="ON666" s="126"/>
      <c r="OO666" s="126"/>
      <c r="OP666" s="126"/>
      <c r="OQ666" s="126"/>
      <c r="OR666" s="126"/>
      <c r="OS666" s="126"/>
      <c r="OT666" s="126"/>
      <c r="OU666" s="126"/>
      <c r="OV666" s="126"/>
      <c r="OW666" s="126"/>
      <c r="OX666" s="126"/>
      <c r="OY666" s="126"/>
      <c r="OZ666" s="126"/>
      <c r="PA666" s="126"/>
      <c r="PB666" s="126"/>
      <c r="PC666" s="126"/>
      <c r="PD666" s="126"/>
      <c r="PE666" s="126"/>
      <c r="PF666" s="126"/>
      <c r="PG666" s="126"/>
      <c r="PH666" s="126"/>
      <c r="PI666" s="126"/>
      <c r="PJ666" s="126"/>
      <c r="PK666" s="126"/>
      <c r="PL666" s="126"/>
      <c r="PM666" s="126"/>
      <c r="PN666" s="126"/>
      <c r="PO666" s="126"/>
      <c r="PP666" s="126"/>
      <c r="PQ666" s="126"/>
      <c r="PR666" s="126"/>
      <c r="PS666" s="126"/>
      <c r="PT666" s="126"/>
      <c r="PU666" s="126"/>
      <c r="PV666" s="126"/>
      <c r="PW666" s="126"/>
      <c r="PX666" s="126"/>
      <c r="PY666" s="126"/>
      <c r="PZ666" s="126"/>
      <c r="QA666" s="126"/>
      <c r="QB666" s="126"/>
      <c r="QC666" s="126"/>
      <c r="QD666" s="126"/>
      <c r="QE666" s="126"/>
      <c r="QF666" s="126"/>
      <c r="QG666" s="126"/>
      <c r="QH666" s="126"/>
      <c r="QI666" s="126"/>
      <c r="QJ666" s="126"/>
      <c r="QK666" s="126"/>
      <c r="QL666" s="126"/>
      <c r="QM666" s="126"/>
      <c r="QN666" s="126"/>
      <c r="QO666" s="126"/>
      <c r="QP666" s="126"/>
      <c r="QQ666" s="126"/>
      <c r="QR666" s="126"/>
      <c r="QS666" s="126"/>
      <c r="QT666" s="126"/>
      <c r="QU666" s="126"/>
      <c r="QV666" s="126"/>
      <c r="QW666" s="126"/>
      <c r="QX666" s="126"/>
      <c r="QY666" s="126"/>
      <c r="QZ666" s="126"/>
      <c r="RA666" s="126"/>
      <c r="RB666" s="126"/>
      <c r="RC666" s="126"/>
      <c r="RD666" s="126"/>
      <c r="RE666" s="126"/>
      <c r="RF666" s="126"/>
      <c r="RG666" s="126"/>
      <c r="RH666" s="126"/>
      <c r="RI666" s="126"/>
      <c r="RJ666" s="126"/>
      <c r="RK666" s="126"/>
      <c r="RL666" s="126"/>
      <c r="RM666" s="126"/>
      <c r="RN666" s="126"/>
      <c r="RO666" s="126"/>
      <c r="RP666" s="126"/>
      <c r="RQ666" s="126"/>
      <c r="RR666" s="126"/>
      <c r="RS666" s="126"/>
      <c r="RT666" s="126"/>
      <c r="RU666" s="126"/>
      <c r="RV666" s="126"/>
      <c r="RW666" s="126"/>
      <c r="RX666" s="126"/>
      <c r="RY666" s="126"/>
      <c r="RZ666" s="126"/>
      <c r="SA666" s="126"/>
      <c r="SB666" s="126"/>
      <c r="SC666" s="126"/>
      <c r="SD666" s="126"/>
      <c r="SE666" s="126"/>
      <c r="SF666" s="126"/>
      <c r="SG666" s="126"/>
      <c r="SH666" s="126"/>
      <c r="SI666" s="126"/>
      <c r="SJ666" s="126"/>
      <c r="SK666" s="126"/>
      <c r="SL666" s="126"/>
      <c r="SM666" s="126"/>
      <c r="SN666" s="126"/>
      <c r="SO666" s="126"/>
      <c r="SP666" s="126"/>
      <c r="SQ666" s="126"/>
      <c r="SR666" s="126"/>
      <c r="SS666" s="126"/>
      <c r="ST666" s="126"/>
      <c r="SU666" s="126"/>
      <c r="SV666" s="126"/>
      <c r="SW666" s="126"/>
      <c r="SX666" s="126"/>
      <c r="SY666" s="126"/>
      <c r="SZ666" s="126"/>
      <c r="TA666" s="126"/>
      <c r="TB666" s="126"/>
      <c r="TC666" s="126"/>
      <c r="TD666" s="126"/>
      <c r="TE666" s="126"/>
      <c r="TF666" s="126"/>
      <c r="TG666" s="126"/>
      <c r="TH666" s="126"/>
      <c r="TI666" s="126"/>
      <c r="TJ666" s="126"/>
      <c r="TK666" s="126"/>
      <c r="TL666" s="126"/>
      <c r="TM666" s="126"/>
      <c r="TN666" s="126"/>
      <c r="TO666" s="126"/>
      <c r="TP666" s="126"/>
      <c r="TQ666" s="126"/>
      <c r="TR666" s="126"/>
      <c r="TS666" s="126"/>
      <c r="TT666" s="126"/>
      <c r="TU666" s="126"/>
      <c r="TV666" s="126"/>
      <c r="TW666" s="126"/>
      <c r="TX666" s="126"/>
      <c r="TY666" s="126"/>
      <c r="TZ666" s="126"/>
      <c r="UA666" s="126"/>
      <c r="UB666" s="126"/>
      <c r="UC666" s="126"/>
      <c r="UD666" s="126"/>
      <c r="UE666" s="126"/>
      <c r="UF666" s="126"/>
      <c r="UG666" s="126"/>
      <c r="UH666" s="126"/>
      <c r="UI666" s="126"/>
      <c r="UJ666" s="126"/>
      <c r="UK666" s="126"/>
      <c r="UL666" s="126"/>
      <c r="UM666" s="126"/>
      <c r="UN666" s="126"/>
      <c r="UO666" s="126"/>
      <c r="UP666" s="126"/>
      <c r="UQ666" s="126"/>
      <c r="UR666" s="126"/>
      <c r="US666" s="126"/>
      <c r="UT666" s="126"/>
      <c r="UU666" s="126"/>
      <c r="UV666" s="126"/>
      <c r="UW666" s="126"/>
      <c r="UX666" s="126"/>
      <c r="UY666" s="126"/>
      <c r="UZ666" s="126"/>
      <c r="VA666" s="126"/>
      <c r="VB666" s="126"/>
      <c r="VC666" s="126"/>
      <c r="VD666" s="126"/>
      <c r="VE666" s="126"/>
      <c r="VF666" s="126"/>
      <c r="VG666" s="126"/>
      <c r="VH666" s="126"/>
      <c r="VI666" s="126"/>
      <c r="VJ666" s="126"/>
      <c r="VK666" s="126"/>
      <c r="VL666" s="126"/>
      <c r="VM666" s="126"/>
      <c r="VN666" s="126"/>
      <c r="VO666" s="126"/>
      <c r="VP666" s="126"/>
      <c r="VQ666" s="126"/>
      <c r="VR666" s="126"/>
      <c r="VS666" s="126"/>
      <c r="VT666" s="126"/>
      <c r="VU666" s="126"/>
      <c r="VV666" s="126"/>
      <c r="VW666" s="126"/>
      <c r="VX666" s="126"/>
      <c r="VY666" s="126"/>
      <c r="VZ666" s="126"/>
      <c r="WA666" s="126"/>
      <c r="WB666" s="126"/>
      <c r="WC666" s="126"/>
      <c r="WD666" s="126"/>
      <c r="WE666" s="126"/>
      <c r="WF666" s="126"/>
      <c r="WG666" s="126"/>
      <c r="WH666" s="126"/>
      <c r="WI666" s="126"/>
      <c r="WJ666" s="126"/>
      <c r="WK666" s="126"/>
      <c r="WL666" s="126"/>
      <c r="WM666" s="126"/>
      <c r="WN666" s="126"/>
      <c r="WO666" s="126"/>
      <c r="WP666" s="126"/>
      <c r="WQ666" s="126"/>
      <c r="WR666" s="126"/>
      <c r="WS666" s="126"/>
      <c r="WT666" s="126"/>
      <c r="WU666" s="126"/>
      <c r="WV666" s="126"/>
      <c r="WW666" s="126"/>
      <c r="WX666" s="126"/>
      <c r="WY666" s="126"/>
      <c r="WZ666" s="126"/>
      <c r="XA666" s="126"/>
      <c r="XB666" s="126"/>
      <c r="XC666" s="126"/>
      <c r="XD666" s="126"/>
      <c r="XE666" s="126"/>
      <c r="XF666" s="126"/>
      <c r="XG666" s="126"/>
      <c r="XH666" s="126"/>
      <c r="XI666" s="126"/>
      <c r="XJ666" s="126"/>
      <c r="XK666" s="126"/>
      <c r="XL666" s="126"/>
      <c r="XM666" s="126"/>
      <c r="XN666" s="126"/>
      <c r="XO666" s="126"/>
      <c r="XP666" s="126"/>
      <c r="XQ666" s="126"/>
      <c r="XR666" s="126"/>
      <c r="XS666" s="126"/>
      <c r="XT666" s="126"/>
      <c r="XU666" s="126"/>
      <c r="XV666" s="126"/>
      <c r="XW666" s="126"/>
      <c r="XX666" s="126"/>
      <c r="XY666" s="126"/>
      <c r="XZ666" s="126"/>
      <c r="YA666" s="126"/>
      <c r="YB666" s="126"/>
      <c r="YC666" s="126"/>
      <c r="YD666" s="126"/>
      <c r="YE666" s="126"/>
      <c r="YF666" s="126"/>
      <c r="YG666" s="126"/>
      <c r="YH666" s="126"/>
      <c r="YI666" s="126"/>
      <c r="YJ666" s="126"/>
      <c r="YK666" s="126"/>
      <c r="YL666" s="126"/>
      <c r="YM666" s="126"/>
      <c r="YN666" s="126"/>
      <c r="YO666" s="126"/>
      <c r="YP666" s="126"/>
      <c r="YQ666" s="126"/>
      <c r="YR666" s="126"/>
      <c r="YS666" s="126"/>
      <c r="YT666" s="126"/>
      <c r="YU666" s="126"/>
      <c r="YV666" s="126"/>
      <c r="YW666" s="126"/>
      <c r="YX666" s="126"/>
      <c r="YY666" s="126"/>
      <c r="YZ666" s="126"/>
      <c r="ZA666" s="126"/>
      <c r="ZB666" s="126"/>
      <c r="ZC666" s="126"/>
      <c r="ZD666" s="126"/>
      <c r="ZE666" s="126"/>
      <c r="ZF666" s="126"/>
      <c r="ZG666" s="126"/>
      <c r="ZH666" s="126"/>
      <c r="ZI666" s="126"/>
      <c r="ZJ666" s="126"/>
      <c r="ZK666" s="126"/>
      <c r="ZL666" s="126"/>
      <c r="ZM666" s="126"/>
      <c r="ZN666" s="126"/>
      <c r="ZO666" s="126"/>
      <c r="ZP666" s="126"/>
      <c r="ZQ666" s="126"/>
      <c r="ZR666" s="126"/>
      <c r="ZS666" s="126"/>
      <c r="ZT666" s="126"/>
      <c r="ZU666" s="126"/>
      <c r="ZV666" s="126"/>
      <c r="ZW666" s="126"/>
      <c r="ZX666" s="126"/>
      <c r="ZY666" s="126"/>
      <c r="ZZ666" s="126"/>
      <c r="AAA666" s="126"/>
      <c r="AAB666" s="126"/>
      <c r="AAC666" s="126"/>
      <c r="AAD666" s="126"/>
      <c r="AAE666" s="126"/>
      <c r="AAF666" s="126"/>
      <c r="AAG666" s="126"/>
      <c r="AAH666" s="126"/>
      <c r="AAI666" s="126"/>
      <c r="AAJ666" s="126"/>
      <c r="AAK666" s="126"/>
      <c r="AAL666" s="126"/>
      <c r="AAM666" s="126"/>
      <c r="AAN666" s="126"/>
      <c r="AAO666" s="126"/>
      <c r="AAP666" s="126"/>
      <c r="AAQ666" s="126"/>
      <c r="AAR666" s="126"/>
      <c r="AAS666" s="126"/>
      <c r="AAT666" s="126"/>
      <c r="AAU666" s="126"/>
      <c r="AAV666" s="126"/>
      <c r="AAW666" s="126"/>
      <c r="AAX666" s="126"/>
      <c r="AAY666" s="126"/>
      <c r="AAZ666" s="126"/>
      <c r="ABA666" s="126"/>
      <c r="ABB666" s="126"/>
      <c r="ABC666" s="126"/>
      <c r="ABD666" s="126"/>
      <c r="ABE666" s="126"/>
      <c r="ABF666" s="126"/>
      <c r="ABG666" s="126"/>
      <c r="ABH666" s="126"/>
      <c r="ABI666" s="126"/>
      <c r="ABJ666" s="126"/>
      <c r="ABK666" s="126"/>
      <c r="ABL666" s="126"/>
      <c r="ABM666" s="126"/>
      <c r="ABN666" s="126"/>
      <c r="ABO666" s="126"/>
      <c r="ABP666" s="126"/>
      <c r="ABQ666" s="126"/>
      <c r="ABR666" s="126"/>
      <c r="ABS666" s="126"/>
      <c r="ABT666" s="126"/>
      <c r="ABU666" s="126"/>
      <c r="ABV666" s="126"/>
      <c r="ABW666" s="126"/>
      <c r="ABX666" s="126"/>
      <c r="ABY666" s="126"/>
      <c r="ABZ666" s="126"/>
      <c r="ACA666" s="126"/>
      <c r="ACB666" s="126"/>
      <c r="ACC666" s="126"/>
      <c r="ACD666" s="126"/>
      <c r="ACE666" s="126"/>
      <c r="ACF666" s="126"/>
      <c r="ACG666" s="126"/>
      <c r="ACH666" s="126"/>
      <c r="ACI666" s="126"/>
      <c r="ACJ666" s="126"/>
      <c r="ACK666" s="126"/>
      <c r="ACL666" s="126"/>
      <c r="ACM666" s="126"/>
      <c r="ACN666" s="126"/>
      <c r="ACO666" s="126"/>
      <c r="ACP666" s="126"/>
      <c r="ACQ666" s="126"/>
      <c r="ACR666" s="126"/>
      <c r="ACS666" s="126"/>
      <c r="ACT666" s="126"/>
      <c r="ACU666" s="126"/>
      <c r="ACV666" s="126"/>
      <c r="ACW666" s="126"/>
      <c r="ACX666" s="126"/>
      <c r="ACY666" s="126"/>
      <c r="ACZ666" s="126"/>
      <c r="ADA666" s="126"/>
      <c r="ADB666" s="126"/>
      <c r="ADC666" s="126"/>
      <c r="ADD666" s="126"/>
      <c r="ADE666" s="126"/>
      <c r="ADF666" s="126"/>
      <c r="ADG666" s="126"/>
      <c r="ADH666" s="126"/>
      <c r="ADI666" s="126"/>
      <c r="ADJ666" s="126"/>
      <c r="ADK666" s="126"/>
      <c r="ADL666" s="126"/>
      <c r="ADM666" s="126"/>
      <c r="ADN666" s="126"/>
      <c r="ADO666" s="126"/>
      <c r="ADP666" s="126"/>
      <c r="ADQ666" s="126"/>
      <c r="ADR666" s="126"/>
      <c r="ADS666" s="126"/>
      <c r="ADT666" s="126"/>
      <c r="ADU666" s="126"/>
      <c r="ADV666" s="126"/>
      <c r="ADW666" s="126"/>
      <c r="ADX666" s="126"/>
      <c r="ADY666" s="126"/>
      <c r="ADZ666" s="126"/>
      <c r="AEA666" s="126"/>
      <c r="AEB666" s="126"/>
      <c r="AEC666" s="126"/>
      <c r="AED666" s="126"/>
      <c r="AEE666" s="126"/>
      <c r="AEF666" s="126"/>
      <c r="AEG666" s="126"/>
      <c r="AEH666" s="126"/>
      <c r="AEI666" s="126"/>
      <c r="AEJ666" s="126"/>
      <c r="AEK666" s="126"/>
      <c r="AEL666" s="126"/>
      <c r="AEM666" s="126"/>
      <c r="AEN666" s="126"/>
      <c r="AEO666" s="126"/>
      <c r="AEP666" s="126"/>
      <c r="AEQ666" s="126"/>
      <c r="AER666" s="126"/>
      <c r="AES666" s="126"/>
      <c r="AET666" s="126"/>
      <c r="AEU666" s="126"/>
      <c r="AEV666" s="126"/>
      <c r="AEW666" s="126"/>
      <c r="AEX666" s="126"/>
      <c r="AEY666" s="126"/>
      <c r="AEZ666" s="126"/>
      <c r="AFA666" s="126"/>
      <c r="AFB666" s="126"/>
      <c r="AFC666" s="126"/>
      <c r="AFD666" s="126"/>
      <c r="AFE666" s="126"/>
      <c r="AFF666" s="126"/>
      <c r="AFG666" s="126"/>
      <c r="AFH666" s="126"/>
      <c r="AFI666" s="126"/>
      <c r="AFJ666" s="126"/>
      <c r="AFK666" s="126"/>
      <c r="AFL666" s="126"/>
      <c r="AFM666" s="126"/>
      <c r="AFN666" s="126"/>
      <c r="AFO666" s="126"/>
      <c r="AFP666" s="126"/>
      <c r="AFQ666" s="126"/>
      <c r="AFR666" s="126"/>
      <c r="AFS666" s="126"/>
      <c r="AFT666" s="126"/>
      <c r="AFU666" s="126"/>
      <c r="AFV666" s="126"/>
      <c r="AFW666" s="126"/>
      <c r="AFX666" s="126"/>
      <c r="AFY666" s="126"/>
      <c r="AFZ666" s="126"/>
      <c r="AGA666" s="126"/>
      <c r="AGB666" s="126"/>
      <c r="AGC666" s="126"/>
      <c r="AGD666" s="126"/>
      <c r="AGE666" s="126"/>
      <c r="AGF666" s="126"/>
      <c r="AGG666" s="126"/>
      <c r="AGH666" s="126"/>
      <c r="AGI666" s="126"/>
      <c r="AGJ666" s="126"/>
      <c r="AGK666" s="126"/>
      <c r="AGL666" s="126"/>
      <c r="AGM666" s="126"/>
      <c r="AGN666" s="126"/>
      <c r="AGO666" s="126"/>
      <c r="AGP666" s="126"/>
      <c r="AGQ666" s="126"/>
      <c r="AGR666" s="126"/>
      <c r="AGS666" s="126"/>
      <c r="AGT666" s="126"/>
      <c r="AGU666" s="126"/>
      <c r="AGV666" s="126"/>
      <c r="AGW666" s="126"/>
      <c r="AGX666" s="126"/>
      <c r="AGY666" s="126"/>
      <c r="AGZ666" s="126"/>
      <c r="AHA666" s="126"/>
      <c r="AHB666" s="126"/>
      <c r="AHC666" s="126"/>
      <c r="AHD666" s="126"/>
      <c r="AHE666" s="126"/>
      <c r="AHF666" s="126"/>
      <c r="AHG666" s="126"/>
      <c r="AHH666" s="126"/>
      <c r="AHI666" s="126"/>
      <c r="AHJ666" s="126"/>
      <c r="AHK666" s="126"/>
      <c r="AHL666" s="126"/>
      <c r="AHM666" s="126"/>
      <c r="AHN666" s="126"/>
      <c r="AHO666" s="126"/>
      <c r="AHP666" s="126"/>
      <c r="AHQ666" s="126"/>
      <c r="AHR666" s="126"/>
      <c r="AHS666" s="126"/>
      <c r="AHT666" s="126"/>
      <c r="AHU666" s="126"/>
      <c r="AHV666" s="126"/>
      <c r="AHW666" s="126"/>
      <c r="AHX666" s="126"/>
      <c r="AHY666" s="126"/>
      <c r="AHZ666" s="126"/>
      <c r="AIA666" s="126"/>
      <c r="AIB666" s="126"/>
      <c r="AIC666" s="126"/>
      <c r="AID666" s="126"/>
      <c r="AIE666" s="126"/>
      <c r="AIF666" s="126"/>
      <c r="AIG666" s="126"/>
      <c r="AIH666" s="126"/>
      <c r="AII666" s="126"/>
      <c r="AIJ666" s="126"/>
      <c r="AIK666" s="126"/>
      <c r="AIL666" s="126"/>
      <c r="AIM666" s="126"/>
      <c r="AIN666" s="126"/>
      <c r="AIO666" s="126"/>
      <c r="AIP666" s="126"/>
      <c r="AIQ666" s="126"/>
      <c r="AIR666" s="126"/>
      <c r="AIS666" s="126"/>
      <c r="AIT666" s="126"/>
      <c r="AIU666" s="126"/>
      <c r="AIV666" s="126"/>
      <c r="AIW666" s="126"/>
      <c r="AIX666" s="126"/>
      <c r="AIY666" s="126"/>
      <c r="AIZ666" s="126"/>
      <c r="AJA666" s="126"/>
      <c r="AJB666" s="126"/>
      <c r="AJC666" s="126"/>
      <c r="AJD666" s="126"/>
      <c r="AJE666" s="126"/>
      <c r="AJF666" s="126"/>
      <c r="AJG666" s="126"/>
      <c r="AJH666" s="126"/>
      <c r="AJI666" s="126"/>
      <c r="AJJ666" s="126"/>
      <c r="AJK666" s="126"/>
      <c r="AJL666" s="126"/>
      <c r="AJM666" s="126"/>
      <c r="AJN666" s="126"/>
      <c r="AJO666" s="126"/>
      <c r="AJP666" s="126"/>
      <c r="AJQ666" s="126"/>
      <c r="AJR666" s="126"/>
      <c r="AJS666" s="126"/>
      <c r="AJT666" s="126"/>
      <c r="AJU666" s="126"/>
      <c r="AJV666" s="126"/>
      <c r="AJW666" s="126"/>
      <c r="AJX666" s="126"/>
      <c r="AJY666" s="126"/>
      <c r="AJZ666" s="126"/>
      <c r="AKA666" s="126"/>
      <c r="AKB666" s="126"/>
      <c r="AKC666" s="126"/>
      <c r="AKD666" s="126"/>
      <c r="AKE666" s="126"/>
      <c r="AKF666" s="126"/>
      <c r="AKG666" s="126"/>
      <c r="AKH666" s="126"/>
      <c r="AKI666" s="126"/>
      <c r="AKJ666" s="126"/>
      <c r="AKK666" s="126"/>
      <c r="AKL666" s="126"/>
      <c r="AKM666" s="126"/>
      <c r="AKN666" s="126"/>
      <c r="AKO666" s="126"/>
      <c r="AKP666" s="126"/>
      <c r="AKQ666" s="126"/>
      <c r="AKR666" s="126"/>
      <c r="AKS666" s="126"/>
      <c r="AKT666" s="126"/>
      <c r="AKU666" s="126"/>
      <c r="AKV666" s="126"/>
      <c r="AKW666" s="126"/>
      <c r="AKX666" s="126"/>
      <c r="AKY666" s="126"/>
      <c r="AKZ666" s="126"/>
      <c r="ALA666" s="126"/>
      <c r="ALB666" s="126"/>
      <c r="ALC666" s="126"/>
      <c r="ALD666" s="126"/>
      <c r="ALE666" s="126"/>
      <c r="ALF666" s="126"/>
      <c r="ALG666" s="126"/>
      <c r="ALH666" s="126"/>
      <c r="ALI666" s="126"/>
      <c r="ALJ666" s="126"/>
      <c r="ALK666" s="126"/>
      <c r="ALL666" s="126"/>
      <c r="ALM666" s="126"/>
      <c r="ALN666" s="126"/>
      <c r="ALO666" s="126"/>
      <c r="ALP666" s="101"/>
      <c r="ALQ666" s="48"/>
      <c r="ALR666" s="48"/>
      <c r="ALS666" s="48"/>
      <c r="ALT666" s="48"/>
      <c r="ALU666" s="48"/>
      <c r="ALV666" s="48"/>
      <c r="ALW666" s="48"/>
      <c r="ALX666" s="48"/>
      <c r="ALY666" s="48"/>
      <c r="ALZ666" s="48"/>
      <c r="AMA666" s="48"/>
      <c r="AMB666" s="48"/>
      <c r="AMC666" s="48"/>
      <c r="AMD666" s="48"/>
      <c r="AME666" s="48"/>
      <c r="AMF666" s="48"/>
      <c r="AMG666" s="48"/>
      <c r="AMH666" s="48"/>
      <c r="AMI666" s="48"/>
      <c r="AMJ666" s="48"/>
      <c r="AMK666" s="48"/>
      <c r="AML666" s="48"/>
      <c r="AMM666" s="126"/>
    </row>
    <row r="667" s="111" customFormat="true" ht="17.6" hidden="false" customHeight="false" outlineLevel="0" collapsed="false">
      <c r="B667" s="83"/>
      <c r="C667" s="81" t="s">
        <v>55</v>
      </c>
      <c r="D667" s="81" t="n">
        <v>934</v>
      </c>
      <c r="E667" s="154" t="s">
        <v>56</v>
      </c>
      <c r="F667" s="154" t="s">
        <v>83</v>
      </c>
      <c r="G667" s="82"/>
      <c r="H667" s="83"/>
      <c r="I667" s="157" t="n">
        <f aca="false">SUM(J667:Q667)</f>
        <v>31736900</v>
      </c>
      <c r="J667" s="157" t="n">
        <f aca="false">J668+J705</f>
        <v>19064000</v>
      </c>
      <c r="K667" s="76" t="n">
        <f aca="false">K668+K705</f>
        <v>8785400</v>
      </c>
      <c r="L667" s="76" t="n">
        <f aca="false">L668+L705</f>
        <v>0</v>
      </c>
      <c r="M667" s="76" t="n">
        <f aca="false">M668+M705</f>
        <v>0</v>
      </c>
      <c r="N667" s="76" t="n">
        <f aca="false">N668+N705</f>
        <v>0</v>
      </c>
      <c r="O667" s="157" t="n">
        <f aca="false">O668+O705</f>
        <v>3887500</v>
      </c>
      <c r="P667" s="76" t="n">
        <f aca="false">P668+P705</f>
        <v>0</v>
      </c>
      <c r="Q667" s="158" t="n">
        <f aca="false">Q668+Q705</f>
        <v>0</v>
      </c>
      <c r="ALP667" s="101"/>
      <c r="ALQ667" s="48"/>
      <c r="ALR667" s="48"/>
      <c r="ALS667" s="48"/>
      <c r="ALT667" s="48"/>
      <c r="ALU667" s="48"/>
      <c r="ALV667" s="48"/>
      <c r="ALW667" s="48"/>
      <c r="ALX667" s="48"/>
      <c r="ALY667" s="48"/>
      <c r="ALZ667" s="48"/>
      <c r="AMA667" s="48"/>
      <c r="AMB667" s="48"/>
      <c r="AMC667" s="48"/>
      <c r="AMD667" s="48"/>
      <c r="AME667" s="48"/>
      <c r="AMF667" s="48"/>
      <c r="AMG667" s="48"/>
      <c r="AMH667" s="48"/>
      <c r="AMI667" s="48"/>
      <c r="AMJ667" s="48"/>
      <c r="AMK667" s="48"/>
      <c r="AML667" s="48"/>
    </row>
    <row r="668" s="111" customFormat="true" ht="17.6" hidden="false" customHeight="false" outlineLevel="0" collapsed="false">
      <c r="B668" s="90"/>
      <c r="C668" s="81" t="s">
        <v>60</v>
      </c>
      <c r="D668" s="81" t="n">
        <v>934</v>
      </c>
      <c r="E668" s="154" t="s">
        <v>56</v>
      </c>
      <c r="F668" s="154" t="s">
        <v>56</v>
      </c>
      <c r="G668" s="82"/>
      <c r="H668" s="83"/>
      <c r="I668" s="157" t="n">
        <f aca="false">SUM(J668:Q668)</f>
        <v>28603700</v>
      </c>
      <c r="J668" s="157" t="n">
        <f aca="false">J669+J680+J690+J694+J698</f>
        <v>17067900</v>
      </c>
      <c r="K668" s="76" t="n">
        <f aca="false">K669+K680+K690+K694+K698</f>
        <v>7648300</v>
      </c>
      <c r="L668" s="76" t="n">
        <f aca="false">L669+L680+L690+L694+L698</f>
        <v>0</v>
      </c>
      <c r="M668" s="76" t="n">
        <f aca="false">M669+M680+M690+M694+M698</f>
        <v>0</v>
      </c>
      <c r="N668" s="76" t="n">
        <f aca="false">N669+N680+N690+N694+N698</f>
        <v>0</v>
      </c>
      <c r="O668" s="157" t="n">
        <f aca="false">O669+O680+O690+O694+O698+O702</f>
        <v>3887500</v>
      </c>
      <c r="P668" s="76" t="n">
        <f aca="false">P669+P680+P690+P694+P698</f>
        <v>0</v>
      </c>
      <c r="Q668" s="158" t="n">
        <f aca="false">Q669+Q680+Q690+Q694+Q698</f>
        <v>0</v>
      </c>
      <c r="ALP668" s="101"/>
      <c r="ALQ668" s="48"/>
      <c r="ALR668" s="48"/>
      <c r="ALS668" s="48"/>
      <c r="ALT668" s="48"/>
      <c r="ALU668" s="48"/>
      <c r="ALV668" s="48"/>
      <c r="ALW668" s="48"/>
      <c r="ALX668" s="48"/>
      <c r="ALY668" s="48"/>
      <c r="ALZ668" s="48"/>
      <c r="AMA668" s="48"/>
      <c r="AMB668" s="48"/>
      <c r="AMC668" s="48"/>
      <c r="AMD668" s="48"/>
      <c r="AME668" s="48"/>
      <c r="AMF668" s="48"/>
      <c r="AMG668" s="48"/>
      <c r="AMH668" s="48"/>
      <c r="AMI668" s="48"/>
      <c r="AMJ668" s="48"/>
      <c r="AMK668" s="48"/>
      <c r="AML668" s="48"/>
    </row>
    <row r="669" s="111" customFormat="true" ht="32.8" hidden="false" customHeight="false" outlineLevel="0" collapsed="false">
      <c r="B669" s="90"/>
      <c r="C669" s="81" t="s">
        <v>128</v>
      </c>
      <c r="D669" s="81" t="n">
        <v>934</v>
      </c>
      <c r="E669" s="154" t="s">
        <v>56</v>
      </c>
      <c r="F669" s="154" t="s">
        <v>56</v>
      </c>
      <c r="G669" s="82" t="n">
        <v>5200000000</v>
      </c>
      <c r="H669" s="83"/>
      <c r="I669" s="157" t="n">
        <f aca="false">SUM(J669:Q669)</f>
        <v>25831200</v>
      </c>
      <c r="J669" s="157" t="n">
        <f aca="false">J670+J675</f>
        <v>15305400</v>
      </c>
      <c r="K669" s="76" t="n">
        <f aca="false">K670+K675</f>
        <v>7588300</v>
      </c>
      <c r="L669" s="76" t="n">
        <f aca="false">L670+L675</f>
        <v>0</v>
      </c>
      <c r="M669" s="76" t="n">
        <f aca="false">M670+M675</f>
        <v>0</v>
      </c>
      <c r="N669" s="76" t="n">
        <f aca="false">N670+N675</f>
        <v>0</v>
      </c>
      <c r="O669" s="157" t="n">
        <f aca="false">O670+O675</f>
        <v>2937500</v>
      </c>
      <c r="P669" s="76" t="n">
        <f aca="false">P670+P675</f>
        <v>0</v>
      </c>
      <c r="Q669" s="158" t="n">
        <f aca="false">Q670+Q675</f>
        <v>0</v>
      </c>
      <c r="ALP669" s="101"/>
      <c r="ALQ669" s="48"/>
      <c r="ALR669" s="48"/>
      <c r="ALS669" s="48"/>
      <c r="ALT669" s="48"/>
      <c r="ALU669" s="48"/>
      <c r="ALV669" s="48"/>
      <c r="ALW669" s="48"/>
      <c r="ALX669" s="48"/>
      <c r="ALY669" s="48"/>
      <c r="ALZ669" s="48"/>
      <c r="AMA669" s="48"/>
      <c r="AMB669" s="48"/>
      <c r="AMC669" s="48"/>
      <c r="AMD669" s="48"/>
      <c r="AME669" s="48"/>
      <c r="AMF669" s="48"/>
      <c r="AMG669" s="48"/>
      <c r="AMH669" s="48"/>
      <c r="AMI669" s="48"/>
      <c r="AMJ669" s="48"/>
      <c r="AMK669" s="48"/>
      <c r="AML669" s="48"/>
    </row>
    <row r="670" s="111" customFormat="true" ht="17.6" hidden="false" customHeight="false" outlineLevel="0" collapsed="false">
      <c r="B670" s="90"/>
      <c r="C670" s="81" t="s">
        <v>138</v>
      </c>
      <c r="D670" s="81" t="n">
        <v>934</v>
      </c>
      <c r="E670" s="154" t="s">
        <v>56</v>
      </c>
      <c r="F670" s="154" t="s">
        <v>56</v>
      </c>
      <c r="G670" s="82" t="n">
        <v>5270000000</v>
      </c>
      <c r="H670" s="83"/>
      <c r="I670" s="157" t="n">
        <f aca="false">SUM(J670:Q670)</f>
        <v>20225400</v>
      </c>
      <c r="J670" s="157" t="n">
        <f aca="false">J671</f>
        <v>12093100</v>
      </c>
      <c r="K670" s="76" t="n">
        <f aca="false">K671</f>
        <v>5750200</v>
      </c>
      <c r="L670" s="76" t="n">
        <f aca="false">L671</f>
        <v>0</v>
      </c>
      <c r="M670" s="76" t="n">
        <f aca="false">M671</f>
        <v>0</v>
      </c>
      <c r="N670" s="76" t="n">
        <f aca="false">N671</f>
        <v>0</v>
      </c>
      <c r="O670" s="157" t="n">
        <f aca="false">O671</f>
        <v>2382100</v>
      </c>
      <c r="P670" s="76" t="n">
        <f aca="false">P671</f>
        <v>0</v>
      </c>
      <c r="Q670" s="158" t="n">
        <f aca="false">Q671</f>
        <v>0</v>
      </c>
      <c r="ALP670" s="101"/>
      <c r="ALQ670" s="48"/>
      <c r="ALR670" s="48"/>
      <c r="ALS670" s="48"/>
      <c r="ALT670" s="48"/>
      <c r="ALU670" s="48"/>
      <c r="ALV670" s="48"/>
      <c r="ALW670" s="48"/>
      <c r="ALX670" s="48"/>
      <c r="ALY670" s="48"/>
      <c r="ALZ670" s="48"/>
      <c r="AMA670" s="48"/>
      <c r="AMB670" s="48"/>
      <c r="AMC670" s="48"/>
      <c r="AMD670" s="48"/>
      <c r="AME670" s="48"/>
      <c r="AMF670" s="48"/>
      <c r="AMG670" s="48"/>
      <c r="AMH670" s="48"/>
      <c r="AMI670" s="48"/>
      <c r="AMJ670" s="48"/>
      <c r="AMK670" s="48"/>
      <c r="AML670" s="48"/>
    </row>
    <row r="671" s="111" customFormat="true" ht="32.8" hidden="false" customHeight="false" outlineLevel="0" collapsed="false">
      <c r="B671" s="90"/>
      <c r="C671" s="81" t="s">
        <v>130</v>
      </c>
      <c r="D671" s="81" t="n">
        <v>934</v>
      </c>
      <c r="E671" s="154" t="s">
        <v>56</v>
      </c>
      <c r="F671" s="154" t="s">
        <v>56</v>
      </c>
      <c r="G671" s="82" t="n">
        <v>5270000590</v>
      </c>
      <c r="H671" s="83"/>
      <c r="I671" s="157" t="n">
        <f aca="false">SUM(J671:Q671)</f>
        <v>20225400</v>
      </c>
      <c r="J671" s="157" t="n">
        <f aca="false">J672+J673+J674</f>
        <v>12093100</v>
      </c>
      <c r="K671" s="76" t="n">
        <f aca="false">K672+K673+K674</f>
        <v>5750200</v>
      </c>
      <c r="L671" s="76" t="n">
        <f aca="false">L672+L673+L674</f>
        <v>0</v>
      </c>
      <c r="M671" s="76" t="n">
        <f aca="false">M672+M673+M674</f>
        <v>0</v>
      </c>
      <c r="N671" s="76" t="n">
        <f aca="false">N672+N673+N674</f>
        <v>0</v>
      </c>
      <c r="O671" s="157" t="n">
        <f aca="false">O672+O673+O674</f>
        <v>2382100</v>
      </c>
      <c r="P671" s="76" t="n">
        <f aca="false">P672+P673+P674</f>
        <v>0</v>
      </c>
      <c r="Q671" s="158" t="n">
        <f aca="false">Q672+Q673+Q674</f>
        <v>0</v>
      </c>
      <c r="ALP671" s="101"/>
      <c r="ALQ671" s="48"/>
      <c r="ALR671" s="48"/>
      <c r="ALS671" s="48"/>
      <c r="ALT671" s="48"/>
      <c r="ALU671" s="48"/>
      <c r="ALV671" s="48"/>
      <c r="ALW671" s="48"/>
      <c r="ALX671" s="48"/>
      <c r="ALY671" s="48"/>
      <c r="ALZ671" s="48"/>
      <c r="AMA671" s="48"/>
      <c r="AMB671" s="48"/>
      <c r="AMC671" s="48"/>
      <c r="AMD671" s="48"/>
      <c r="AME671" s="48"/>
      <c r="AMF671" s="48"/>
      <c r="AMG671" s="48"/>
      <c r="AMH671" s="48"/>
      <c r="AMI671" s="48"/>
      <c r="AMJ671" s="48"/>
      <c r="AMK671" s="48"/>
      <c r="AML671" s="48"/>
    </row>
    <row r="672" s="111" customFormat="true" ht="64.15" hidden="false" customHeight="false" outlineLevel="0" collapsed="false">
      <c r="B672" s="90"/>
      <c r="C672" s="81" t="s">
        <v>100</v>
      </c>
      <c r="D672" s="81" t="n">
        <v>934</v>
      </c>
      <c r="E672" s="154" t="s">
        <v>56</v>
      </c>
      <c r="F672" s="154" t="s">
        <v>56</v>
      </c>
      <c r="G672" s="82" t="n">
        <v>5270000590</v>
      </c>
      <c r="H672" s="83" t="s">
        <v>101</v>
      </c>
      <c r="I672" s="157" t="n">
        <f aca="false">SUM(J672:Q672)</f>
        <v>18840400</v>
      </c>
      <c r="J672" s="157" t="n">
        <v>10385300</v>
      </c>
      <c r="K672" s="76" t="n">
        <v>6573000</v>
      </c>
      <c r="L672" s="76"/>
      <c r="M672" s="76"/>
      <c r="N672" s="76"/>
      <c r="O672" s="157" t="n">
        <v>1882100</v>
      </c>
      <c r="P672" s="76"/>
      <c r="Q672" s="158"/>
      <c r="ALP672" s="101"/>
      <c r="ALQ672" s="48"/>
      <c r="ALR672" s="48"/>
      <c r="ALS672" s="48"/>
      <c r="ALT672" s="48"/>
      <c r="ALU672" s="48"/>
      <c r="ALV672" s="48"/>
      <c r="ALW672" s="48"/>
      <c r="ALX672" s="48"/>
      <c r="ALY672" s="48"/>
      <c r="ALZ672" s="48"/>
      <c r="AMA672" s="48"/>
      <c r="AMB672" s="48"/>
      <c r="AMC672" s="48"/>
      <c r="AMD672" s="48"/>
      <c r="AME672" s="48"/>
      <c r="AMF672" s="48"/>
      <c r="AMG672" s="48"/>
      <c r="AMH672" s="48"/>
      <c r="AMI672" s="48"/>
      <c r="AMJ672" s="48"/>
      <c r="AMK672" s="48"/>
      <c r="AML672" s="48"/>
    </row>
    <row r="673" s="111" customFormat="true" ht="32.8" hidden="false" customHeight="false" outlineLevel="0" collapsed="false">
      <c r="B673" s="90"/>
      <c r="C673" s="81" t="s">
        <v>103</v>
      </c>
      <c r="D673" s="81" t="n">
        <v>934</v>
      </c>
      <c r="E673" s="154" t="s">
        <v>56</v>
      </c>
      <c r="F673" s="154" t="s">
        <v>56</v>
      </c>
      <c r="G673" s="82" t="n">
        <v>5270000590</v>
      </c>
      <c r="H673" s="83" t="s">
        <v>104</v>
      </c>
      <c r="I673" s="157" t="n">
        <f aca="false">SUM(J673:Q673)</f>
        <v>1380000</v>
      </c>
      <c r="J673" s="157" t="n">
        <v>1704000</v>
      </c>
      <c r="K673" s="76" t="n">
        <v>-824000</v>
      </c>
      <c r="L673" s="76"/>
      <c r="M673" s="76"/>
      <c r="N673" s="76"/>
      <c r="O673" s="157" t="n">
        <v>500000</v>
      </c>
      <c r="P673" s="76"/>
      <c r="Q673" s="158"/>
      <c r="ALP673" s="101"/>
      <c r="ALQ673" s="48"/>
      <c r="ALR673" s="48"/>
      <c r="ALS673" s="48"/>
      <c r="ALT673" s="48"/>
      <c r="ALU673" s="48"/>
      <c r="ALV673" s="48"/>
      <c r="ALW673" s="48"/>
      <c r="ALX673" s="48"/>
      <c r="ALY673" s="48"/>
      <c r="ALZ673" s="48"/>
      <c r="AMA673" s="48"/>
      <c r="AMB673" s="48"/>
      <c r="AMC673" s="48"/>
      <c r="AMD673" s="48"/>
      <c r="AME673" s="48"/>
      <c r="AMF673" s="48"/>
      <c r="AMG673" s="48"/>
      <c r="AMH673" s="48"/>
      <c r="AMI673" s="48"/>
      <c r="AMJ673" s="48"/>
      <c r="AMK673" s="48"/>
      <c r="AML673" s="48"/>
    </row>
    <row r="674" s="111" customFormat="true" ht="17.6" hidden="false" customHeight="false" outlineLevel="0" collapsed="false">
      <c r="B674" s="90"/>
      <c r="C674" s="81" t="s">
        <v>106</v>
      </c>
      <c r="D674" s="81" t="n">
        <v>934</v>
      </c>
      <c r="E674" s="154" t="s">
        <v>56</v>
      </c>
      <c r="F674" s="154" t="s">
        <v>56</v>
      </c>
      <c r="G674" s="82" t="n">
        <v>5270000590</v>
      </c>
      <c r="H674" s="83" t="s">
        <v>107</v>
      </c>
      <c r="I674" s="157" t="n">
        <f aca="false">SUM(J674:Q674)</f>
        <v>5000</v>
      </c>
      <c r="J674" s="157" t="n">
        <v>3800</v>
      </c>
      <c r="K674" s="76" t="n">
        <v>1200</v>
      </c>
      <c r="L674" s="76"/>
      <c r="M674" s="76"/>
      <c r="N674" s="76"/>
      <c r="O674" s="157"/>
      <c r="P674" s="76"/>
      <c r="Q674" s="158"/>
      <c r="ALP674" s="101"/>
      <c r="ALQ674" s="48"/>
      <c r="ALR674" s="48"/>
      <c r="ALS674" s="48"/>
      <c r="ALT674" s="48"/>
      <c r="ALU674" s="48"/>
      <c r="ALV674" s="48"/>
      <c r="ALW674" s="48"/>
      <c r="ALX674" s="48"/>
      <c r="ALY674" s="48"/>
      <c r="ALZ674" s="48"/>
      <c r="AMA674" s="48"/>
      <c r="AMB674" s="48"/>
      <c r="AMC674" s="48"/>
      <c r="AMD674" s="48"/>
      <c r="AME674" s="48"/>
      <c r="AMF674" s="48"/>
      <c r="AMG674" s="48"/>
      <c r="AMH674" s="48"/>
      <c r="AMI674" s="48"/>
      <c r="AMJ674" s="48"/>
      <c r="AMK674" s="48"/>
      <c r="AML674" s="48"/>
    </row>
    <row r="675" s="111" customFormat="true" ht="32.8" hidden="false" customHeight="false" outlineLevel="0" collapsed="false">
      <c r="B675" s="90"/>
      <c r="C675" s="81" t="s">
        <v>139</v>
      </c>
      <c r="D675" s="81" t="n">
        <v>934</v>
      </c>
      <c r="E675" s="154" t="s">
        <v>56</v>
      </c>
      <c r="F675" s="154" t="s">
        <v>56</v>
      </c>
      <c r="G675" s="82" t="n">
        <v>5280000000</v>
      </c>
      <c r="H675" s="83"/>
      <c r="I675" s="157" t="n">
        <f aca="false">SUM(J675:Q675)</f>
        <v>5605800</v>
      </c>
      <c r="J675" s="157" t="n">
        <f aca="false">J676</f>
        <v>3212300</v>
      </c>
      <c r="K675" s="76" t="n">
        <f aca="false">K676</f>
        <v>1838100</v>
      </c>
      <c r="L675" s="76" t="n">
        <f aca="false">L676</f>
        <v>0</v>
      </c>
      <c r="M675" s="76" t="n">
        <f aca="false">M676</f>
        <v>0</v>
      </c>
      <c r="N675" s="76" t="n">
        <f aca="false">N676</f>
        <v>0</v>
      </c>
      <c r="O675" s="157" t="n">
        <f aca="false">O676</f>
        <v>555400</v>
      </c>
      <c r="P675" s="76" t="n">
        <f aca="false">P676</f>
        <v>0</v>
      </c>
      <c r="Q675" s="158" t="n">
        <f aca="false">Q676</f>
        <v>0</v>
      </c>
      <c r="ALP675" s="101"/>
      <c r="ALQ675" s="48"/>
      <c r="ALR675" s="48"/>
      <c r="ALS675" s="48"/>
      <c r="ALT675" s="48"/>
      <c r="ALU675" s="48"/>
      <c r="ALV675" s="48"/>
      <c r="ALW675" s="48"/>
      <c r="ALX675" s="48"/>
      <c r="ALY675" s="48"/>
      <c r="ALZ675" s="48"/>
      <c r="AMA675" s="48"/>
      <c r="AMB675" s="48"/>
      <c r="AMC675" s="48"/>
      <c r="AMD675" s="48"/>
      <c r="AME675" s="48"/>
      <c r="AMF675" s="48"/>
      <c r="AMG675" s="48"/>
      <c r="AMH675" s="48"/>
      <c r="AMI675" s="48"/>
      <c r="AMJ675" s="48"/>
      <c r="AMK675" s="48"/>
      <c r="AML675" s="48"/>
    </row>
    <row r="676" s="111" customFormat="true" ht="32.8" hidden="false" customHeight="false" outlineLevel="0" collapsed="false">
      <c r="B676" s="90"/>
      <c r="C676" s="81" t="s">
        <v>140</v>
      </c>
      <c r="D676" s="81" t="n">
        <v>934</v>
      </c>
      <c r="E676" s="154" t="s">
        <v>56</v>
      </c>
      <c r="F676" s="154" t="s">
        <v>56</v>
      </c>
      <c r="G676" s="82" t="n">
        <v>5280000590</v>
      </c>
      <c r="H676" s="83"/>
      <c r="I676" s="157" t="n">
        <f aca="false">SUM(J676:Q676)</f>
        <v>5605800</v>
      </c>
      <c r="J676" s="157" t="n">
        <f aca="false">J677+J678+J679</f>
        <v>3212300</v>
      </c>
      <c r="K676" s="76" t="n">
        <f aca="false">K677+K678+K679</f>
        <v>1838100</v>
      </c>
      <c r="L676" s="76" t="n">
        <f aca="false">L677+L678+L679</f>
        <v>0</v>
      </c>
      <c r="M676" s="76" t="n">
        <f aca="false">M677+M678+M679</f>
        <v>0</v>
      </c>
      <c r="N676" s="76" t="n">
        <f aca="false">N677+N678+N679</f>
        <v>0</v>
      </c>
      <c r="O676" s="157" t="n">
        <f aca="false">O677+O678+O679</f>
        <v>555400</v>
      </c>
      <c r="P676" s="76" t="n">
        <f aca="false">P677+P678+P679</f>
        <v>0</v>
      </c>
      <c r="Q676" s="158" t="n">
        <f aca="false">Q677+Q678+Q679</f>
        <v>0</v>
      </c>
      <c r="ALP676" s="101"/>
      <c r="ALQ676" s="48"/>
      <c r="ALR676" s="48"/>
      <c r="ALS676" s="48"/>
      <c r="ALT676" s="48"/>
      <c r="ALU676" s="48"/>
      <c r="ALV676" s="48"/>
      <c r="ALW676" s="48"/>
      <c r="ALX676" s="48"/>
      <c r="ALY676" s="48"/>
      <c r="ALZ676" s="48"/>
      <c r="AMA676" s="48"/>
      <c r="AMB676" s="48"/>
      <c r="AMC676" s="48"/>
      <c r="AMD676" s="48"/>
      <c r="AME676" s="48"/>
      <c r="AMF676" s="48"/>
      <c r="AMG676" s="48"/>
      <c r="AMH676" s="48"/>
      <c r="AMI676" s="48"/>
      <c r="AMJ676" s="48"/>
      <c r="AMK676" s="48"/>
      <c r="AML676" s="48"/>
    </row>
    <row r="677" s="111" customFormat="true" ht="64.15" hidden="false" customHeight="false" outlineLevel="0" collapsed="false">
      <c r="B677" s="90"/>
      <c r="C677" s="81" t="s">
        <v>100</v>
      </c>
      <c r="D677" s="81" t="n">
        <v>934</v>
      </c>
      <c r="E677" s="154" t="s">
        <v>56</v>
      </c>
      <c r="F677" s="154" t="s">
        <v>56</v>
      </c>
      <c r="G677" s="82" t="n">
        <v>5280000590</v>
      </c>
      <c r="H677" s="83" t="s">
        <v>101</v>
      </c>
      <c r="I677" s="157" t="n">
        <f aca="false">SUM(J677:Q677)</f>
        <v>5564600</v>
      </c>
      <c r="J677" s="157" t="n">
        <v>3035500</v>
      </c>
      <c r="K677" s="76" t="n">
        <v>1973700</v>
      </c>
      <c r="L677" s="76"/>
      <c r="M677" s="76"/>
      <c r="N677" s="76"/>
      <c r="O677" s="157" t="n">
        <v>555400</v>
      </c>
      <c r="P677" s="76"/>
      <c r="Q677" s="158"/>
      <c r="ALP677" s="101"/>
      <c r="ALQ677" s="48"/>
      <c r="ALR677" s="48"/>
      <c r="ALS677" s="48"/>
      <c r="ALT677" s="48"/>
      <c r="ALU677" s="48"/>
      <c r="ALV677" s="48"/>
      <c r="ALW677" s="48"/>
      <c r="ALX677" s="48"/>
      <c r="ALY677" s="48"/>
      <c r="ALZ677" s="48"/>
      <c r="AMA677" s="48"/>
      <c r="AMB677" s="48"/>
      <c r="AMC677" s="48"/>
      <c r="AMD677" s="48"/>
      <c r="AME677" s="48"/>
      <c r="AMF677" s="48"/>
      <c r="AMG677" s="48"/>
      <c r="AMH677" s="48"/>
      <c r="AMI677" s="48"/>
      <c r="AMJ677" s="48"/>
      <c r="AMK677" s="48"/>
      <c r="AML677" s="48"/>
    </row>
    <row r="678" s="111" customFormat="true" ht="32.8" hidden="false" customHeight="false" outlineLevel="0" collapsed="false">
      <c r="B678" s="90"/>
      <c r="C678" s="81" t="s">
        <v>103</v>
      </c>
      <c r="D678" s="81" t="n">
        <v>934</v>
      </c>
      <c r="E678" s="154" t="s">
        <v>56</v>
      </c>
      <c r="F678" s="154" t="s">
        <v>56</v>
      </c>
      <c r="G678" s="82" t="n">
        <v>5280000590</v>
      </c>
      <c r="H678" s="83" t="s">
        <v>104</v>
      </c>
      <c r="I678" s="157" t="n">
        <f aca="false">SUM(J678:Q678)</f>
        <v>40200</v>
      </c>
      <c r="J678" s="157" t="n">
        <v>176000</v>
      </c>
      <c r="K678" s="76" t="n">
        <v>-135800</v>
      </c>
      <c r="L678" s="76"/>
      <c r="M678" s="76"/>
      <c r="N678" s="76"/>
      <c r="O678" s="157"/>
      <c r="P678" s="76"/>
      <c r="Q678" s="158"/>
      <c r="ALP678" s="101"/>
      <c r="ALQ678" s="48"/>
      <c r="ALR678" s="48"/>
      <c r="ALS678" s="48"/>
      <c r="ALT678" s="48"/>
      <c r="ALU678" s="48"/>
      <c r="ALV678" s="48"/>
      <c r="ALW678" s="48"/>
      <c r="ALX678" s="48"/>
      <c r="ALY678" s="48"/>
      <c r="ALZ678" s="48"/>
      <c r="AMA678" s="48"/>
      <c r="AMB678" s="48"/>
      <c r="AMC678" s="48"/>
      <c r="AMD678" s="48"/>
      <c r="AME678" s="48"/>
      <c r="AMF678" s="48"/>
      <c r="AMG678" s="48"/>
      <c r="AMH678" s="48"/>
      <c r="AMI678" s="48"/>
      <c r="AMJ678" s="48"/>
      <c r="AMK678" s="48"/>
      <c r="AML678" s="48"/>
    </row>
    <row r="679" s="111" customFormat="true" ht="17.6" hidden="false" customHeight="false" outlineLevel="0" collapsed="false">
      <c r="B679" s="90"/>
      <c r="C679" s="81" t="s">
        <v>106</v>
      </c>
      <c r="D679" s="81" t="n">
        <v>934</v>
      </c>
      <c r="E679" s="154" t="s">
        <v>56</v>
      </c>
      <c r="F679" s="154" t="s">
        <v>56</v>
      </c>
      <c r="G679" s="82" t="n">
        <v>5280000590</v>
      </c>
      <c r="H679" s="83" t="s">
        <v>107</v>
      </c>
      <c r="I679" s="157" t="n">
        <f aca="false">SUM(J679:Q679)</f>
        <v>1000</v>
      </c>
      <c r="J679" s="157" t="n">
        <v>800</v>
      </c>
      <c r="K679" s="76" t="n">
        <v>200</v>
      </c>
      <c r="L679" s="76"/>
      <c r="M679" s="76"/>
      <c r="N679" s="76"/>
      <c r="O679" s="157"/>
      <c r="P679" s="76"/>
      <c r="Q679" s="158"/>
      <c r="ALP679" s="101"/>
      <c r="ALQ679" s="48"/>
      <c r="ALR679" s="48"/>
      <c r="ALS679" s="48"/>
      <c r="ALT679" s="48"/>
      <c r="ALU679" s="48"/>
      <c r="ALV679" s="48"/>
      <c r="ALW679" s="48"/>
      <c r="ALX679" s="48"/>
      <c r="ALY679" s="48"/>
      <c r="ALZ679" s="48"/>
      <c r="AMA679" s="48"/>
      <c r="AMB679" s="48"/>
      <c r="AMC679" s="48"/>
      <c r="AMD679" s="48"/>
      <c r="AME679" s="48"/>
      <c r="AMF679" s="48"/>
      <c r="AMG679" s="48"/>
      <c r="AMH679" s="48"/>
      <c r="AMI679" s="48"/>
      <c r="AMJ679" s="48"/>
      <c r="AMK679" s="48"/>
      <c r="AML679" s="48"/>
    </row>
    <row r="680" s="111" customFormat="true" ht="43.75" hidden="false" customHeight="true" outlineLevel="0" collapsed="false">
      <c r="B680" s="90"/>
      <c r="C680" s="81" t="s">
        <v>141</v>
      </c>
      <c r="D680" s="81" t="n">
        <v>934</v>
      </c>
      <c r="E680" s="154" t="s">
        <v>56</v>
      </c>
      <c r="F680" s="154" t="s">
        <v>56</v>
      </c>
      <c r="G680" s="82" t="n">
        <v>5300000000</v>
      </c>
      <c r="H680" s="83"/>
      <c r="I680" s="157" t="n">
        <f aca="false">SUM(J680:Q680)</f>
        <v>1322500</v>
      </c>
      <c r="J680" s="157" t="n">
        <f aca="false">J681</f>
        <v>551500</v>
      </c>
      <c r="K680" s="76" t="n">
        <f aca="false">K681</f>
        <v>-29000</v>
      </c>
      <c r="L680" s="76" t="n">
        <f aca="false">L681</f>
        <v>0</v>
      </c>
      <c r="M680" s="76" t="n">
        <f aca="false">M681</f>
        <v>0</v>
      </c>
      <c r="N680" s="76" t="n">
        <f aca="false">N681</f>
        <v>0</v>
      </c>
      <c r="O680" s="157" t="n">
        <f aca="false">O681+O686</f>
        <v>800000</v>
      </c>
      <c r="P680" s="76" t="n">
        <f aca="false">P681</f>
        <v>0</v>
      </c>
      <c r="Q680" s="158" t="n">
        <f aca="false">Q681</f>
        <v>0</v>
      </c>
      <c r="ALP680" s="101"/>
      <c r="ALQ680" s="48"/>
      <c r="ALR680" s="48"/>
      <c r="ALS680" s="48"/>
      <c r="ALT680" s="48"/>
      <c r="ALU680" s="48"/>
      <c r="ALV680" s="48"/>
      <c r="ALW680" s="48"/>
      <c r="ALX680" s="48"/>
      <c r="ALY680" s="48"/>
      <c r="ALZ680" s="48"/>
      <c r="AMA680" s="48"/>
      <c r="AMB680" s="48"/>
      <c r="AMC680" s="48"/>
      <c r="AMD680" s="48"/>
      <c r="AME680" s="48"/>
      <c r="AMF680" s="48"/>
      <c r="AMG680" s="48"/>
      <c r="AMH680" s="48"/>
      <c r="AMI680" s="48"/>
      <c r="AMJ680" s="48"/>
      <c r="AMK680" s="48"/>
      <c r="AML680" s="48"/>
    </row>
    <row r="681" s="111" customFormat="true" ht="17.6" hidden="false" customHeight="false" outlineLevel="0" collapsed="false">
      <c r="B681" s="90"/>
      <c r="C681" s="81" t="s">
        <v>142</v>
      </c>
      <c r="D681" s="81" t="n">
        <v>934</v>
      </c>
      <c r="E681" s="154" t="s">
        <v>56</v>
      </c>
      <c r="F681" s="154" t="s">
        <v>56</v>
      </c>
      <c r="G681" s="82" t="n">
        <v>5310000000</v>
      </c>
      <c r="H681" s="83"/>
      <c r="I681" s="157" t="n">
        <f aca="false">SUM(J681:Q681)</f>
        <v>1322500</v>
      </c>
      <c r="J681" s="157" t="n">
        <f aca="false">J682</f>
        <v>551500</v>
      </c>
      <c r="K681" s="76" t="n">
        <f aca="false">K682</f>
        <v>-29000</v>
      </c>
      <c r="L681" s="76" t="n">
        <f aca="false">L682</f>
        <v>0</v>
      </c>
      <c r="M681" s="76" t="n">
        <f aca="false">M682</f>
        <v>0</v>
      </c>
      <c r="N681" s="76" t="n">
        <f aca="false">N682</f>
        <v>0</v>
      </c>
      <c r="O681" s="157" t="n">
        <f aca="false">O682</f>
        <v>800000</v>
      </c>
      <c r="P681" s="76" t="n">
        <f aca="false">P682</f>
        <v>0</v>
      </c>
      <c r="Q681" s="158" t="n">
        <f aca="false">Q682</f>
        <v>0</v>
      </c>
      <c r="ALP681" s="101"/>
      <c r="ALQ681" s="48"/>
      <c r="ALR681" s="48"/>
      <c r="ALS681" s="48"/>
      <c r="ALT681" s="48"/>
      <c r="ALU681" s="48"/>
      <c r="ALV681" s="48"/>
      <c r="ALW681" s="48"/>
      <c r="ALX681" s="48"/>
      <c r="ALY681" s="48"/>
      <c r="ALZ681" s="48"/>
      <c r="AMA681" s="48"/>
      <c r="AMB681" s="48"/>
      <c r="AMC681" s="48"/>
      <c r="AMD681" s="48"/>
      <c r="AME681" s="48"/>
      <c r="AMF681" s="48"/>
      <c r="AMG681" s="48"/>
      <c r="AMH681" s="48"/>
      <c r="AMI681" s="48"/>
      <c r="AMJ681" s="48"/>
      <c r="AMK681" s="48"/>
      <c r="AML681" s="48"/>
    </row>
    <row r="682" s="111" customFormat="true" ht="30.8" hidden="false" customHeight="true" outlineLevel="0" collapsed="false">
      <c r="B682" s="90"/>
      <c r="C682" s="81" t="s">
        <v>143</v>
      </c>
      <c r="D682" s="81" t="n">
        <v>934</v>
      </c>
      <c r="E682" s="154" t="s">
        <v>56</v>
      </c>
      <c r="F682" s="154" t="s">
        <v>56</v>
      </c>
      <c r="G682" s="82" t="n">
        <v>5310010350</v>
      </c>
      <c r="H682" s="83"/>
      <c r="I682" s="157" t="n">
        <f aca="false">SUM(J682:Q682)</f>
        <v>1322500</v>
      </c>
      <c r="J682" s="157" t="n">
        <f aca="false">J683+J684</f>
        <v>551500</v>
      </c>
      <c r="K682" s="76" t="n">
        <f aca="false">K683+K684+K685</f>
        <v>-29000</v>
      </c>
      <c r="L682" s="76" t="n">
        <f aca="false">L683+L684</f>
        <v>0</v>
      </c>
      <c r="M682" s="76" t="n">
        <f aca="false">M683+M684</f>
        <v>0</v>
      </c>
      <c r="N682" s="76" t="n">
        <f aca="false">N683+N684</f>
        <v>0</v>
      </c>
      <c r="O682" s="157" t="n">
        <f aca="false">O683+O684</f>
        <v>800000</v>
      </c>
      <c r="P682" s="76" t="n">
        <f aca="false">P683+P684</f>
        <v>0</v>
      </c>
      <c r="Q682" s="158" t="n">
        <f aca="false">Q683+Q684</f>
        <v>0</v>
      </c>
      <c r="ALP682" s="101"/>
      <c r="ALQ682" s="48"/>
      <c r="ALR682" s="48"/>
      <c r="ALS682" s="48"/>
      <c r="ALT682" s="48"/>
      <c r="ALU682" s="48"/>
      <c r="ALV682" s="48"/>
      <c r="ALW682" s="48"/>
      <c r="ALX682" s="48"/>
      <c r="ALY682" s="48"/>
      <c r="ALZ682" s="48"/>
      <c r="AMA682" s="48"/>
      <c r="AMB682" s="48"/>
      <c r="AMC682" s="48"/>
      <c r="AMD682" s="48"/>
      <c r="AME682" s="48"/>
      <c r="AMF682" s="48"/>
      <c r="AMG682" s="48"/>
      <c r="AMH682" s="48"/>
      <c r="AMI682" s="48"/>
      <c r="AMJ682" s="48"/>
      <c r="AMK682" s="48"/>
      <c r="AML682" s="48"/>
    </row>
    <row r="683" s="172" customFormat="true" ht="64.15" hidden="true" customHeight="false" outlineLevel="0" collapsed="false">
      <c r="B683" s="164"/>
      <c r="C683" s="29" t="s">
        <v>100</v>
      </c>
      <c r="D683" s="29" t="n">
        <v>934</v>
      </c>
      <c r="E683" s="166" t="s">
        <v>56</v>
      </c>
      <c r="F683" s="166" t="s">
        <v>56</v>
      </c>
      <c r="G683" s="167" t="n">
        <v>5310010350</v>
      </c>
      <c r="H683" s="168" t="s">
        <v>101</v>
      </c>
      <c r="I683" s="169" t="n">
        <f aca="false">SUM(J683:Q683)</f>
        <v>0</v>
      </c>
      <c r="J683" s="169" t="n">
        <v>0</v>
      </c>
      <c r="K683" s="170"/>
      <c r="L683" s="170"/>
      <c r="M683" s="170"/>
      <c r="N683" s="170"/>
      <c r="O683" s="170"/>
      <c r="P683" s="170"/>
      <c r="Q683" s="171"/>
      <c r="ALP683" s="1"/>
      <c r="ALQ683" s="2"/>
      <c r="ALR683" s="2"/>
      <c r="ALS683" s="2"/>
      <c r="ALT683" s="2"/>
      <c r="ALU683" s="2"/>
      <c r="ALV683" s="2"/>
      <c r="ALW683" s="2"/>
      <c r="ALX683" s="2"/>
      <c r="ALY683" s="2"/>
      <c r="ALZ683" s="2"/>
      <c r="AMA683" s="2"/>
      <c r="AMB683" s="2"/>
      <c r="AMC683" s="2"/>
      <c r="AMD683" s="2"/>
      <c r="AME683" s="2"/>
      <c r="AMF683" s="2"/>
      <c r="AMG683" s="2"/>
      <c r="AMH683" s="2"/>
      <c r="AMI683" s="2"/>
      <c r="AMJ683" s="2"/>
      <c r="AMK683" s="2"/>
      <c r="AML683" s="2"/>
    </row>
    <row r="684" s="111" customFormat="true" ht="32.8" hidden="false" customHeight="false" outlineLevel="0" collapsed="false">
      <c r="B684" s="90"/>
      <c r="C684" s="81" t="s">
        <v>103</v>
      </c>
      <c r="D684" s="81" t="n">
        <v>934</v>
      </c>
      <c r="E684" s="154" t="s">
        <v>56</v>
      </c>
      <c r="F684" s="154" t="s">
        <v>56</v>
      </c>
      <c r="G684" s="82" t="n">
        <v>5310010350</v>
      </c>
      <c r="H684" s="83" t="s">
        <v>104</v>
      </c>
      <c r="I684" s="157" t="n">
        <f aca="false">SUM(J684:Q684)</f>
        <v>872500</v>
      </c>
      <c r="J684" s="157" t="n">
        <v>551500</v>
      </c>
      <c r="K684" s="76" t="n">
        <v>-479000</v>
      </c>
      <c r="L684" s="76"/>
      <c r="M684" s="76"/>
      <c r="N684" s="76"/>
      <c r="O684" s="157" t="n">
        <v>800000</v>
      </c>
      <c r="P684" s="76"/>
      <c r="Q684" s="158"/>
      <c r="ALP684" s="101"/>
      <c r="ALQ684" s="48"/>
      <c r="ALR684" s="48"/>
      <c r="ALS684" s="48"/>
      <c r="ALT684" s="48"/>
      <c r="ALU684" s="48"/>
      <c r="ALV684" s="48"/>
      <c r="ALW684" s="48"/>
      <c r="ALX684" s="48"/>
      <c r="ALY684" s="48"/>
      <c r="ALZ684" s="48"/>
      <c r="AMA684" s="48"/>
      <c r="AMB684" s="48"/>
      <c r="AMC684" s="48"/>
      <c r="AMD684" s="48"/>
      <c r="AME684" s="48"/>
      <c r="AMF684" s="48"/>
      <c r="AMG684" s="48"/>
      <c r="AMH684" s="48"/>
      <c r="AMI684" s="48"/>
      <c r="AMJ684" s="48"/>
      <c r="AMK684" s="48"/>
      <c r="AML684" s="48"/>
    </row>
    <row r="685" s="111" customFormat="true" ht="17.6" hidden="false" customHeight="false" outlineLevel="0" collapsed="false">
      <c r="B685" s="90"/>
      <c r="C685" s="81" t="s">
        <v>136</v>
      </c>
      <c r="D685" s="81" t="n">
        <v>934</v>
      </c>
      <c r="E685" s="154" t="s">
        <v>56</v>
      </c>
      <c r="F685" s="154" t="s">
        <v>56</v>
      </c>
      <c r="G685" s="82" t="n">
        <v>5310010350</v>
      </c>
      <c r="H685" s="83" t="s">
        <v>137</v>
      </c>
      <c r="I685" s="157" t="n">
        <f aca="false">SUM(J685:Q685)</f>
        <v>450000</v>
      </c>
      <c r="J685" s="157"/>
      <c r="K685" s="76" t="n">
        <v>450000</v>
      </c>
      <c r="L685" s="76"/>
      <c r="M685" s="76"/>
      <c r="N685" s="76"/>
      <c r="O685" s="157"/>
      <c r="P685" s="76"/>
      <c r="Q685" s="158"/>
      <c r="ALP685" s="101"/>
      <c r="ALQ685" s="48"/>
      <c r="ALR685" s="48"/>
      <c r="ALS685" s="48"/>
      <c r="ALT685" s="48"/>
      <c r="ALU685" s="48"/>
      <c r="ALV685" s="48"/>
      <c r="ALW685" s="48"/>
      <c r="ALX685" s="48"/>
      <c r="ALY685" s="48"/>
      <c r="ALZ685" s="48"/>
      <c r="AMA685" s="48"/>
      <c r="AMB685" s="48"/>
      <c r="AMC685" s="48"/>
      <c r="AMD685" s="48"/>
      <c r="AME685" s="48"/>
      <c r="AMF685" s="48"/>
      <c r="AMG685" s="48"/>
      <c r="AMH685" s="48"/>
      <c r="AMI685" s="48"/>
      <c r="AMJ685" s="48"/>
      <c r="AMK685" s="48"/>
      <c r="AML685" s="48"/>
    </row>
    <row r="686" s="172" customFormat="true" ht="17.6" hidden="true" customHeight="false" outlineLevel="0" collapsed="false">
      <c r="B686" s="164"/>
      <c r="C686" s="29" t="s">
        <v>144</v>
      </c>
      <c r="D686" s="29" t="n">
        <v>934</v>
      </c>
      <c r="E686" s="166" t="s">
        <v>56</v>
      </c>
      <c r="F686" s="166" t="s">
        <v>56</v>
      </c>
      <c r="G686" s="167" t="n">
        <v>5320000000</v>
      </c>
      <c r="H686" s="168"/>
      <c r="I686" s="169" t="n">
        <f aca="false">SUM(J686:Q686)</f>
        <v>0</v>
      </c>
      <c r="J686" s="169"/>
      <c r="K686" s="170"/>
      <c r="L686" s="170"/>
      <c r="M686" s="170"/>
      <c r="N686" s="170"/>
      <c r="O686" s="169" t="n">
        <f aca="false">O687</f>
        <v>0</v>
      </c>
      <c r="P686" s="169"/>
      <c r="Q686" s="171"/>
      <c r="ALP686" s="1"/>
      <c r="ALQ686" s="2"/>
      <c r="ALR686" s="2"/>
      <c r="ALS686" s="2"/>
      <c r="ALT686" s="2"/>
      <c r="ALU686" s="2"/>
      <c r="ALV686" s="2"/>
      <c r="ALW686" s="2"/>
      <c r="ALX686" s="2"/>
      <c r="ALY686" s="2"/>
      <c r="ALZ686" s="2"/>
      <c r="AMA686" s="2"/>
      <c r="AMB686" s="2"/>
      <c r="AMC686" s="2"/>
      <c r="AMD686" s="2"/>
      <c r="AME686" s="2"/>
      <c r="AMF686" s="2"/>
      <c r="AMG686" s="2"/>
      <c r="AMH686" s="2"/>
      <c r="AMI686" s="2"/>
      <c r="AMJ686" s="2"/>
      <c r="AMK686" s="2"/>
      <c r="AML686" s="2"/>
    </row>
    <row r="687" s="172" customFormat="true" ht="32.8" hidden="true" customHeight="false" outlineLevel="0" collapsed="false">
      <c r="B687" s="164"/>
      <c r="C687" s="29" t="s">
        <v>145</v>
      </c>
      <c r="D687" s="29" t="n">
        <v>934</v>
      </c>
      <c r="E687" s="166" t="s">
        <v>56</v>
      </c>
      <c r="F687" s="166" t="s">
        <v>56</v>
      </c>
      <c r="G687" s="167" t="n">
        <v>5320010360</v>
      </c>
      <c r="H687" s="168"/>
      <c r="I687" s="169" t="n">
        <f aca="false">SUM(J687:Q687)</f>
        <v>0</v>
      </c>
      <c r="J687" s="169"/>
      <c r="K687" s="170"/>
      <c r="L687" s="170"/>
      <c r="M687" s="170"/>
      <c r="N687" s="170"/>
      <c r="O687" s="169" t="n">
        <f aca="false">O688+O689</f>
        <v>0</v>
      </c>
      <c r="P687" s="169"/>
      <c r="Q687" s="171"/>
      <c r="ALP687" s="1"/>
      <c r="ALQ687" s="2"/>
      <c r="ALR687" s="2"/>
      <c r="ALS687" s="2"/>
      <c r="ALT687" s="2"/>
      <c r="ALU687" s="2"/>
      <c r="ALV687" s="2"/>
      <c r="ALW687" s="2"/>
      <c r="ALX687" s="2"/>
      <c r="ALY687" s="2"/>
      <c r="ALZ687" s="2"/>
      <c r="AMA687" s="2"/>
      <c r="AMB687" s="2"/>
      <c r="AMC687" s="2"/>
      <c r="AMD687" s="2"/>
      <c r="AME687" s="2"/>
      <c r="AMF687" s="2"/>
      <c r="AMG687" s="2"/>
      <c r="AMH687" s="2"/>
      <c r="AMI687" s="2"/>
      <c r="AMJ687" s="2"/>
      <c r="AMK687" s="2"/>
      <c r="AML687" s="2"/>
    </row>
    <row r="688" s="172" customFormat="true" ht="64.15" hidden="true" customHeight="false" outlineLevel="0" collapsed="false">
      <c r="B688" s="164"/>
      <c r="C688" s="29" t="s">
        <v>100</v>
      </c>
      <c r="D688" s="29" t="n">
        <v>934</v>
      </c>
      <c r="E688" s="166" t="s">
        <v>56</v>
      </c>
      <c r="F688" s="166" t="s">
        <v>56</v>
      </c>
      <c r="G688" s="167" t="n">
        <v>5320010360</v>
      </c>
      <c r="H688" s="168" t="s">
        <v>101</v>
      </c>
      <c r="I688" s="169" t="n">
        <f aca="false">SUM(J688:Q688)</f>
        <v>0</v>
      </c>
      <c r="J688" s="169"/>
      <c r="K688" s="170"/>
      <c r="L688" s="170"/>
      <c r="M688" s="170"/>
      <c r="N688" s="170"/>
      <c r="O688" s="169"/>
      <c r="P688" s="169"/>
      <c r="Q688" s="171"/>
      <c r="ALP688" s="1"/>
      <c r="ALQ688" s="2"/>
      <c r="ALR688" s="2"/>
      <c r="ALS688" s="2"/>
      <c r="ALT688" s="2"/>
      <c r="ALU688" s="2"/>
      <c r="ALV688" s="2"/>
      <c r="ALW688" s="2"/>
      <c r="ALX688" s="2"/>
      <c r="ALY688" s="2"/>
      <c r="ALZ688" s="2"/>
      <c r="AMA688" s="2"/>
      <c r="AMB688" s="2"/>
      <c r="AMC688" s="2"/>
      <c r="AMD688" s="2"/>
      <c r="AME688" s="2"/>
      <c r="AMF688" s="2"/>
      <c r="AMG688" s="2"/>
      <c r="AMH688" s="2"/>
      <c r="AMI688" s="2"/>
      <c r="AMJ688" s="2"/>
      <c r="AMK688" s="2"/>
      <c r="AML688" s="2"/>
    </row>
    <row r="689" s="172" customFormat="true" ht="17.6" hidden="true" customHeight="false" outlineLevel="0" collapsed="false">
      <c r="B689" s="164"/>
      <c r="C689" s="29" t="s">
        <v>106</v>
      </c>
      <c r="D689" s="29" t="n">
        <v>934</v>
      </c>
      <c r="E689" s="166" t="s">
        <v>56</v>
      </c>
      <c r="F689" s="166" t="s">
        <v>56</v>
      </c>
      <c r="G689" s="167" t="n">
        <v>5320010360</v>
      </c>
      <c r="H689" s="168" t="s">
        <v>107</v>
      </c>
      <c r="I689" s="169" t="n">
        <f aca="false">SUM(J689:Q689)</f>
        <v>0</v>
      </c>
      <c r="J689" s="169"/>
      <c r="K689" s="170"/>
      <c r="L689" s="170"/>
      <c r="M689" s="170"/>
      <c r="N689" s="170"/>
      <c r="O689" s="169"/>
      <c r="P689" s="169"/>
      <c r="Q689" s="171"/>
      <c r="ALP689" s="1"/>
      <c r="ALQ689" s="2"/>
      <c r="ALR689" s="2"/>
      <c r="ALS689" s="2"/>
      <c r="ALT689" s="2"/>
      <c r="ALU689" s="2"/>
      <c r="ALV689" s="2"/>
      <c r="ALW689" s="2"/>
      <c r="ALX689" s="2"/>
      <c r="ALY689" s="2"/>
      <c r="ALZ689" s="2"/>
      <c r="AMA689" s="2"/>
      <c r="AMB689" s="2"/>
      <c r="AMC689" s="2"/>
      <c r="AMD689" s="2"/>
      <c r="AME689" s="2"/>
      <c r="AMF689" s="2"/>
      <c r="AMG689" s="2"/>
      <c r="AMH689" s="2"/>
      <c r="AMI689" s="2"/>
      <c r="AMJ689" s="2"/>
      <c r="AMK689" s="2"/>
      <c r="AML689" s="2"/>
    </row>
    <row r="690" s="111" customFormat="true" ht="48.5" hidden="false" customHeight="false" outlineLevel="0" collapsed="false">
      <c r="B690" s="90"/>
      <c r="C690" s="81" t="s">
        <v>289</v>
      </c>
      <c r="D690" s="81" t="n">
        <v>934</v>
      </c>
      <c r="E690" s="154" t="s">
        <v>56</v>
      </c>
      <c r="F690" s="154" t="s">
        <v>56</v>
      </c>
      <c r="G690" s="82" t="n">
        <v>6700000000</v>
      </c>
      <c r="H690" s="83"/>
      <c r="I690" s="157" t="n">
        <f aca="false">SUM(J690:Q690)</f>
        <v>100000</v>
      </c>
      <c r="J690" s="157" t="n">
        <f aca="false">J691</f>
        <v>100000</v>
      </c>
      <c r="K690" s="76" t="n">
        <f aca="false">K691</f>
        <v>0</v>
      </c>
      <c r="L690" s="76" t="n">
        <f aca="false">L691</f>
        <v>0</v>
      </c>
      <c r="M690" s="76" t="n">
        <f aca="false">M691</f>
        <v>0</v>
      </c>
      <c r="N690" s="76" t="n">
        <f aca="false">N691</f>
        <v>0</v>
      </c>
      <c r="O690" s="157" t="n">
        <f aca="false">O691</f>
        <v>0</v>
      </c>
      <c r="P690" s="76" t="n">
        <f aca="false">P691</f>
        <v>0</v>
      </c>
      <c r="Q690" s="158" t="n">
        <f aca="false">Q691</f>
        <v>0</v>
      </c>
      <c r="ALP690" s="101"/>
      <c r="ALQ690" s="48"/>
      <c r="ALR690" s="48"/>
      <c r="ALS690" s="48"/>
      <c r="ALT690" s="48"/>
      <c r="ALU690" s="48"/>
      <c r="ALV690" s="48"/>
      <c r="ALW690" s="48"/>
      <c r="ALX690" s="48"/>
      <c r="ALY690" s="48"/>
      <c r="ALZ690" s="48"/>
      <c r="AMA690" s="48"/>
      <c r="AMB690" s="48"/>
      <c r="AMC690" s="48"/>
      <c r="AMD690" s="48"/>
      <c r="AME690" s="48"/>
      <c r="AMF690" s="48"/>
      <c r="AMG690" s="48"/>
      <c r="AMH690" s="48"/>
      <c r="AMI690" s="48"/>
      <c r="AMJ690" s="48"/>
      <c r="AMK690" s="48"/>
      <c r="AML690" s="48"/>
    </row>
    <row r="691" s="111" customFormat="true" ht="54.7" hidden="false" customHeight="true" outlineLevel="0" collapsed="false">
      <c r="B691" s="90"/>
      <c r="C691" s="81" t="s">
        <v>290</v>
      </c>
      <c r="D691" s="81" t="n">
        <v>934</v>
      </c>
      <c r="E691" s="154" t="s">
        <v>56</v>
      </c>
      <c r="F691" s="154" t="s">
        <v>56</v>
      </c>
      <c r="G691" s="82" t="n">
        <v>6710000000</v>
      </c>
      <c r="H691" s="83"/>
      <c r="I691" s="157" t="n">
        <f aca="false">SUM(J691:Q691)</f>
        <v>100000</v>
      </c>
      <c r="J691" s="157" t="n">
        <f aca="false">J692</f>
        <v>100000</v>
      </c>
      <c r="K691" s="76" t="n">
        <f aca="false">K692</f>
        <v>0</v>
      </c>
      <c r="L691" s="76" t="n">
        <f aca="false">L692</f>
        <v>0</v>
      </c>
      <c r="M691" s="76" t="n">
        <f aca="false">M692</f>
        <v>0</v>
      </c>
      <c r="N691" s="76" t="n">
        <f aca="false">N692</f>
        <v>0</v>
      </c>
      <c r="O691" s="157" t="n">
        <f aca="false">O692</f>
        <v>0</v>
      </c>
      <c r="P691" s="76" t="n">
        <f aca="false">P692</f>
        <v>0</v>
      </c>
      <c r="Q691" s="158" t="n">
        <f aca="false">Q692</f>
        <v>0</v>
      </c>
      <c r="ALP691" s="101"/>
      <c r="ALQ691" s="48"/>
      <c r="ALR691" s="48"/>
      <c r="ALS691" s="48"/>
      <c r="ALT691" s="48"/>
      <c r="ALU691" s="48"/>
      <c r="ALV691" s="48"/>
      <c r="ALW691" s="48"/>
      <c r="ALX691" s="48"/>
      <c r="ALY691" s="48"/>
      <c r="ALZ691" s="48"/>
      <c r="AMA691" s="48"/>
      <c r="AMB691" s="48"/>
      <c r="AMC691" s="48"/>
      <c r="AMD691" s="48"/>
      <c r="AME691" s="48"/>
      <c r="AMF691" s="48"/>
      <c r="AMG691" s="48"/>
      <c r="AMH691" s="48"/>
      <c r="AMI691" s="48"/>
      <c r="AMJ691" s="48"/>
      <c r="AMK691" s="48"/>
      <c r="AML691" s="48"/>
    </row>
    <row r="692" s="111" customFormat="true" ht="17.6" hidden="false" customHeight="false" outlineLevel="0" collapsed="false">
      <c r="B692" s="90"/>
      <c r="C692" s="81" t="s">
        <v>291</v>
      </c>
      <c r="D692" s="81" t="n">
        <v>934</v>
      </c>
      <c r="E692" s="154" t="s">
        <v>56</v>
      </c>
      <c r="F692" s="154" t="s">
        <v>56</v>
      </c>
      <c r="G692" s="82" t="n">
        <v>6710010220</v>
      </c>
      <c r="H692" s="83"/>
      <c r="I692" s="157" t="n">
        <f aca="false">SUM(J692:Q692)</f>
        <v>100000</v>
      </c>
      <c r="J692" s="157" t="n">
        <f aca="false">J693</f>
        <v>100000</v>
      </c>
      <c r="K692" s="76" t="n">
        <f aca="false">K693</f>
        <v>0</v>
      </c>
      <c r="L692" s="76" t="n">
        <f aca="false">L693</f>
        <v>0</v>
      </c>
      <c r="M692" s="76" t="n">
        <f aca="false">M693</f>
        <v>0</v>
      </c>
      <c r="N692" s="76" t="n">
        <f aca="false">N693</f>
        <v>0</v>
      </c>
      <c r="O692" s="157" t="n">
        <f aca="false">O693</f>
        <v>0</v>
      </c>
      <c r="P692" s="76" t="n">
        <f aca="false">P693</f>
        <v>0</v>
      </c>
      <c r="Q692" s="158" t="n">
        <f aca="false">Q693</f>
        <v>0</v>
      </c>
      <c r="ALP692" s="101"/>
      <c r="ALQ692" s="48"/>
      <c r="ALR692" s="48"/>
      <c r="ALS692" s="48"/>
      <c r="ALT692" s="48"/>
      <c r="ALU692" s="48"/>
      <c r="ALV692" s="48"/>
      <c r="ALW692" s="48"/>
      <c r="ALX692" s="48"/>
      <c r="ALY692" s="48"/>
      <c r="ALZ692" s="48"/>
      <c r="AMA692" s="48"/>
      <c r="AMB692" s="48"/>
      <c r="AMC692" s="48"/>
      <c r="AMD692" s="48"/>
      <c r="AME692" s="48"/>
      <c r="AMF692" s="48"/>
      <c r="AMG692" s="48"/>
      <c r="AMH692" s="48"/>
      <c r="AMI692" s="48"/>
      <c r="AMJ692" s="48"/>
      <c r="AMK692" s="48"/>
      <c r="AML692" s="48"/>
    </row>
    <row r="693" s="111" customFormat="true" ht="32.8" hidden="false" customHeight="false" outlineLevel="0" collapsed="false">
      <c r="B693" s="90"/>
      <c r="C693" s="81" t="s">
        <v>103</v>
      </c>
      <c r="D693" s="81" t="n">
        <v>934</v>
      </c>
      <c r="E693" s="154" t="s">
        <v>56</v>
      </c>
      <c r="F693" s="154" t="s">
        <v>56</v>
      </c>
      <c r="G693" s="82" t="n">
        <v>6710010220</v>
      </c>
      <c r="H693" s="83" t="s">
        <v>104</v>
      </c>
      <c r="I693" s="157" t="n">
        <f aca="false">SUM(J693:Q693)</f>
        <v>100000</v>
      </c>
      <c r="J693" s="157" t="n">
        <v>100000</v>
      </c>
      <c r="K693" s="76" t="n">
        <v>0</v>
      </c>
      <c r="L693" s="76" t="n">
        <v>0</v>
      </c>
      <c r="M693" s="76" t="n">
        <v>0</v>
      </c>
      <c r="N693" s="76" t="n">
        <v>0</v>
      </c>
      <c r="O693" s="157" t="n">
        <v>0</v>
      </c>
      <c r="P693" s="76" t="n">
        <v>0</v>
      </c>
      <c r="Q693" s="158" t="n">
        <v>0</v>
      </c>
      <c r="ALP693" s="101"/>
      <c r="ALQ693" s="48"/>
      <c r="ALR693" s="48"/>
      <c r="ALS693" s="48"/>
      <c r="ALT693" s="48"/>
      <c r="ALU693" s="48"/>
      <c r="ALV693" s="48"/>
      <c r="ALW693" s="48"/>
      <c r="ALX693" s="48"/>
      <c r="ALY693" s="48"/>
      <c r="ALZ693" s="48"/>
      <c r="AMA693" s="48"/>
      <c r="AMB693" s="48"/>
      <c r="AMC693" s="48"/>
      <c r="AMD693" s="48"/>
      <c r="AME693" s="48"/>
      <c r="AMF693" s="48"/>
      <c r="AMG693" s="48"/>
      <c r="AMH693" s="48"/>
      <c r="AMI693" s="48"/>
      <c r="AMJ693" s="48"/>
      <c r="AMK693" s="48"/>
      <c r="AML693" s="48"/>
    </row>
    <row r="694" s="111" customFormat="true" ht="93.6" hidden="false" customHeight="true" outlineLevel="0" collapsed="false">
      <c r="B694" s="90"/>
      <c r="C694" s="81" t="s">
        <v>395</v>
      </c>
      <c r="D694" s="81" t="n">
        <v>934</v>
      </c>
      <c r="E694" s="154" t="s">
        <v>56</v>
      </c>
      <c r="F694" s="154" t="s">
        <v>56</v>
      </c>
      <c r="G694" s="82" t="n">
        <v>6900000000</v>
      </c>
      <c r="H694" s="83"/>
      <c r="I694" s="157" t="n">
        <f aca="false">SUM(J694:Q694)</f>
        <v>100000</v>
      </c>
      <c r="J694" s="157" t="n">
        <f aca="false">J695</f>
        <v>130000</v>
      </c>
      <c r="K694" s="76" t="n">
        <f aca="false">K695</f>
        <v>-30000</v>
      </c>
      <c r="L694" s="76" t="n">
        <f aca="false">L695</f>
        <v>0</v>
      </c>
      <c r="M694" s="76" t="n">
        <f aca="false">M695</f>
        <v>0</v>
      </c>
      <c r="N694" s="76" t="n">
        <f aca="false">N695</f>
        <v>0</v>
      </c>
      <c r="O694" s="157" t="n">
        <f aca="false">O695</f>
        <v>0</v>
      </c>
      <c r="P694" s="76" t="n">
        <f aca="false">P695</f>
        <v>0</v>
      </c>
      <c r="Q694" s="158" t="n">
        <f aca="false">Q695</f>
        <v>0</v>
      </c>
      <c r="ALP694" s="101"/>
      <c r="ALQ694" s="48"/>
      <c r="ALR694" s="48"/>
      <c r="ALS694" s="48"/>
      <c r="ALT694" s="48"/>
      <c r="ALU694" s="48"/>
      <c r="ALV694" s="48"/>
      <c r="ALW694" s="48"/>
      <c r="ALX694" s="48"/>
      <c r="ALY694" s="48"/>
      <c r="ALZ694" s="48"/>
      <c r="AMA694" s="48"/>
      <c r="AMB694" s="48"/>
      <c r="AMC694" s="48"/>
      <c r="AMD694" s="48"/>
      <c r="AME694" s="48"/>
      <c r="AMF694" s="48"/>
      <c r="AMG694" s="48"/>
      <c r="AMH694" s="48"/>
      <c r="AMI694" s="48"/>
      <c r="AMJ694" s="48"/>
      <c r="AMK694" s="48"/>
      <c r="AML694" s="48"/>
    </row>
    <row r="695" s="111" customFormat="true" ht="32.8" hidden="false" customHeight="false" outlineLevel="0" collapsed="false">
      <c r="B695" s="90"/>
      <c r="C695" s="81" t="s">
        <v>300</v>
      </c>
      <c r="D695" s="81" t="n">
        <v>934</v>
      </c>
      <c r="E695" s="154" t="s">
        <v>56</v>
      </c>
      <c r="F695" s="154" t="s">
        <v>56</v>
      </c>
      <c r="G695" s="82" t="n">
        <v>6910000000</v>
      </c>
      <c r="H695" s="83"/>
      <c r="I695" s="157" t="n">
        <f aca="false">SUM(J695:Q695)</f>
        <v>100000</v>
      </c>
      <c r="J695" s="157" t="n">
        <f aca="false">J696</f>
        <v>130000</v>
      </c>
      <c r="K695" s="76" t="n">
        <f aca="false">K696</f>
        <v>-30000</v>
      </c>
      <c r="L695" s="76" t="n">
        <f aca="false">L696</f>
        <v>0</v>
      </c>
      <c r="M695" s="76" t="n">
        <f aca="false">M696</f>
        <v>0</v>
      </c>
      <c r="N695" s="76" t="n">
        <f aca="false">N696</f>
        <v>0</v>
      </c>
      <c r="O695" s="157" t="n">
        <f aca="false">O696</f>
        <v>0</v>
      </c>
      <c r="P695" s="76" t="n">
        <f aca="false">P696</f>
        <v>0</v>
      </c>
      <c r="Q695" s="158" t="n">
        <f aca="false">Q696</f>
        <v>0</v>
      </c>
      <c r="ALP695" s="101"/>
      <c r="ALQ695" s="48"/>
      <c r="ALR695" s="48"/>
      <c r="ALS695" s="48"/>
      <c r="ALT695" s="48"/>
      <c r="ALU695" s="48"/>
      <c r="ALV695" s="48"/>
      <c r="ALW695" s="48"/>
      <c r="ALX695" s="48"/>
      <c r="ALY695" s="48"/>
      <c r="ALZ695" s="48"/>
      <c r="AMA695" s="48"/>
      <c r="AMB695" s="48"/>
      <c r="AMC695" s="48"/>
      <c r="AMD695" s="48"/>
      <c r="AME695" s="48"/>
      <c r="AMF695" s="48"/>
      <c r="AMG695" s="48"/>
      <c r="AMH695" s="48"/>
      <c r="AMI695" s="48"/>
      <c r="AMJ695" s="48"/>
      <c r="AMK695" s="48"/>
      <c r="AML695" s="48"/>
    </row>
    <row r="696" s="111" customFormat="true" ht="95.5" hidden="false" customHeight="false" outlineLevel="0" collapsed="false">
      <c r="B696" s="90"/>
      <c r="C696" s="81" t="s">
        <v>396</v>
      </c>
      <c r="D696" s="81" t="n">
        <v>934</v>
      </c>
      <c r="E696" s="154" t="s">
        <v>56</v>
      </c>
      <c r="F696" s="154" t="s">
        <v>56</v>
      </c>
      <c r="G696" s="82" t="n">
        <v>6910010500</v>
      </c>
      <c r="H696" s="83"/>
      <c r="I696" s="157" t="n">
        <f aca="false">SUM(J696:Q696)</f>
        <v>100000</v>
      </c>
      <c r="J696" s="157" t="n">
        <f aca="false">J697</f>
        <v>130000</v>
      </c>
      <c r="K696" s="76" t="n">
        <f aca="false">K697</f>
        <v>-30000</v>
      </c>
      <c r="L696" s="76" t="n">
        <f aca="false">L697</f>
        <v>0</v>
      </c>
      <c r="M696" s="76" t="n">
        <f aca="false">M697</f>
        <v>0</v>
      </c>
      <c r="N696" s="76" t="n">
        <f aca="false">N697</f>
        <v>0</v>
      </c>
      <c r="O696" s="157" t="n">
        <f aca="false">O697</f>
        <v>0</v>
      </c>
      <c r="P696" s="76" t="n">
        <f aca="false">P697</f>
        <v>0</v>
      </c>
      <c r="Q696" s="158" t="n">
        <f aca="false">Q697</f>
        <v>0</v>
      </c>
      <c r="ALP696" s="101"/>
      <c r="ALQ696" s="48"/>
      <c r="ALR696" s="48"/>
      <c r="ALS696" s="48"/>
      <c r="ALT696" s="48"/>
      <c r="ALU696" s="48"/>
      <c r="ALV696" s="48"/>
      <c r="ALW696" s="48"/>
      <c r="ALX696" s="48"/>
      <c r="ALY696" s="48"/>
      <c r="ALZ696" s="48"/>
      <c r="AMA696" s="48"/>
      <c r="AMB696" s="48"/>
      <c r="AMC696" s="48"/>
      <c r="AMD696" s="48"/>
      <c r="AME696" s="48"/>
      <c r="AMF696" s="48"/>
      <c r="AMG696" s="48"/>
      <c r="AMH696" s="48"/>
      <c r="AMI696" s="48"/>
      <c r="AMJ696" s="48"/>
      <c r="AMK696" s="48"/>
      <c r="AML696" s="48"/>
    </row>
    <row r="697" s="111" customFormat="true" ht="32.8" hidden="false" customHeight="false" outlineLevel="0" collapsed="false">
      <c r="B697" s="90"/>
      <c r="C697" s="81" t="s">
        <v>103</v>
      </c>
      <c r="D697" s="81" t="n">
        <v>934</v>
      </c>
      <c r="E697" s="154" t="s">
        <v>56</v>
      </c>
      <c r="F697" s="154" t="s">
        <v>56</v>
      </c>
      <c r="G697" s="82" t="n">
        <v>6910010500</v>
      </c>
      <c r="H697" s="83" t="s">
        <v>104</v>
      </c>
      <c r="I697" s="157" t="n">
        <f aca="false">SUM(J697:Q697)</f>
        <v>100000</v>
      </c>
      <c r="J697" s="157" t="n">
        <v>130000</v>
      </c>
      <c r="K697" s="76" t="n">
        <v>-30000</v>
      </c>
      <c r="L697" s="76" t="n">
        <v>0</v>
      </c>
      <c r="M697" s="76" t="n">
        <v>0</v>
      </c>
      <c r="N697" s="76" t="n">
        <v>0</v>
      </c>
      <c r="O697" s="157" t="n">
        <v>0</v>
      </c>
      <c r="P697" s="76" t="n">
        <v>0</v>
      </c>
      <c r="Q697" s="158" t="n">
        <v>0</v>
      </c>
      <c r="ALP697" s="101"/>
      <c r="ALQ697" s="48"/>
      <c r="ALR697" s="48"/>
      <c r="ALS697" s="48"/>
      <c r="ALT697" s="48"/>
      <c r="ALU697" s="48"/>
      <c r="ALV697" s="48"/>
      <c r="ALW697" s="48"/>
      <c r="ALX697" s="48"/>
      <c r="ALY697" s="48"/>
      <c r="ALZ697" s="48"/>
      <c r="AMA697" s="48"/>
      <c r="AMB697" s="48"/>
      <c r="AMC697" s="48"/>
      <c r="AMD697" s="48"/>
      <c r="AME697" s="48"/>
      <c r="AMF697" s="48"/>
      <c r="AMG697" s="48"/>
      <c r="AMH697" s="48"/>
      <c r="AMI697" s="48"/>
      <c r="AMJ697" s="48"/>
      <c r="AMK697" s="48"/>
      <c r="AML697" s="48"/>
    </row>
    <row r="698" s="111" customFormat="true" ht="32.8" hidden="false" customHeight="false" outlineLevel="0" collapsed="false">
      <c r="B698" s="90"/>
      <c r="C698" s="81" t="s">
        <v>313</v>
      </c>
      <c r="D698" s="81" t="n">
        <v>934</v>
      </c>
      <c r="E698" s="154" t="s">
        <v>56</v>
      </c>
      <c r="F698" s="154" t="s">
        <v>56</v>
      </c>
      <c r="G698" s="82" t="n">
        <v>7100000000</v>
      </c>
      <c r="H698" s="83"/>
      <c r="I698" s="157" t="n">
        <f aca="false">SUM(J698:Q698)</f>
        <v>1100000</v>
      </c>
      <c r="J698" s="157" t="n">
        <f aca="false">J699</f>
        <v>981000</v>
      </c>
      <c r="K698" s="76" t="n">
        <f aca="false">K699</f>
        <v>119000</v>
      </c>
      <c r="L698" s="76" t="n">
        <f aca="false">L699</f>
        <v>0</v>
      </c>
      <c r="M698" s="76" t="n">
        <f aca="false">M699</f>
        <v>0</v>
      </c>
      <c r="N698" s="76" t="n">
        <f aca="false">N699</f>
        <v>0</v>
      </c>
      <c r="O698" s="157" t="n">
        <f aca="false">O699</f>
        <v>0</v>
      </c>
      <c r="P698" s="76" t="n">
        <f aca="false">P699</f>
        <v>0</v>
      </c>
      <c r="Q698" s="158" t="n">
        <f aca="false">Q699</f>
        <v>0</v>
      </c>
      <c r="ALP698" s="101"/>
      <c r="ALQ698" s="48"/>
      <c r="ALR698" s="48"/>
      <c r="ALS698" s="48"/>
      <c r="ALT698" s="48"/>
      <c r="ALU698" s="48"/>
      <c r="ALV698" s="48"/>
      <c r="ALW698" s="48"/>
      <c r="ALX698" s="48"/>
      <c r="ALY698" s="48"/>
      <c r="ALZ698" s="48"/>
      <c r="AMA698" s="48"/>
      <c r="AMB698" s="48"/>
      <c r="AMC698" s="48"/>
      <c r="AMD698" s="48"/>
      <c r="AME698" s="48"/>
      <c r="AMF698" s="48"/>
      <c r="AMG698" s="48"/>
      <c r="AMH698" s="48"/>
      <c r="AMI698" s="48"/>
      <c r="AMJ698" s="48"/>
      <c r="AMK698" s="48"/>
      <c r="AML698" s="48"/>
    </row>
    <row r="699" s="111" customFormat="true" ht="32.8" hidden="false" customHeight="false" outlineLevel="0" collapsed="false">
      <c r="B699" s="90"/>
      <c r="C699" s="81" t="s">
        <v>314</v>
      </c>
      <c r="D699" s="81" t="n">
        <v>934</v>
      </c>
      <c r="E699" s="154" t="s">
        <v>56</v>
      </c>
      <c r="F699" s="154" t="s">
        <v>56</v>
      </c>
      <c r="G699" s="82" t="n">
        <v>7110000000</v>
      </c>
      <c r="H699" s="83"/>
      <c r="I699" s="157" t="n">
        <f aca="false">SUM(J699:Q699)</f>
        <v>1100000</v>
      </c>
      <c r="J699" s="157" t="n">
        <f aca="false">J700</f>
        <v>981000</v>
      </c>
      <c r="K699" s="76" t="n">
        <f aca="false">K700</f>
        <v>119000</v>
      </c>
      <c r="L699" s="76" t="n">
        <f aca="false">L700</f>
        <v>0</v>
      </c>
      <c r="M699" s="76" t="n">
        <f aca="false">M700</f>
        <v>0</v>
      </c>
      <c r="N699" s="76" t="n">
        <f aca="false">N700</f>
        <v>0</v>
      </c>
      <c r="O699" s="157" t="n">
        <f aca="false">O700</f>
        <v>0</v>
      </c>
      <c r="P699" s="76" t="n">
        <f aca="false">P700</f>
        <v>0</v>
      </c>
      <c r="Q699" s="158" t="n">
        <f aca="false">Q700</f>
        <v>0</v>
      </c>
      <c r="ALP699" s="101"/>
      <c r="ALQ699" s="48"/>
      <c r="ALR699" s="48"/>
      <c r="ALS699" s="48"/>
      <c r="ALT699" s="48"/>
      <c r="ALU699" s="48"/>
      <c r="ALV699" s="48"/>
      <c r="ALW699" s="48"/>
      <c r="ALX699" s="48"/>
      <c r="ALY699" s="48"/>
      <c r="ALZ699" s="48"/>
      <c r="AMA699" s="48"/>
      <c r="AMB699" s="48"/>
      <c r="AMC699" s="48"/>
      <c r="AMD699" s="48"/>
      <c r="AME699" s="48"/>
      <c r="AMF699" s="48"/>
      <c r="AMG699" s="48"/>
      <c r="AMH699" s="48"/>
      <c r="AMI699" s="48"/>
      <c r="AMJ699" s="48"/>
      <c r="AMK699" s="48"/>
      <c r="AML699" s="48"/>
    </row>
    <row r="700" s="111" customFormat="true" ht="32.8" hidden="false" customHeight="false" outlineLevel="0" collapsed="false">
      <c r="B700" s="90"/>
      <c r="C700" s="81" t="s">
        <v>315</v>
      </c>
      <c r="D700" s="81" t="n">
        <v>934</v>
      </c>
      <c r="E700" s="154" t="s">
        <v>56</v>
      </c>
      <c r="F700" s="154" t="s">
        <v>56</v>
      </c>
      <c r="G700" s="82" t="n">
        <v>7110010610</v>
      </c>
      <c r="H700" s="83"/>
      <c r="I700" s="157" t="n">
        <f aca="false">SUM(J700:Q700)</f>
        <v>1100000</v>
      </c>
      <c r="J700" s="157" t="n">
        <f aca="false">J701</f>
        <v>981000</v>
      </c>
      <c r="K700" s="76" t="n">
        <f aca="false">K701</f>
        <v>119000</v>
      </c>
      <c r="L700" s="76" t="n">
        <f aca="false">L701</f>
        <v>0</v>
      </c>
      <c r="M700" s="76" t="n">
        <f aca="false">M701</f>
        <v>0</v>
      </c>
      <c r="N700" s="76" t="n">
        <f aca="false">N701</f>
        <v>0</v>
      </c>
      <c r="O700" s="157" t="n">
        <f aca="false">O701</f>
        <v>0</v>
      </c>
      <c r="P700" s="76" t="n">
        <f aca="false">P701</f>
        <v>0</v>
      </c>
      <c r="Q700" s="158" t="n">
        <f aca="false">Q701</f>
        <v>0</v>
      </c>
      <c r="ALP700" s="101"/>
      <c r="ALQ700" s="48"/>
      <c r="ALR700" s="48"/>
      <c r="ALS700" s="48"/>
      <c r="ALT700" s="48"/>
      <c r="ALU700" s="48"/>
      <c r="ALV700" s="48"/>
      <c r="ALW700" s="48"/>
      <c r="ALX700" s="48"/>
      <c r="ALY700" s="48"/>
      <c r="ALZ700" s="48"/>
      <c r="AMA700" s="48"/>
      <c r="AMB700" s="48"/>
      <c r="AMC700" s="48"/>
      <c r="AMD700" s="48"/>
      <c r="AME700" s="48"/>
      <c r="AMF700" s="48"/>
      <c r="AMG700" s="48"/>
      <c r="AMH700" s="48"/>
      <c r="AMI700" s="48"/>
      <c r="AMJ700" s="48"/>
      <c r="AMK700" s="48"/>
      <c r="AML700" s="48"/>
    </row>
    <row r="701" s="111" customFormat="true" ht="32.8" hidden="false" customHeight="false" outlineLevel="0" collapsed="false">
      <c r="B701" s="90"/>
      <c r="C701" s="81" t="s">
        <v>103</v>
      </c>
      <c r="D701" s="81" t="n">
        <v>934</v>
      </c>
      <c r="E701" s="154" t="s">
        <v>56</v>
      </c>
      <c r="F701" s="154" t="s">
        <v>56</v>
      </c>
      <c r="G701" s="82" t="n">
        <v>7110010610</v>
      </c>
      <c r="H701" s="83" t="s">
        <v>104</v>
      </c>
      <c r="I701" s="157" t="n">
        <f aca="false">SUM(J701:Q701)</f>
        <v>1100000</v>
      </c>
      <c r="J701" s="157" t="n">
        <v>981000</v>
      </c>
      <c r="K701" s="76" t="n">
        <v>119000</v>
      </c>
      <c r="L701" s="76" t="n">
        <v>0</v>
      </c>
      <c r="M701" s="76" t="n">
        <v>0</v>
      </c>
      <c r="N701" s="76" t="n">
        <v>0</v>
      </c>
      <c r="O701" s="157" t="n">
        <v>0</v>
      </c>
      <c r="P701" s="76" t="n">
        <v>0</v>
      </c>
      <c r="Q701" s="158" t="n">
        <v>0</v>
      </c>
      <c r="ALP701" s="101"/>
      <c r="ALQ701" s="48"/>
      <c r="ALR701" s="48"/>
      <c r="ALS701" s="48"/>
      <c r="ALT701" s="48"/>
      <c r="ALU701" s="48"/>
      <c r="ALV701" s="48"/>
      <c r="ALW701" s="48"/>
      <c r="ALX701" s="48"/>
      <c r="ALY701" s="48"/>
      <c r="ALZ701" s="48"/>
      <c r="AMA701" s="48"/>
      <c r="AMB701" s="48"/>
      <c r="AMC701" s="48"/>
      <c r="AMD701" s="48"/>
      <c r="AME701" s="48"/>
      <c r="AMF701" s="48"/>
      <c r="AMG701" s="48"/>
      <c r="AMH701" s="48"/>
      <c r="AMI701" s="48"/>
      <c r="AMJ701" s="48"/>
      <c r="AMK701" s="48"/>
      <c r="AML701" s="48"/>
    </row>
    <row r="702" s="111" customFormat="true" ht="32.8" hidden="false" customHeight="false" outlineLevel="0" collapsed="false">
      <c r="B702" s="90"/>
      <c r="C702" s="81" t="s">
        <v>340</v>
      </c>
      <c r="D702" s="81" t="n">
        <v>934</v>
      </c>
      <c r="E702" s="154" t="s">
        <v>56</v>
      </c>
      <c r="F702" s="154" t="s">
        <v>56</v>
      </c>
      <c r="G702" s="82" t="n">
        <v>9900000000</v>
      </c>
      <c r="H702" s="83"/>
      <c r="I702" s="157" t="n">
        <f aca="false">SUM(J702:Q702)</f>
        <v>150000</v>
      </c>
      <c r="J702" s="157"/>
      <c r="K702" s="76"/>
      <c r="L702" s="76"/>
      <c r="M702" s="76"/>
      <c r="N702" s="76"/>
      <c r="O702" s="157" t="n">
        <f aca="false">O703</f>
        <v>150000</v>
      </c>
      <c r="P702" s="76"/>
      <c r="Q702" s="158"/>
      <c r="ALP702" s="101"/>
      <c r="ALQ702" s="48"/>
      <c r="ALR702" s="48"/>
      <c r="ALS702" s="48"/>
      <c r="ALT702" s="48"/>
      <c r="ALU702" s="48"/>
      <c r="ALV702" s="48"/>
      <c r="ALW702" s="48"/>
      <c r="ALX702" s="48"/>
      <c r="ALY702" s="48"/>
      <c r="ALZ702" s="48"/>
      <c r="AMA702" s="48"/>
      <c r="AMB702" s="48"/>
      <c r="AMC702" s="48"/>
      <c r="AMD702" s="48"/>
      <c r="AME702" s="48"/>
      <c r="AMF702" s="48"/>
      <c r="AMG702" s="48"/>
      <c r="AMH702" s="48"/>
      <c r="AMI702" s="48"/>
      <c r="AMJ702" s="48"/>
      <c r="AMK702" s="48"/>
      <c r="AML702" s="48"/>
    </row>
    <row r="703" s="111" customFormat="true" ht="32.8" hidden="false" customHeight="false" outlineLevel="0" collapsed="false">
      <c r="B703" s="90"/>
      <c r="C703" s="81" t="s">
        <v>342</v>
      </c>
      <c r="D703" s="81" t="n">
        <v>934</v>
      </c>
      <c r="E703" s="154" t="s">
        <v>56</v>
      </c>
      <c r="F703" s="154" t="s">
        <v>56</v>
      </c>
      <c r="G703" s="82" t="n">
        <v>9900010150</v>
      </c>
      <c r="H703" s="83"/>
      <c r="I703" s="157" t="n">
        <f aca="false">SUM(J703:Q703)</f>
        <v>150000</v>
      </c>
      <c r="J703" s="157"/>
      <c r="K703" s="76"/>
      <c r="L703" s="76"/>
      <c r="M703" s="76"/>
      <c r="N703" s="76"/>
      <c r="O703" s="157" t="n">
        <f aca="false">O704</f>
        <v>150000</v>
      </c>
      <c r="P703" s="76"/>
      <c r="Q703" s="158"/>
      <c r="ALP703" s="101"/>
      <c r="ALQ703" s="48"/>
      <c r="ALR703" s="48"/>
      <c r="ALS703" s="48"/>
      <c r="ALT703" s="48"/>
      <c r="ALU703" s="48"/>
      <c r="ALV703" s="48"/>
      <c r="ALW703" s="48"/>
      <c r="ALX703" s="48"/>
      <c r="ALY703" s="48"/>
      <c r="ALZ703" s="48"/>
      <c r="AMA703" s="48"/>
      <c r="AMB703" s="48"/>
      <c r="AMC703" s="48"/>
      <c r="AMD703" s="48"/>
      <c r="AME703" s="48"/>
      <c r="AMF703" s="48"/>
      <c r="AMG703" s="48"/>
      <c r="AMH703" s="48"/>
      <c r="AMI703" s="48"/>
      <c r="AMJ703" s="48"/>
      <c r="AMK703" s="48"/>
      <c r="AML703" s="48"/>
    </row>
    <row r="704" s="111" customFormat="true" ht="32.8" hidden="false" customHeight="false" outlineLevel="0" collapsed="false">
      <c r="B704" s="90"/>
      <c r="C704" s="81" t="s">
        <v>103</v>
      </c>
      <c r="D704" s="81" t="n">
        <v>934</v>
      </c>
      <c r="E704" s="154" t="s">
        <v>56</v>
      </c>
      <c r="F704" s="154" t="s">
        <v>56</v>
      </c>
      <c r="G704" s="82" t="n">
        <v>9900010150</v>
      </c>
      <c r="H704" s="83" t="s">
        <v>104</v>
      </c>
      <c r="I704" s="157" t="n">
        <f aca="false">SUM(J704:Q704)</f>
        <v>150000</v>
      </c>
      <c r="J704" s="157"/>
      <c r="K704" s="76"/>
      <c r="L704" s="76"/>
      <c r="M704" s="76"/>
      <c r="N704" s="76"/>
      <c r="O704" s="157" t="n">
        <v>150000</v>
      </c>
      <c r="P704" s="76"/>
      <c r="Q704" s="158"/>
      <c r="ALP704" s="101"/>
      <c r="ALQ704" s="48"/>
      <c r="ALR704" s="48"/>
      <c r="ALS704" s="48"/>
      <c r="ALT704" s="48"/>
      <c r="ALU704" s="48"/>
      <c r="ALV704" s="48"/>
      <c r="ALW704" s="48"/>
      <c r="ALX704" s="48"/>
      <c r="ALY704" s="48"/>
      <c r="ALZ704" s="48"/>
      <c r="AMA704" s="48"/>
      <c r="AMB704" s="48"/>
      <c r="AMC704" s="48"/>
      <c r="AMD704" s="48"/>
      <c r="AME704" s="48"/>
      <c r="AMF704" s="48"/>
      <c r="AMG704" s="48"/>
      <c r="AMH704" s="48"/>
      <c r="AMI704" s="48"/>
      <c r="AMJ704" s="48"/>
      <c r="AMK704" s="48"/>
      <c r="AML704" s="48"/>
    </row>
    <row r="705" s="111" customFormat="true" ht="17.6" hidden="false" customHeight="false" outlineLevel="0" collapsed="false">
      <c r="B705" s="90"/>
      <c r="C705" s="81" t="s">
        <v>61</v>
      </c>
      <c r="D705" s="81" t="n">
        <v>934</v>
      </c>
      <c r="E705" s="154" t="s">
        <v>56</v>
      </c>
      <c r="F705" s="154" t="s">
        <v>37</v>
      </c>
      <c r="G705" s="82"/>
      <c r="H705" s="83"/>
      <c r="I705" s="157" t="n">
        <f aca="false">SUM(J705:Q705)</f>
        <v>3133200</v>
      </c>
      <c r="J705" s="157" t="n">
        <f aca="false">J706</f>
        <v>1996100</v>
      </c>
      <c r="K705" s="76" t="n">
        <f aca="false">K706</f>
        <v>1137100</v>
      </c>
      <c r="L705" s="76" t="n">
        <f aca="false">L706</f>
        <v>0</v>
      </c>
      <c r="M705" s="76" t="n">
        <f aca="false">M706</f>
        <v>0</v>
      </c>
      <c r="N705" s="76" t="n">
        <f aca="false">N706</f>
        <v>0</v>
      </c>
      <c r="O705" s="157" t="n">
        <f aca="false">O706</f>
        <v>0</v>
      </c>
      <c r="P705" s="76" t="n">
        <f aca="false">P706</f>
        <v>0</v>
      </c>
      <c r="Q705" s="158" t="n">
        <f aca="false">Q706</f>
        <v>0</v>
      </c>
      <c r="ALP705" s="101"/>
      <c r="ALQ705" s="48"/>
      <c r="ALR705" s="48"/>
      <c r="ALS705" s="48"/>
      <c r="ALT705" s="48"/>
      <c r="ALU705" s="48"/>
      <c r="ALV705" s="48"/>
      <c r="ALW705" s="48"/>
      <c r="ALX705" s="48"/>
      <c r="ALY705" s="48"/>
      <c r="ALZ705" s="48"/>
      <c r="AMA705" s="48"/>
      <c r="AMB705" s="48"/>
      <c r="AMC705" s="48"/>
      <c r="AMD705" s="48"/>
      <c r="AME705" s="48"/>
      <c r="AMF705" s="48"/>
      <c r="AMG705" s="48"/>
      <c r="AMH705" s="48"/>
      <c r="AMI705" s="48"/>
      <c r="AMJ705" s="48"/>
      <c r="AMK705" s="48"/>
      <c r="AML705" s="48"/>
    </row>
    <row r="706" s="111" customFormat="true" ht="32.8" hidden="false" customHeight="false" outlineLevel="0" collapsed="false">
      <c r="B706" s="90"/>
      <c r="C706" s="81" t="s">
        <v>97</v>
      </c>
      <c r="D706" s="81" t="n">
        <v>934</v>
      </c>
      <c r="E706" s="154" t="s">
        <v>56</v>
      </c>
      <c r="F706" s="154" t="s">
        <v>37</v>
      </c>
      <c r="G706" s="82" t="n">
        <v>5000000000</v>
      </c>
      <c r="H706" s="83"/>
      <c r="I706" s="157" t="n">
        <f aca="false">SUM(J706:Q706)</f>
        <v>3133200</v>
      </c>
      <c r="J706" s="157" t="n">
        <f aca="false">J707</f>
        <v>1996100</v>
      </c>
      <c r="K706" s="76" t="n">
        <f aca="false">K707</f>
        <v>1137100</v>
      </c>
      <c r="L706" s="76" t="n">
        <f aca="false">L707</f>
        <v>0</v>
      </c>
      <c r="M706" s="76" t="n">
        <f aca="false">M707</f>
        <v>0</v>
      </c>
      <c r="N706" s="76" t="n">
        <f aca="false">N707</f>
        <v>0</v>
      </c>
      <c r="O706" s="157" t="n">
        <f aca="false">O707</f>
        <v>0</v>
      </c>
      <c r="P706" s="76" t="n">
        <f aca="false">P707</f>
        <v>0</v>
      </c>
      <c r="Q706" s="158" t="n">
        <f aca="false">Q707</f>
        <v>0</v>
      </c>
      <c r="ALP706" s="101"/>
      <c r="ALQ706" s="48"/>
      <c r="ALR706" s="48"/>
      <c r="ALS706" s="48"/>
      <c r="ALT706" s="48"/>
      <c r="ALU706" s="48"/>
      <c r="ALV706" s="48"/>
      <c r="ALW706" s="48"/>
      <c r="ALX706" s="48"/>
      <c r="ALY706" s="48"/>
      <c r="ALZ706" s="48"/>
      <c r="AMA706" s="48"/>
      <c r="AMB706" s="48"/>
      <c r="AMC706" s="48"/>
      <c r="AMD706" s="48"/>
      <c r="AME706" s="48"/>
      <c r="AMF706" s="48"/>
      <c r="AMG706" s="48"/>
      <c r="AMH706" s="48"/>
      <c r="AMI706" s="48"/>
      <c r="AMJ706" s="48"/>
      <c r="AMK706" s="48"/>
      <c r="AML706" s="48"/>
    </row>
    <row r="707" s="126" customFormat="true" ht="32.8" hidden="false" customHeight="false" outlineLevel="0" collapsed="false">
      <c r="A707" s="111"/>
      <c r="B707" s="90"/>
      <c r="C707" s="81" t="s">
        <v>105</v>
      </c>
      <c r="D707" s="81" t="n">
        <v>934</v>
      </c>
      <c r="E707" s="154" t="s">
        <v>56</v>
      </c>
      <c r="F707" s="154" t="s">
        <v>37</v>
      </c>
      <c r="G707" s="82" t="n">
        <v>5020000000</v>
      </c>
      <c r="H707" s="83"/>
      <c r="I707" s="157" t="n">
        <f aca="false">SUM(J707:Q707)</f>
        <v>3133200</v>
      </c>
      <c r="J707" s="157" t="n">
        <f aca="false">J708</f>
        <v>1996100</v>
      </c>
      <c r="K707" s="76" t="n">
        <f aca="false">K708</f>
        <v>1137100</v>
      </c>
      <c r="L707" s="76" t="n">
        <f aca="false">L708</f>
        <v>0</v>
      </c>
      <c r="M707" s="76" t="n">
        <f aca="false">M708</f>
        <v>0</v>
      </c>
      <c r="N707" s="76" t="n">
        <f aca="false">N708</f>
        <v>0</v>
      </c>
      <c r="O707" s="157" t="n">
        <f aca="false">O708</f>
        <v>0</v>
      </c>
      <c r="P707" s="76" t="n">
        <f aca="false">P708</f>
        <v>0</v>
      </c>
      <c r="Q707" s="158" t="n">
        <f aca="false">Q708</f>
        <v>0</v>
      </c>
      <c r="R707" s="111"/>
      <c r="S707" s="111"/>
      <c r="T707" s="111"/>
      <c r="U707" s="111"/>
      <c r="V707" s="111"/>
      <c r="W707" s="111"/>
      <c r="X707" s="111"/>
      <c r="Y707" s="111"/>
      <c r="Z707" s="111"/>
      <c r="AA707" s="111"/>
      <c r="AB707" s="111"/>
      <c r="AC707" s="111"/>
      <c r="AD707" s="111"/>
      <c r="AE707" s="111"/>
      <c r="AF707" s="111"/>
      <c r="AG707" s="111"/>
      <c r="AH707" s="111"/>
      <c r="AI707" s="111"/>
      <c r="AJ707" s="111"/>
      <c r="AK707" s="111"/>
      <c r="AL707" s="111"/>
      <c r="AM707" s="111"/>
      <c r="AN707" s="111"/>
      <c r="AO707" s="111"/>
      <c r="AP707" s="111"/>
      <c r="AQ707" s="111"/>
      <c r="AR707" s="111"/>
      <c r="AS707" s="111"/>
      <c r="AT707" s="111"/>
      <c r="AU707" s="111"/>
      <c r="AV707" s="111"/>
      <c r="AW707" s="111"/>
      <c r="AX707" s="111"/>
      <c r="AY707" s="111"/>
      <c r="AZ707" s="111"/>
      <c r="BA707" s="111"/>
      <c r="BB707" s="111"/>
      <c r="BC707" s="111"/>
      <c r="BD707" s="111"/>
      <c r="BE707" s="111"/>
      <c r="BF707" s="111"/>
      <c r="BG707" s="111"/>
      <c r="BH707" s="111"/>
      <c r="BI707" s="111"/>
      <c r="BJ707" s="111"/>
      <c r="BK707" s="111"/>
      <c r="BL707" s="111"/>
      <c r="BM707" s="111"/>
      <c r="BN707" s="111"/>
      <c r="BO707" s="111"/>
      <c r="BP707" s="111"/>
      <c r="BQ707" s="111"/>
      <c r="BR707" s="111"/>
      <c r="BS707" s="111"/>
      <c r="BT707" s="111"/>
      <c r="BU707" s="111"/>
      <c r="BV707" s="111"/>
      <c r="BW707" s="111"/>
      <c r="BX707" s="111"/>
      <c r="BY707" s="111"/>
      <c r="BZ707" s="111"/>
      <c r="CA707" s="111"/>
      <c r="CB707" s="111"/>
      <c r="CC707" s="111"/>
      <c r="CD707" s="111"/>
      <c r="CE707" s="111"/>
      <c r="CF707" s="111"/>
      <c r="CG707" s="111"/>
      <c r="CH707" s="111"/>
      <c r="CI707" s="111"/>
      <c r="CJ707" s="111"/>
      <c r="CK707" s="111"/>
      <c r="CL707" s="111"/>
      <c r="CM707" s="111"/>
      <c r="CN707" s="111"/>
      <c r="CO707" s="111"/>
      <c r="CP707" s="111"/>
      <c r="CQ707" s="111"/>
      <c r="CR707" s="111"/>
      <c r="CS707" s="111"/>
      <c r="CT707" s="111"/>
      <c r="CU707" s="111"/>
      <c r="CV707" s="111"/>
      <c r="CW707" s="111"/>
      <c r="CX707" s="111"/>
      <c r="CY707" s="111"/>
      <c r="CZ707" s="111"/>
      <c r="DA707" s="111"/>
      <c r="DB707" s="111"/>
      <c r="DC707" s="111"/>
      <c r="DD707" s="111"/>
      <c r="DE707" s="111"/>
      <c r="DF707" s="111"/>
      <c r="DG707" s="111"/>
      <c r="DH707" s="111"/>
      <c r="DI707" s="111"/>
      <c r="DJ707" s="111"/>
      <c r="DK707" s="111"/>
      <c r="DL707" s="111"/>
      <c r="DM707" s="111"/>
      <c r="DN707" s="111"/>
      <c r="DO707" s="111"/>
      <c r="DP707" s="111"/>
      <c r="DQ707" s="111"/>
      <c r="DR707" s="111"/>
      <c r="DS707" s="111"/>
      <c r="DT707" s="111"/>
      <c r="DU707" s="111"/>
      <c r="DV707" s="111"/>
      <c r="DW707" s="111"/>
      <c r="DX707" s="111"/>
      <c r="DY707" s="111"/>
      <c r="DZ707" s="111"/>
      <c r="EA707" s="111"/>
      <c r="EB707" s="111"/>
      <c r="EC707" s="111"/>
      <c r="ED707" s="111"/>
      <c r="EE707" s="111"/>
      <c r="EF707" s="111"/>
      <c r="EG707" s="111"/>
      <c r="EH707" s="111"/>
      <c r="EI707" s="111"/>
      <c r="EJ707" s="111"/>
      <c r="EK707" s="111"/>
      <c r="EL707" s="111"/>
      <c r="EM707" s="111"/>
      <c r="EN707" s="111"/>
      <c r="EO707" s="111"/>
      <c r="EP707" s="111"/>
      <c r="EQ707" s="111"/>
      <c r="ER707" s="111"/>
      <c r="ES707" s="111"/>
      <c r="ET707" s="111"/>
      <c r="EU707" s="111"/>
      <c r="EV707" s="111"/>
      <c r="EW707" s="111"/>
      <c r="EX707" s="111"/>
      <c r="EY707" s="111"/>
      <c r="EZ707" s="111"/>
      <c r="FA707" s="111"/>
      <c r="FB707" s="111"/>
      <c r="FC707" s="111"/>
      <c r="FD707" s="111"/>
      <c r="FE707" s="111"/>
      <c r="FF707" s="111"/>
      <c r="FG707" s="111"/>
      <c r="FH707" s="111"/>
      <c r="FI707" s="111"/>
      <c r="FJ707" s="111"/>
      <c r="FK707" s="111"/>
      <c r="FL707" s="111"/>
      <c r="FM707" s="111"/>
      <c r="FN707" s="111"/>
      <c r="FO707" s="111"/>
      <c r="FP707" s="111"/>
      <c r="FQ707" s="111"/>
      <c r="FR707" s="111"/>
      <c r="FS707" s="111"/>
      <c r="FT707" s="111"/>
      <c r="FU707" s="111"/>
      <c r="FV707" s="111"/>
      <c r="FW707" s="111"/>
      <c r="FX707" s="111"/>
      <c r="FY707" s="111"/>
      <c r="FZ707" s="111"/>
      <c r="GA707" s="111"/>
      <c r="GB707" s="111"/>
      <c r="GC707" s="111"/>
      <c r="GD707" s="111"/>
      <c r="GE707" s="111"/>
      <c r="GF707" s="111"/>
      <c r="GG707" s="111"/>
      <c r="GH707" s="111"/>
      <c r="GI707" s="111"/>
      <c r="GJ707" s="111"/>
      <c r="GK707" s="111"/>
      <c r="GL707" s="111"/>
      <c r="GM707" s="111"/>
      <c r="GN707" s="111"/>
      <c r="GO707" s="111"/>
      <c r="GP707" s="111"/>
      <c r="GQ707" s="111"/>
      <c r="GR707" s="111"/>
      <c r="GS707" s="111"/>
      <c r="GT707" s="111"/>
      <c r="GU707" s="111"/>
      <c r="GV707" s="111"/>
      <c r="GW707" s="111"/>
      <c r="GX707" s="111"/>
      <c r="GY707" s="111"/>
      <c r="GZ707" s="111"/>
      <c r="HA707" s="111"/>
      <c r="HB707" s="111"/>
      <c r="HC707" s="111"/>
      <c r="HD707" s="111"/>
      <c r="HE707" s="111"/>
      <c r="HF707" s="111"/>
      <c r="HG707" s="111"/>
      <c r="HH707" s="111"/>
      <c r="HI707" s="111"/>
      <c r="HJ707" s="111"/>
      <c r="HK707" s="111"/>
      <c r="HL707" s="111"/>
      <c r="HM707" s="111"/>
      <c r="HN707" s="111"/>
      <c r="HO707" s="111"/>
      <c r="HP707" s="111"/>
      <c r="HQ707" s="111"/>
      <c r="HR707" s="111"/>
      <c r="HS707" s="111"/>
      <c r="HT707" s="111"/>
      <c r="HU707" s="111"/>
      <c r="HV707" s="111"/>
      <c r="HW707" s="111"/>
      <c r="HX707" s="111"/>
      <c r="HY707" s="111"/>
      <c r="HZ707" s="111"/>
      <c r="IA707" s="111"/>
      <c r="IB707" s="111"/>
      <c r="IC707" s="111"/>
      <c r="ID707" s="111"/>
      <c r="IE707" s="111"/>
      <c r="IF707" s="111"/>
      <c r="IG707" s="111"/>
      <c r="IH707" s="111"/>
      <c r="II707" s="111"/>
      <c r="IJ707" s="111"/>
      <c r="IK707" s="111"/>
      <c r="IL707" s="111"/>
      <c r="IM707" s="111"/>
      <c r="IN707" s="111"/>
      <c r="IO707" s="111"/>
      <c r="IP707" s="111"/>
      <c r="IQ707" s="111"/>
      <c r="IR707" s="111"/>
      <c r="IS707" s="111"/>
      <c r="IT707" s="111"/>
      <c r="IU707" s="111"/>
      <c r="IV707" s="111"/>
      <c r="IW707" s="111"/>
      <c r="IX707" s="111"/>
      <c r="IY707" s="111"/>
      <c r="IZ707" s="111"/>
      <c r="JA707" s="111"/>
      <c r="JB707" s="111"/>
      <c r="JC707" s="111"/>
      <c r="JD707" s="111"/>
      <c r="JE707" s="111"/>
      <c r="JF707" s="111"/>
      <c r="JG707" s="111"/>
      <c r="JH707" s="111"/>
      <c r="JI707" s="111"/>
      <c r="JJ707" s="111"/>
      <c r="JK707" s="111"/>
      <c r="JL707" s="111"/>
      <c r="JM707" s="111"/>
      <c r="JN707" s="111"/>
      <c r="JO707" s="111"/>
      <c r="JP707" s="111"/>
      <c r="JQ707" s="111"/>
      <c r="JR707" s="111"/>
      <c r="JS707" s="111"/>
      <c r="JT707" s="111"/>
      <c r="JU707" s="111"/>
      <c r="JV707" s="111"/>
      <c r="JW707" s="111"/>
      <c r="JX707" s="111"/>
      <c r="JY707" s="111"/>
      <c r="JZ707" s="111"/>
      <c r="KA707" s="111"/>
      <c r="KB707" s="111"/>
      <c r="KC707" s="111"/>
      <c r="KD707" s="111"/>
      <c r="KE707" s="111"/>
      <c r="KF707" s="111"/>
      <c r="KG707" s="111"/>
      <c r="KH707" s="111"/>
      <c r="KI707" s="111"/>
      <c r="KJ707" s="111"/>
      <c r="KK707" s="111"/>
      <c r="KL707" s="111"/>
      <c r="KM707" s="111"/>
      <c r="KN707" s="111"/>
      <c r="KO707" s="111"/>
      <c r="KP707" s="111"/>
      <c r="KQ707" s="111"/>
      <c r="KR707" s="111"/>
      <c r="KS707" s="111"/>
      <c r="KT707" s="111"/>
      <c r="KU707" s="111"/>
      <c r="KV707" s="111"/>
      <c r="KW707" s="111"/>
      <c r="KX707" s="111"/>
      <c r="KY707" s="111"/>
      <c r="KZ707" s="111"/>
      <c r="LA707" s="111"/>
      <c r="LB707" s="111"/>
      <c r="LC707" s="111"/>
      <c r="LD707" s="111"/>
      <c r="LE707" s="111"/>
      <c r="LF707" s="111"/>
      <c r="LG707" s="111"/>
      <c r="LH707" s="111"/>
      <c r="LI707" s="111"/>
      <c r="LJ707" s="111"/>
      <c r="LK707" s="111"/>
      <c r="LL707" s="111"/>
      <c r="LM707" s="111"/>
      <c r="LN707" s="111"/>
      <c r="LO707" s="111"/>
      <c r="LP707" s="111"/>
      <c r="LQ707" s="111"/>
      <c r="LR707" s="111"/>
      <c r="LS707" s="111"/>
      <c r="LT707" s="111"/>
      <c r="LU707" s="111"/>
      <c r="LV707" s="111"/>
      <c r="LW707" s="111"/>
      <c r="LX707" s="111"/>
      <c r="LY707" s="111"/>
      <c r="LZ707" s="111"/>
      <c r="MA707" s="111"/>
      <c r="MB707" s="111"/>
      <c r="MC707" s="111"/>
      <c r="MD707" s="111"/>
      <c r="ME707" s="111"/>
      <c r="MF707" s="111"/>
      <c r="MG707" s="111"/>
      <c r="MH707" s="111"/>
      <c r="MI707" s="111"/>
      <c r="MJ707" s="111"/>
      <c r="MK707" s="111"/>
      <c r="ML707" s="111"/>
      <c r="MM707" s="111"/>
      <c r="MN707" s="111"/>
      <c r="MO707" s="111"/>
      <c r="MP707" s="111"/>
      <c r="MQ707" s="111"/>
      <c r="MR707" s="111"/>
      <c r="MS707" s="111"/>
      <c r="MT707" s="111"/>
      <c r="MU707" s="111"/>
      <c r="MV707" s="111"/>
      <c r="MW707" s="111"/>
      <c r="MX707" s="111"/>
      <c r="MY707" s="111"/>
      <c r="MZ707" s="111"/>
      <c r="NA707" s="111"/>
      <c r="NB707" s="111"/>
      <c r="NC707" s="111"/>
      <c r="ND707" s="111"/>
      <c r="NE707" s="111"/>
      <c r="NF707" s="111"/>
      <c r="NG707" s="111"/>
      <c r="NH707" s="111"/>
      <c r="NI707" s="111"/>
      <c r="NJ707" s="111"/>
      <c r="NK707" s="111"/>
      <c r="NL707" s="111"/>
      <c r="NM707" s="111"/>
      <c r="NN707" s="111"/>
      <c r="NO707" s="111"/>
      <c r="NP707" s="111"/>
      <c r="NQ707" s="111"/>
      <c r="NR707" s="111"/>
      <c r="NS707" s="111"/>
      <c r="NT707" s="111"/>
      <c r="NU707" s="111"/>
      <c r="NV707" s="111"/>
      <c r="NW707" s="111"/>
      <c r="NX707" s="111"/>
      <c r="NY707" s="111"/>
      <c r="NZ707" s="111"/>
      <c r="OA707" s="111"/>
      <c r="OB707" s="111"/>
      <c r="OC707" s="111"/>
      <c r="OD707" s="111"/>
      <c r="OE707" s="111"/>
      <c r="OF707" s="111"/>
      <c r="OG707" s="111"/>
      <c r="OH707" s="111"/>
      <c r="OI707" s="111"/>
      <c r="OJ707" s="111"/>
      <c r="OK707" s="111"/>
      <c r="OL707" s="111"/>
      <c r="OM707" s="111"/>
      <c r="ON707" s="111"/>
      <c r="OO707" s="111"/>
      <c r="OP707" s="111"/>
      <c r="OQ707" s="111"/>
      <c r="OR707" s="111"/>
      <c r="OS707" s="111"/>
      <c r="OT707" s="111"/>
      <c r="OU707" s="111"/>
      <c r="OV707" s="111"/>
      <c r="OW707" s="111"/>
      <c r="OX707" s="111"/>
      <c r="OY707" s="111"/>
      <c r="OZ707" s="111"/>
      <c r="PA707" s="111"/>
      <c r="PB707" s="111"/>
      <c r="PC707" s="111"/>
      <c r="PD707" s="111"/>
      <c r="PE707" s="111"/>
      <c r="PF707" s="111"/>
      <c r="PG707" s="111"/>
      <c r="PH707" s="111"/>
      <c r="PI707" s="111"/>
      <c r="PJ707" s="111"/>
      <c r="PK707" s="111"/>
      <c r="PL707" s="111"/>
      <c r="PM707" s="111"/>
      <c r="PN707" s="111"/>
      <c r="PO707" s="111"/>
      <c r="PP707" s="111"/>
      <c r="PQ707" s="111"/>
      <c r="PR707" s="111"/>
      <c r="PS707" s="111"/>
      <c r="PT707" s="111"/>
      <c r="PU707" s="111"/>
      <c r="PV707" s="111"/>
      <c r="PW707" s="111"/>
      <c r="PX707" s="111"/>
      <c r="PY707" s="111"/>
      <c r="PZ707" s="111"/>
      <c r="QA707" s="111"/>
      <c r="QB707" s="111"/>
      <c r="QC707" s="111"/>
      <c r="QD707" s="111"/>
      <c r="QE707" s="111"/>
      <c r="QF707" s="111"/>
      <c r="QG707" s="111"/>
      <c r="QH707" s="111"/>
      <c r="QI707" s="111"/>
      <c r="QJ707" s="111"/>
      <c r="QK707" s="111"/>
      <c r="QL707" s="111"/>
      <c r="QM707" s="111"/>
      <c r="QN707" s="111"/>
      <c r="QO707" s="111"/>
      <c r="QP707" s="111"/>
      <c r="QQ707" s="111"/>
      <c r="QR707" s="111"/>
      <c r="QS707" s="111"/>
      <c r="QT707" s="111"/>
      <c r="QU707" s="111"/>
      <c r="QV707" s="111"/>
      <c r="QW707" s="111"/>
      <c r="QX707" s="111"/>
      <c r="QY707" s="111"/>
      <c r="QZ707" s="111"/>
      <c r="RA707" s="111"/>
      <c r="RB707" s="111"/>
      <c r="RC707" s="111"/>
      <c r="RD707" s="111"/>
      <c r="RE707" s="111"/>
      <c r="RF707" s="111"/>
      <c r="RG707" s="111"/>
      <c r="RH707" s="111"/>
      <c r="RI707" s="111"/>
      <c r="RJ707" s="111"/>
      <c r="RK707" s="111"/>
      <c r="RL707" s="111"/>
      <c r="RM707" s="111"/>
      <c r="RN707" s="111"/>
      <c r="RO707" s="111"/>
      <c r="RP707" s="111"/>
      <c r="RQ707" s="111"/>
      <c r="RR707" s="111"/>
      <c r="RS707" s="111"/>
      <c r="RT707" s="111"/>
      <c r="RU707" s="111"/>
      <c r="RV707" s="111"/>
      <c r="RW707" s="111"/>
      <c r="RX707" s="111"/>
      <c r="RY707" s="111"/>
      <c r="RZ707" s="111"/>
      <c r="SA707" s="111"/>
      <c r="SB707" s="111"/>
      <c r="SC707" s="111"/>
      <c r="SD707" s="111"/>
      <c r="SE707" s="111"/>
      <c r="SF707" s="111"/>
      <c r="SG707" s="111"/>
      <c r="SH707" s="111"/>
      <c r="SI707" s="111"/>
      <c r="SJ707" s="111"/>
      <c r="SK707" s="111"/>
      <c r="SL707" s="111"/>
      <c r="SM707" s="111"/>
      <c r="SN707" s="111"/>
      <c r="SO707" s="111"/>
      <c r="SP707" s="111"/>
      <c r="SQ707" s="111"/>
      <c r="SR707" s="111"/>
      <c r="SS707" s="111"/>
      <c r="ST707" s="111"/>
      <c r="SU707" s="111"/>
      <c r="SV707" s="111"/>
      <c r="SW707" s="111"/>
      <c r="SX707" s="111"/>
      <c r="SY707" s="111"/>
      <c r="SZ707" s="111"/>
      <c r="TA707" s="111"/>
      <c r="TB707" s="111"/>
      <c r="TC707" s="111"/>
      <c r="TD707" s="111"/>
      <c r="TE707" s="111"/>
      <c r="TF707" s="111"/>
      <c r="TG707" s="111"/>
      <c r="TH707" s="111"/>
      <c r="TI707" s="111"/>
      <c r="TJ707" s="111"/>
      <c r="TK707" s="111"/>
      <c r="TL707" s="111"/>
      <c r="TM707" s="111"/>
      <c r="TN707" s="111"/>
      <c r="TO707" s="111"/>
      <c r="TP707" s="111"/>
      <c r="TQ707" s="111"/>
      <c r="TR707" s="111"/>
      <c r="TS707" s="111"/>
      <c r="TT707" s="111"/>
      <c r="TU707" s="111"/>
      <c r="TV707" s="111"/>
      <c r="TW707" s="111"/>
      <c r="TX707" s="111"/>
      <c r="TY707" s="111"/>
      <c r="TZ707" s="111"/>
      <c r="UA707" s="111"/>
      <c r="UB707" s="111"/>
      <c r="UC707" s="111"/>
      <c r="UD707" s="111"/>
      <c r="UE707" s="111"/>
      <c r="UF707" s="111"/>
      <c r="UG707" s="111"/>
      <c r="UH707" s="111"/>
      <c r="UI707" s="111"/>
      <c r="UJ707" s="111"/>
      <c r="UK707" s="111"/>
      <c r="UL707" s="111"/>
      <c r="UM707" s="111"/>
      <c r="UN707" s="111"/>
      <c r="UO707" s="111"/>
      <c r="UP707" s="111"/>
      <c r="UQ707" s="111"/>
      <c r="UR707" s="111"/>
      <c r="US707" s="111"/>
      <c r="UT707" s="111"/>
      <c r="UU707" s="111"/>
      <c r="UV707" s="111"/>
      <c r="UW707" s="111"/>
      <c r="UX707" s="111"/>
      <c r="UY707" s="111"/>
      <c r="UZ707" s="111"/>
      <c r="VA707" s="111"/>
      <c r="VB707" s="111"/>
      <c r="VC707" s="111"/>
      <c r="VD707" s="111"/>
      <c r="VE707" s="111"/>
      <c r="VF707" s="111"/>
      <c r="VG707" s="111"/>
      <c r="VH707" s="111"/>
      <c r="VI707" s="111"/>
      <c r="VJ707" s="111"/>
      <c r="VK707" s="111"/>
      <c r="VL707" s="111"/>
      <c r="VM707" s="111"/>
      <c r="VN707" s="111"/>
      <c r="VO707" s="111"/>
      <c r="VP707" s="111"/>
      <c r="VQ707" s="111"/>
      <c r="VR707" s="111"/>
      <c r="VS707" s="111"/>
      <c r="VT707" s="111"/>
      <c r="VU707" s="111"/>
      <c r="VV707" s="111"/>
      <c r="VW707" s="111"/>
      <c r="VX707" s="111"/>
      <c r="VY707" s="111"/>
      <c r="VZ707" s="111"/>
      <c r="WA707" s="111"/>
      <c r="WB707" s="111"/>
      <c r="WC707" s="111"/>
      <c r="WD707" s="111"/>
      <c r="WE707" s="111"/>
      <c r="WF707" s="111"/>
      <c r="WG707" s="111"/>
      <c r="WH707" s="111"/>
      <c r="WI707" s="111"/>
      <c r="WJ707" s="111"/>
      <c r="WK707" s="111"/>
      <c r="WL707" s="111"/>
      <c r="WM707" s="111"/>
      <c r="WN707" s="111"/>
      <c r="WO707" s="111"/>
      <c r="WP707" s="111"/>
      <c r="WQ707" s="111"/>
      <c r="WR707" s="111"/>
      <c r="WS707" s="111"/>
      <c r="WT707" s="111"/>
      <c r="WU707" s="111"/>
      <c r="WV707" s="111"/>
      <c r="WW707" s="111"/>
      <c r="WX707" s="111"/>
      <c r="WY707" s="111"/>
      <c r="WZ707" s="111"/>
      <c r="XA707" s="111"/>
      <c r="XB707" s="111"/>
      <c r="XC707" s="111"/>
      <c r="XD707" s="111"/>
      <c r="XE707" s="111"/>
      <c r="XF707" s="111"/>
      <c r="XG707" s="111"/>
      <c r="XH707" s="111"/>
      <c r="XI707" s="111"/>
      <c r="XJ707" s="111"/>
      <c r="XK707" s="111"/>
      <c r="XL707" s="111"/>
      <c r="XM707" s="111"/>
      <c r="XN707" s="111"/>
      <c r="XO707" s="111"/>
      <c r="XP707" s="111"/>
      <c r="XQ707" s="111"/>
      <c r="XR707" s="111"/>
      <c r="XS707" s="111"/>
      <c r="XT707" s="111"/>
      <c r="XU707" s="111"/>
      <c r="XV707" s="111"/>
      <c r="XW707" s="111"/>
      <c r="XX707" s="111"/>
      <c r="XY707" s="111"/>
      <c r="XZ707" s="111"/>
      <c r="YA707" s="111"/>
      <c r="YB707" s="111"/>
      <c r="YC707" s="111"/>
      <c r="YD707" s="111"/>
      <c r="YE707" s="111"/>
      <c r="YF707" s="111"/>
      <c r="YG707" s="111"/>
      <c r="YH707" s="111"/>
      <c r="YI707" s="111"/>
      <c r="YJ707" s="111"/>
      <c r="YK707" s="111"/>
      <c r="YL707" s="111"/>
      <c r="YM707" s="111"/>
      <c r="YN707" s="111"/>
      <c r="YO707" s="111"/>
      <c r="YP707" s="111"/>
      <c r="YQ707" s="111"/>
      <c r="YR707" s="111"/>
      <c r="YS707" s="111"/>
      <c r="YT707" s="111"/>
      <c r="YU707" s="111"/>
      <c r="YV707" s="111"/>
      <c r="YW707" s="111"/>
      <c r="YX707" s="111"/>
      <c r="YY707" s="111"/>
      <c r="YZ707" s="111"/>
      <c r="ZA707" s="111"/>
      <c r="ZB707" s="111"/>
      <c r="ZC707" s="111"/>
      <c r="ZD707" s="111"/>
      <c r="ZE707" s="111"/>
      <c r="ZF707" s="111"/>
      <c r="ZG707" s="111"/>
      <c r="ZH707" s="111"/>
      <c r="ZI707" s="111"/>
      <c r="ZJ707" s="111"/>
      <c r="ZK707" s="111"/>
      <c r="ZL707" s="111"/>
      <c r="ZM707" s="111"/>
      <c r="ZN707" s="111"/>
      <c r="ZO707" s="111"/>
      <c r="ZP707" s="111"/>
      <c r="ZQ707" s="111"/>
      <c r="ZR707" s="111"/>
      <c r="ZS707" s="111"/>
      <c r="ZT707" s="111"/>
      <c r="ZU707" s="111"/>
      <c r="ZV707" s="111"/>
      <c r="ZW707" s="111"/>
      <c r="ZX707" s="111"/>
      <c r="ZY707" s="111"/>
      <c r="ZZ707" s="111"/>
      <c r="AAA707" s="111"/>
      <c r="AAB707" s="111"/>
      <c r="AAC707" s="111"/>
      <c r="AAD707" s="111"/>
      <c r="AAE707" s="111"/>
      <c r="AAF707" s="111"/>
      <c r="AAG707" s="111"/>
      <c r="AAH707" s="111"/>
      <c r="AAI707" s="111"/>
      <c r="AAJ707" s="111"/>
      <c r="AAK707" s="111"/>
      <c r="AAL707" s="111"/>
      <c r="AAM707" s="111"/>
      <c r="AAN707" s="111"/>
      <c r="AAO707" s="111"/>
      <c r="AAP707" s="111"/>
      <c r="AAQ707" s="111"/>
      <c r="AAR707" s="111"/>
      <c r="AAS707" s="111"/>
      <c r="AAT707" s="111"/>
      <c r="AAU707" s="111"/>
      <c r="AAV707" s="111"/>
      <c r="AAW707" s="111"/>
      <c r="AAX707" s="111"/>
      <c r="AAY707" s="111"/>
      <c r="AAZ707" s="111"/>
      <c r="ABA707" s="111"/>
      <c r="ABB707" s="111"/>
      <c r="ABC707" s="111"/>
      <c r="ABD707" s="111"/>
      <c r="ABE707" s="111"/>
      <c r="ABF707" s="111"/>
      <c r="ABG707" s="111"/>
      <c r="ABH707" s="111"/>
      <c r="ABI707" s="111"/>
      <c r="ABJ707" s="111"/>
      <c r="ABK707" s="111"/>
      <c r="ABL707" s="111"/>
      <c r="ABM707" s="111"/>
      <c r="ABN707" s="111"/>
      <c r="ABO707" s="111"/>
      <c r="ABP707" s="111"/>
      <c r="ABQ707" s="111"/>
      <c r="ABR707" s="111"/>
      <c r="ABS707" s="111"/>
      <c r="ABT707" s="111"/>
      <c r="ABU707" s="111"/>
      <c r="ABV707" s="111"/>
      <c r="ABW707" s="111"/>
      <c r="ABX707" s="111"/>
      <c r="ABY707" s="111"/>
      <c r="ABZ707" s="111"/>
      <c r="ACA707" s="111"/>
      <c r="ACB707" s="111"/>
      <c r="ACC707" s="111"/>
      <c r="ACD707" s="111"/>
      <c r="ACE707" s="111"/>
      <c r="ACF707" s="111"/>
      <c r="ACG707" s="111"/>
      <c r="ACH707" s="111"/>
      <c r="ACI707" s="111"/>
      <c r="ACJ707" s="111"/>
      <c r="ACK707" s="111"/>
      <c r="ACL707" s="111"/>
      <c r="ACM707" s="111"/>
      <c r="ACN707" s="111"/>
      <c r="ACO707" s="111"/>
      <c r="ACP707" s="111"/>
      <c r="ACQ707" s="111"/>
      <c r="ACR707" s="111"/>
      <c r="ACS707" s="111"/>
      <c r="ACT707" s="111"/>
      <c r="ACU707" s="111"/>
      <c r="ACV707" s="111"/>
      <c r="ACW707" s="111"/>
      <c r="ACX707" s="111"/>
      <c r="ACY707" s="111"/>
      <c r="ACZ707" s="111"/>
      <c r="ADA707" s="111"/>
      <c r="ADB707" s="111"/>
      <c r="ADC707" s="111"/>
      <c r="ADD707" s="111"/>
      <c r="ADE707" s="111"/>
      <c r="ADF707" s="111"/>
      <c r="ADG707" s="111"/>
      <c r="ADH707" s="111"/>
      <c r="ADI707" s="111"/>
      <c r="ADJ707" s="111"/>
      <c r="ADK707" s="111"/>
      <c r="ADL707" s="111"/>
      <c r="ADM707" s="111"/>
      <c r="ADN707" s="111"/>
      <c r="ADO707" s="111"/>
      <c r="ADP707" s="111"/>
      <c r="ADQ707" s="111"/>
      <c r="ADR707" s="111"/>
      <c r="ADS707" s="111"/>
      <c r="ADT707" s="111"/>
      <c r="ADU707" s="111"/>
      <c r="ADV707" s="111"/>
      <c r="ADW707" s="111"/>
      <c r="ADX707" s="111"/>
      <c r="ADY707" s="111"/>
      <c r="ADZ707" s="111"/>
      <c r="AEA707" s="111"/>
      <c r="AEB707" s="111"/>
      <c r="AEC707" s="111"/>
      <c r="AED707" s="111"/>
      <c r="AEE707" s="111"/>
      <c r="AEF707" s="111"/>
      <c r="AEG707" s="111"/>
      <c r="AEH707" s="111"/>
      <c r="AEI707" s="111"/>
      <c r="AEJ707" s="111"/>
      <c r="AEK707" s="111"/>
      <c r="AEL707" s="111"/>
      <c r="AEM707" s="111"/>
      <c r="AEN707" s="111"/>
      <c r="AEO707" s="111"/>
      <c r="AEP707" s="111"/>
      <c r="AEQ707" s="111"/>
      <c r="AER707" s="111"/>
      <c r="AES707" s="111"/>
      <c r="AET707" s="111"/>
      <c r="AEU707" s="111"/>
      <c r="AEV707" s="111"/>
      <c r="AEW707" s="111"/>
      <c r="AEX707" s="111"/>
      <c r="AEY707" s="111"/>
      <c r="AEZ707" s="111"/>
      <c r="AFA707" s="111"/>
      <c r="AFB707" s="111"/>
      <c r="AFC707" s="111"/>
      <c r="AFD707" s="111"/>
      <c r="AFE707" s="111"/>
      <c r="AFF707" s="111"/>
      <c r="AFG707" s="111"/>
      <c r="AFH707" s="111"/>
      <c r="AFI707" s="111"/>
      <c r="AFJ707" s="111"/>
      <c r="AFK707" s="111"/>
      <c r="AFL707" s="111"/>
      <c r="AFM707" s="111"/>
      <c r="AFN707" s="111"/>
      <c r="AFO707" s="111"/>
      <c r="AFP707" s="111"/>
      <c r="AFQ707" s="111"/>
      <c r="AFR707" s="111"/>
      <c r="AFS707" s="111"/>
      <c r="AFT707" s="111"/>
      <c r="AFU707" s="111"/>
      <c r="AFV707" s="111"/>
      <c r="AFW707" s="111"/>
      <c r="AFX707" s="111"/>
      <c r="AFY707" s="111"/>
      <c r="AFZ707" s="111"/>
      <c r="AGA707" s="111"/>
      <c r="AGB707" s="111"/>
      <c r="AGC707" s="111"/>
      <c r="AGD707" s="111"/>
      <c r="AGE707" s="111"/>
      <c r="AGF707" s="111"/>
      <c r="AGG707" s="111"/>
      <c r="AGH707" s="111"/>
      <c r="AGI707" s="111"/>
      <c r="AGJ707" s="111"/>
      <c r="AGK707" s="111"/>
      <c r="AGL707" s="111"/>
      <c r="AGM707" s="111"/>
      <c r="AGN707" s="111"/>
      <c r="AGO707" s="111"/>
      <c r="AGP707" s="111"/>
      <c r="AGQ707" s="111"/>
      <c r="AGR707" s="111"/>
      <c r="AGS707" s="111"/>
      <c r="AGT707" s="111"/>
      <c r="AGU707" s="111"/>
      <c r="AGV707" s="111"/>
      <c r="AGW707" s="111"/>
      <c r="AGX707" s="111"/>
      <c r="AGY707" s="111"/>
      <c r="AGZ707" s="111"/>
      <c r="AHA707" s="111"/>
      <c r="AHB707" s="111"/>
      <c r="AHC707" s="111"/>
      <c r="AHD707" s="111"/>
      <c r="AHE707" s="111"/>
      <c r="AHF707" s="111"/>
      <c r="AHG707" s="111"/>
      <c r="AHH707" s="111"/>
      <c r="AHI707" s="111"/>
      <c r="AHJ707" s="111"/>
      <c r="AHK707" s="111"/>
      <c r="AHL707" s="111"/>
      <c r="AHM707" s="111"/>
      <c r="AHN707" s="111"/>
      <c r="AHO707" s="111"/>
      <c r="AHP707" s="111"/>
      <c r="AHQ707" s="111"/>
      <c r="AHR707" s="111"/>
      <c r="AHS707" s="111"/>
      <c r="AHT707" s="111"/>
      <c r="AHU707" s="111"/>
      <c r="AHV707" s="111"/>
      <c r="AHW707" s="111"/>
      <c r="AHX707" s="111"/>
      <c r="AHY707" s="111"/>
      <c r="AHZ707" s="111"/>
      <c r="AIA707" s="111"/>
      <c r="AIB707" s="111"/>
      <c r="AIC707" s="111"/>
      <c r="AID707" s="111"/>
      <c r="AIE707" s="111"/>
      <c r="AIF707" s="111"/>
      <c r="AIG707" s="111"/>
      <c r="AIH707" s="111"/>
      <c r="AII707" s="111"/>
      <c r="AIJ707" s="111"/>
      <c r="AIK707" s="111"/>
      <c r="AIL707" s="111"/>
      <c r="AIM707" s="111"/>
      <c r="AIN707" s="111"/>
      <c r="AIO707" s="111"/>
      <c r="AIP707" s="111"/>
      <c r="AIQ707" s="111"/>
      <c r="AIR707" s="111"/>
      <c r="AIS707" s="111"/>
      <c r="AIT707" s="111"/>
      <c r="AIU707" s="111"/>
      <c r="AIV707" s="111"/>
      <c r="AIW707" s="111"/>
      <c r="AIX707" s="111"/>
      <c r="AIY707" s="111"/>
      <c r="AIZ707" s="111"/>
      <c r="AJA707" s="111"/>
      <c r="AJB707" s="111"/>
      <c r="AJC707" s="111"/>
      <c r="AJD707" s="111"/>
      <c r="AJE707" s="111"/>
      <c r="AJF707" s="111"/>
      <c r="AJG707" s="111"/>
      <c r="AJH707" s="111"/>
      <c r="AJI707" s="111"/>
      <c r="AJJ707" s="111"/>
      <c r="AJK707" s="111"/>
      <c r="AJL707" s="111"/>
      <c r="AJM707" s="111"/>
      <c r="AJN707" s="111"/>
      <c r="AJO707" s="111"/>
      <c r="AJP707" s="111"/>
      <c r="AJQ707" s="111"/>
      <c r="AJR707" s="111"/>
      <c r="AJS707" s="111"/>
      <c r="AJT707" s="111"/>
      <c r="AJU707" s="111"/>
      <c r="AJV707" s="111"/>
      <c r="AJW707" s="111"/>
      <c r="AJX707" s="111"/>
      <c r="AJY707" s="111"/>
      <c r="AJZ707" s="111"/>
      <c r="AKA707" s="111"/>
      <c r="AKB707" s="111"/>
      <c r="AKC707" s="111"/>
      <c r="AKD707" s="111"/>
      <c r="AKE707" s="111"/>
      <c r="AKF707" s="111"/>
      <c r="AKG707" s="111"/>
      <c r="AKH707" s="111"/>
      <c r="AKI707" s="111"/>
      <c r="AKJ707" s="111"/>
      <c r="AKK707" s="111"/>
      <c r="AKL707" s="111"/>
      <c r="AKM707" s="111"/>
      <c r="AKN707" s="111"/>
      <c r="AKO707" s="111"/>
      <c r="AKP707" s="111"/>
      <c r="AKQ707" s="111"/>
      <c r="AKR707" s="111"/>
      <c r="AKS707" s="111"/>
      <c r="AKT707" s="111"/>
      <c r="AKU707" s="111"/>
      <c r="AKV707" s="111"/>
      <c r="AKW707" s="111"/>
      <c r="AKX707" s="111"/>
      <c r="AKY707" s="111"/>
      <c r="AKZ707" s="111"/>
      <c r="ALA707" s="111"/>
      <c r="ALB707" s="111"/>
      <c r="ALC707" s="111"/>
      <c r="ALD707" s="111"/>
      <c r="ALE707" s="111"/>
      <c r="ALF707" s="111"/>
      <c r="ALG707" s="111"/>
      <c r="ALH707" s="111"/>
      <c r="ALI707" s="111"/>
      <c r="ALJ707" s="111"/>
      <c r="ALK707" s="111"/>
      <c r="ALL707" s="111"/>
      <c r="ALM707" s="111"/>
      <c r="ALN707" s="111"/>
      <c r="ALO707" s="111"/>
      <c r="ALP707" s="101"/>
      <c r="ALQ707" s="48"/>
      <c r="ALR707" s="48"/>
      <c r="ALS707" s="48"/>
      <c r="ALT707" s="48"/>
      <c r="ALU707" s="48"/>
      <c r="ALV707" s="48"/>
      <c r="ALW707" s="48"/>
      <c r="ALX707" s="48"/>
      <c r="ALY707" s="48"/>
      <c r="ALZ707" s="48"/>
      <c r="AMA707" s="48"/>
      <c r="AMB707" s="48"/>
      <c r="AMC707" s="48"/>
      <c r="AMD707" s="48"/>
      <c r="AME707" s="48"/>
      <c r="AMF707" s="48"/>
      <c r="AMG707" s="48"/>
      <c r="AMH707" s="48"/>
      <c r="AMI707" s="48"/>
      <c r="AMJ707" s="48"/>
      <c r="AMK707" s="48"/>
      <c r="AML707" s="48"/>
      <c r="AMM707" s="111"/>
    </row>
    <row r="708" s="111" customFormat="true" ht="31.8" hidden="false" customHeight="true" outlineLevel="0" collapsed="false">
      <c r="B708" s="90"/>
      <c r="C708" s="81" t="s">
        <v>398</v>
      </c>
      <c r="D708" s="81" t="n">
        <v>934</v>
      </c>
      <c r="E708" s="154" t="s">
        <v>56</v>
      </c>
      <c r="F708" s="154" t="s">
        <v>37</v>
      </c>
      <c r="G708" s="82" t="n">
        <v>5020000190</v>
      </c>
      <c r="H708" s="83"/>
      <c r="I708" s="157" t="n">
        <f aca="false">SUM(J708:Q708)</f>
        <v>3133200</v>
      </c>
      <c r="J708" s="157" t="n">
        <f aca="false">J709+J710</f>
        <v>1996100</v>
      </c>
      <c r="K708" s="76" t="n">
        <f aca="false">K709+K710</f>
        <v>1137100</v>
      </c>
      <c r="L708" s="76" t="n">
        <f aca="false">L709+L710</f>
        <v>0</v>
      </c>
      <c r="M708" s="76" t="n">
        <f aca="false">M709+M710</f>
        <v>0</v>
      </c>
      <c r="N708" s="76" t="n">
        <f aca="false">N709+N710</f>
        <v>0</v>
      </c>
      <c r="O708" s="157" t="n">
        <f aca="false">O709+O710</f>
        <v>0</v>
      </c>
      <c r="P708" s="76" t="n">
        <f aca="false">P709+P710</f>
        <v>0</v>
      </c>
      <c r="Q708" s="158" t="n">
        <f aca="false">Q709+Q710</f>
        <v>0</v>
      </c>
      <c r="ALP708" s="101"/>
      <c r="ALQ708" s="48"/>
      <c r="ALR708" s="48"/>
      <c r="ALS708" s="48"/>
      <c r="ALT708" s="48"/>
      <c r="ALU708" s="48"/>
      <c r="ALV708" s="48"/>
      <c r="ALW708" s="48"/>
      <c r="ALX708" s="48"/>
      <c r="ALY708" s="48"/>
      <c r="ALZ708" s="48"/>
      <c r="AMA708" s="48"/>
      <c r="AMB708" s="48"/>
      <c r="AMC708" s="48"/>
      <c r="AMD708" s="48"/>
      <c r="AME708" s="48"/>
      <c r="AMF708" s="48"/>
      <c r="AMG708" s="48"/>
      <c r="AMH708" s="48"/>
      <c r="AMI708" s="48"/>
      <c r="AMJ708" s="48"/>
      <c r="AMK708" s="48"/>
      <c r="AML708" s="48"/>
    </row>
    <row r="709" s="111" customFormat="true" ht="64.15" hidden="false" customHeight="false" outlineLevel="0" collapsed="false">
      <c r="B709" s="90"/>
      <c r="C709" s="81" t="s">
        <v>100</v>
      </c>
      <c r="D709" s="81" t="n">
        <v>934</v>
      </c>
      <c r="E709" s="154" t="s">
        <v>56</v>
      </c>
      <c r="F709" s="154" t="s">
        <v>37</v>
      </c>
      <c r="G709" s="82" t="n">
        <v>5020000190</v>
      </c>
      <c r="H709" s="83" t="s">
        <v>101</v>
      </c>
      <c r="I709" s="157" t="n">
        <f aca="false">SUM(J709:Q709)</f>
        <v>3132200</v>
      </c>
      <c r="J709" s="157" t="n">
        <v>1995300</v>
      </c>
      <c r="K709" s="76" t="n">
        <v>1136900</v>
      </c>
      <c r="L709" s="76"/>
      <c r="M709" s="76"/>
      <c r="N709" s="76"/>
      <c r="O709" s="157"/>
      <c r="P709" s="76"/>
      <c r="Q709" s="158"/>
      <c r="ALP709" s="101"/>
      <c r="ALQ709" s="48"/>
      <c r="ALR709" s="48"/>
      <c r="ALS709" s="48"/>
      <c r="ALT709" s="48"/>
      <c r="ALU709" s="48"/>
      <c r="ALV709" s="48"/>
      <c r="ALW709" s="48"/>
      <c r="ALX709" s="48"/>
      <c r="ALY709" s="48"/>
      <c r="ALZ709" s="48"/>
      <c r="AMA709" s="48"/>
      <c r="AMB709" s="48"/>
      <c r="AMC709" s="48"/>
      <c r="AMD709" s="48"/>
      <c r="AME709" s="48"/>
      <c r="AMF709" s="48"/>
      <c r="AMG709" s="48"/>
      <c r="AMH709" s="48"/>
      <c r="AMI709" s="48"/>
      <c r="AMJ709" s="48"/>
      <c r="AMK709" s="48"/>
      <c r="AML709" s="48"/>
    </row>
    <row r="710" s="111" customFormat="true" ht="17.6" hidden="false" customHeight="false" outlineLevel="0" collapsed="false">
      <c r="B710" s="90"/>
      <c r="C710" s="81" t="s">
        <v>106</v>
      </c>
      <c r="D710" s="81" t="n">
        <v>934</v>
      </c>
      <c r="E710" s="154" t="s">
        <v>56</v>
      </c>
      <c r="F710" s="154" t="s">
        <v>37</v>
      </c>
      <c r="G710" s="82" t="n">
        <v>5020000190</v>
      </c>
      <c r="H710" s="83" t="s">
        <v>107</v>
      </c>
      <c r="I710" s="157" t="n">
        <f aca="false">SUM(J710:Q710)</f>
        <v>1000</v>
      </c>
      <c r="J710" s="157" t="n">
        <v>800</v>
      </c>
      <c r="K710" s="76" t="n">
        <v>200</v>
      </c>
      <c r="L710" s="76"/>
      <c r="M710" s="76"/>
      <c r="N710" s="76"/>
      <c r="O710" s="157"/>
      <c r="P710" s="76"/>
      <c r="Q710" s="158"/>
      <c r="ALP710" s="101"/>
      <c r="ALQ710" s="48"/>
      <c r="ALR710" s="48"/>
      <c r="ALS710" s="48"/>
      <c r="ALT710" s="48"/>
      <c r="ALU710" s="48"/>
      <c r="ALV710" s="48"/>
      <c r="ALW710" s="48"/>
      <c r="ALX710" s="48"/>
      <c r="ALY710" s="48"/>
      <c r="ALZ710" s="48"/>
      <c r="AMA710" s="48"/>
      <c r="AMB710" s="48"/>
      <c r="AMC710" s="48"/>
      <c r="AMD710" s="48"/>
      <c r="AME710" s="48"/>
      <c r="AMF710" s="48"/>
      <c r="AMG710" s="48"/>
      <c r="AMH710" s="48"/>
      <c r="AMI710" s="48"/>
      <c r="AMJ710" s="48"/>
      <c r="AMK710" s="48"/>
      <c r="AML710" s="48"/>
    </row>
    <row r="711" s="111" customFormat="true" ht="64.15" hidden="false" customHeight="false" outlineLevel="0" collapsed="false">
      <c r="A711" s="126"/>
      <c r="B711" s="160" t="s">
        <v>215</v>
      </c>
      <c r="C711" s="88" t="s">
        <v>400</v>
      </c>
      <c r="D711" s="88" t="n">
        <v>953</v>
      </c>
      <c r="E711" s="162"/>
      <c r="F711" s="162"/>
      <c r="G711" s="89"/>
      <c r="H711" s="90"/>
      <c r="I711" s="151" t="n">
        <f aca="false">SUM(J711:Q711)</f>
        <v>109919600</v>
      </c>
      <c r="J711" s="151" t="n">
        <f aca="false">J723+J712</f>
        <v>110370800</v>
      </c>
      <c r="K711" s="73" t="n">
        <f aca="false">K723+K712</f>
        <v>-451200</v>
      </c>
      <c r="L711" s="73" t="n">
        <f aca="false">L723+L712</f>
        <v>0</v>
      </c>
      <c r="M711" s="73" t="n">
        <f aca="false">M723+M712</f>
        <v>0</v>
      </c>
      <c r="N711" s="73" t="n">
        <f aca="false">N723+N712</f>
        <v>0</v>
      </c>
      <c r="O711" s="151" t="n">
        <f aca="false">O723+O712</f>
        <v>0</v>
      </c>
      <c r="P711" s="73" t="n">
        <f aca="false">P723+P712</f>
        <v>0</v>
      </c>
      <c r="Q711" s="152" t="n">
        <f aca="false">Q723+Q712</f>
        <v>0</v>
      </c>
      <c r="R711" s="126"/>
      <c r="S711" s="126"/>
      <c r="T711" s="126"/>
      <c r="U711" s="126"/>
      <c r="V711" s="126"/>
      <c r="W711" s="126"/>
      <c r="X711" s="126"/>
      <c r="Y711" s="126"/>
      <c r="Z711" s="126"/>
      <c r="AA711" s="126"/>
      <c r="AB711" s="126"/>
      <c r="AC711" s="126"/>
      <c r="AD711" s="126"/>
      <c r="AE711" s="126"/>
      <c r="AF711" s="126"/>
      <c r="AG711" s="126"/>
      <c r="AH711" s="126"/>
      <c r="AI711" s="126"/>
      <c r="AJ711" s="126"/>
      <c r="AK711" s="126"/>
      <c r="AL711" s="126"/>
      <c r="AM711" s="126"/>
      <c r="AN711" s="126"/>
      <c r="AO711" s="126"/>
      <c r="AP711" s="126"/>
      <c r="AQ711" s="126"/>
      <c r="AR711" s="126"/>
      <c r="AS711" s="126"/>
      <c r="AT711" s="126"/>
      <c r="AU711" s="126"/>
      <c r="AV711" s="126"/>
      <c r="AW711" s="126"/>
      <c r="AX711" s="126"/>
      <c r="AY711" s="126"/>
      <c r="AZ711" s="126"/>
      <c r="BA711" s="126"/>
      <c r="BB711" s="126"/>
      <c r="BC711" s="126"/>
      <c r="BD711" s="126"/>
      <c r="BE711" s="126"/>
      <c r="BF711" s="126"/>
      <c r="BG711" s="126"/>
      <c r="BH711" s="126"/>
      <c r="BI711" s="126"/>
      <c r="BJ711" s="126"/>
      <c r="BK711" s="126"/>
      <c r="BL711" s="126"/>
      <c r="BM711" s="126"/>
      <c r="BN711" s="126"/>
      <c r="BO711" s="126"/>
      <c r="BP711" s="126"/>
      <c r="BQ711" s="126"/>
      <c r="BR711" s="126"/>
      <c r="BS711" s="126"/>
      <c r="BT711" s="126"/>
      <c r="BU711" s="126"/>
      <c r="BV711" s="126"/>
      <c r="BW711" s="126"/>
      <c r="BX711" s="126"/>
      <c r="BY711" s="126"/>
      <c r="BZ711" s="126"/>
      <c r="CA711" s="126"/>
      <c r="CB711" s="126"/>
      <c r="CC711" s="126"/>
      <c r="CD711" s="126"/>
      <c r="CE711" s="126"/>
      <c r="CF711" s="126"/>
      <c r="CG711" s="126"/>
      <c r="CH711" s="126"/>
      <c r="CI711" s="126"/>
      <c r="CJ711" s="126"/>
      <c r="CK711" s="126"/>
      <c r="CL711" s="126"/>
      <c r="CM711" s="126"/>
      <c r="CN711" s="126"/>
      <c r="CO711" s="126"/>
      <c r="CP711" s="126"/>
      <c r="CQ711" s="126"/>
      <c r="CR711" s="126"/>
      <c r="CS711" s="126"/>
      <c r="CT711" s="126"/>
      <c r="CU711" s="126"/>
      <c r="CV711" s="126"/>
      <c r="CW711" s="126"/>
      <c r="CX711" s="126"/>
      <c r="CY711" s="126"/>
      <c r="CZ711" s="126"/>
      <c r="DA711" s="126"/>
      <c r="DB711" s="126"/>
      <c r="DC711" s="126"/>
      <c r="DD711" s="126"/>
      <c r="DE711" s="126"/>
      <c r="DF711" s="126"/>
      <c r="DG711" s="126"/>
      <c r="DH711" s="126"/>
      <c r="DI711" s="126"/>
      <c r="DJ711" s="126"/>
      <c r="DK711" s="126"/>
      <c r="DL711" s="126"/>
      <c r="DM711" s="126"/>
      <c r="DN711" s="126"/>
      <c r="DO711" s="126"/>
      <c r="DP711" s="126"/>
      <c r="DQ711" s="126"/>
      <c r="DR711" s="126"/>
      <c r="DS711" s="126"/>
      <c r="DT711" s="126"/>
      <c r="DU711" s="126"/>
      <c r="DV711" s="126"/>
      <c r="DW711" s="126"/>
      <c r="DX711" s="126"/>
      <c r="DY711" s="126"/>
      <c r="DZ711" s="126"/>
      <c r="EA711" s="126"/>
      <c r="EB711" s="126"/>
      <c r="EC711" s="126"/>
      <c r="ED711" s="126"/>
      <c r="EE711" s="126"/>
      <c r="EF711" s="126"/>
      <c r="EG711" s="126"/>
      <c r="EH711" s="126"/>
      <c r="EI711" s="126"/>
      <c r="EJ711" s="126"/>
      <c r="EK711" s="126"/>
      <c r="EL711" s="126"/>
      <c r="EM711" s="126"/>
      <c r="EN711" s="126"/>
      <c r="EO711" s="126"/>
      <c r="EP711" s="126"/>
      <c r="EQ711" s="126"/>
      <c r="ER711" s="126"/>
      <c r="ES711" s="126"/>
      <c r="ET711" s="126"/>
      <c r="EU711" s="126"/>
      <c r="EV711" s="126"/>
      <c r="EW711" s="126"/>
      <c r="EX711" s="126"/>
      <c r="EY711" s="126"/>
      <c r="EZ711" s="126"/>
      <c r="FA711" s="126"/>
      <c r="FB711" s="126"/>
      <c r="FC711" s="126"/>
      <c r="FD711" s="126"/>
      <c r="FE711" s="126"/>
      <c r="FF711" s="126"/>
      <c r="FG711" s="126"/>
      <c r="FH711" s="126"/>
      <c r="FI711" s="126"/>
      <c r="FJ711" s="126"/>
      <c r="FK711" s="126"/>
      <c r="FL711" s="126"/>
      <c r="FM711" s="126"/>
      <c r="FN711" s="126"/>
      <c r="FO711" s="126"/>
      <c r="FP711" s="126"/>
      <c r="FQ711" s="126"/>
      <c r="FR711" s="126"/>
      <c r="FS711" s="126"/>
      <c r="FT711" s="126"/>
      <c r="FU711" s="126"/>
      <c r="FV711" s="126"/>
      <c r="FW711" s="126"/>
      <c r="FX711" s="126"/>
      <c r="FY711" s="126"/>
      <c r="FZ711" s="126"/>
      <c r="GA711" s="126"/>
      <c r="GB711" s="126"/>
      <c r="GC711" s="126"/>
      <c r="GD711" s="126"/>
      <c r="GE711" s="126"/>
      <c r="GF711" s="126"/>
      <c r="GG711" s="126"/>
      <c r="GH711" s="126"/>
      <c r="GI711" s="126"/>
      <c r="GJ711" s="126"/>
      <c r="GK711" s="126"/>
      <c r="GL711" s="126"/>
      <c r="GM711" s="126"/>
      <c r="GN711" s="126"/>
      <c r="GO711" s="126"/>
      <c r="GP711" s="126"/>
      <c r="GQ711" s="126"/>
      <c r="GR711" s="126"/>
      <c r="GS711" s="126"/>
      <c r="GT711" s="126"/>
      <c r="GU711" s="126"/>
      <c r="GV711" s="126"/>
      <c r="GW711" s="126"/>
      <c r="GX711" s="126"/>
      <c r="GY711" s="126"/>
      <c r="GZ711" s="126"/>
      <c r="HA711" s="126"/>
      <c r="HB711" s="126"/>
      <c r="HC711" s="126"/>
      <c r="HD711" s="126"/>
      <c r="HE711" s="126"/>
      <c r="HF711" s="126"/>
      <c r="HG711" s="126"/>
      <c r="HH711" s="126"/>
      <c r="HI711" s="126"/>
      <c r="HJ711" s="126"/>
      <c r="HK711" s="126"/>
      <c r="HL711" s="126"/>
      <c r="HM711" s="126"/>
      <c r="HN711" s="126"/>
      <c r="HO711" s="126"/>
      <c r="HP711" s="126"/>
      <c r="HQ711" s="126"/>
      <c r="HR711" s="126"/>
      <c r="HS711" s="126"/>
      <c r="HT711" s="126"/>
      <c r="HU711" s="126"/>
      <c r="HV711" s="126"/>
      <c r="HW711" s="126"/>
      <c r="HX711" s="126"/>
      <c r="HY711" s="126"/>
      <c r="HZ711" s="126"/>
      <c r="IA711" s="126"/>
      <c r="IB711" s="126"/>
      <c r="IC711" s="126"/>
      <c r="ID711" s="126"/>
      <c r="IE711" s="126"/>
      <c r="IF711" s="126"/>
      <c r="IG711" s="126"/>
      <c r="IH711" s="126"/>
      <c r="II711" s="126"/>
      <c r="IJ711" s="126"/>
      <c r="IK711" s="126"/>
      <c r="IL711" s="126"/>
      <c r="IM711" s="126"/>
      <c r="IN711" s="126"/>
      <c r="IO711" s="126"/>
      <c r="IP711" s="126"/>
      <c r="IQ711" s="126"/>
      <c r="IR711" s="126"/>
      <c r="IS711" s="126"/>
      <c r="IT711" s="126"/>
      <c r="IU711" s="126"/>
      <c r="IV711" s="126"/>
      <c r="IW711" s="126"/>
      <c r="IX711" s="126"/>
      <c r="IY711" s="126"/>
      <c r="IZ711" s="126"/>
      <c r="JA711" s="126"/>
      <c r="JB711" s="126"/>
      <c r="JC711" s="126"/>
      <c r="JD711" s="126"/>
      <c r="JE711" s="126"/>
      <c r="JF711" s="126"/>
      <c r="JG711" s="126"/>
      <c r="JH711" s="126"/>
      <c r="JI711" s="126"/>
      <c r="JJ711" s="126"/>
      <c r="JK711" s="126"/>
      <c r="JL711" s="126"/>
      <c r="JM711" s="126"/>
      <c r="JN711" s="126"/>
      <c r="JO711" s="126"/>
      <c r="JP711" s="126"/>
      <c r="JQ711" s="126"/>
      <c r="JR711" s="126"/>
      <c r="JS711" s="126"/>
      <c r="JT711" s="126"/>
      <c r="JU711" s="126"/>
      <c r="JV711" s="126"/>
      <c r="JW711" s="126"/>
      <c r="JX711" s="126"/>
      <c r="JY711" s="126"/>
      <c r="JZ711" s="126"/>
      <c r="KA711" s="126"/>
      <c r="KB711" s="126"/>
      <c r="KC711" s="126"/>
      <c r="KD711" s="126"/>
      <c r="KE711" s="126"/>
      <c r="KF711" s="126"/>
      <c r="KG711" s="126"/>
      <c r="KH711" s="126"/>
      <c r="KI711" s="126"/>
      <c r="KJ711" s="126"/>
      <c r="KK711" s="126"/>
      <c r="KL711" s="126"/>
      <c r="KM711" s="126"/>
      <c r="KN711" s="126"/>
      <c r="KO711" s="126"/>
      <c r="KP711" s="126"/>
      <c r="KQ711" s="126"/>
      <c r="KR711" s="126"/>
      <c r="KS711" s="126"/>
      <c r="KT711" s="126"/>
      <c r="KU711" s="126"/>
      <c r="KV711" s="126"/>
      <c r="KW711" s="126"/>
      <c r="KX711" s="126"/>
      <c r="KY711" s="126"/>
      <c r="KZ711" s="126"/>
      <c r="LA711" s="126"/>
      <c r="LB711" s="126"/>
      <c r="LC711" s="126"/>
      <c r="LD711" s="126"/>
      <c r="LE711" s="126"/>
      <c r="LF711" s="126"/>
      <c r="LG711" s="126"/>
      <c r="LH711" s="126"/>
      <c r="LI711" s="126"/>
      <c r="LJ711" s="126"/>
      <c r="LK711" s="126"/>
      <c r="LL711" s="126"/>
      <c r="LM711" s="126"/>
      <c r="LN711" s="126"/>
      <c r="LO711" s="126"/>
      <c r="LP711" s="126"/>
      <c r="LQ711" s="126"/>
      <c r="LR711" s="126"/>
      <c r="LS711" s="126"/>
      <c r="LT711" s="126"/>
      <c r="LU711" s="126"/>
      <c r="LV711" s="126"/>
      <c r="LW711" s="126"/>
      <c r="LX711" s="126"/>
      <c r="LY711" s="126"/>
      <c r="LZ711" s="126"/>
      <c r="MA711" s="126"/>
      <c r="MB711" s="126"/>
      <c r="MC711" s="126"/>
      <c r="MD711" s="126"/>
      <c r="ME711" s="126"/>
      <c r="MF711" s="126"/>
      <c r="MG711" s="126"/>
      <c r="MH711" s="126"/>
      <c r="MI711" s="126"/>
      <c r="MJ711" s="126"/>
      <c r="MK711" s="126"/>
      <c r="ML711" s="126"/>
      <c r="MM711" s="126"/>
      <c r="MN711" s="126"/>
      <c r="MO711" s="126"/>
      <c r="MP711" s="126"/>
      <c r="MQ711" s="126"/>
      <c r="MR711" s="126"/>
      <c r="MS711" s="126"/>
      <c r="MT711" s="126"/>
      <c r="MU711" s="126"/>
      <c r="MV711" s="126"/>
      <c r="MW711" s="126"/>
      <c r="MX711" s="126"/>
      <c r="MY711" s="126"/>
      <c r="MZ711" s="126"/>
      <c r="NA711" s="126"/>
      <c r="NB711" s="126"/>
      <c r="NC711" s="126"/>
      <c r="ND711" s="126"/>
      <c r="NE711" s="126"/>
      <c r="NF711" s="126"/>
      <c r="NG711" s="126"/>
      <c r="NH711" s="126"/>
      <c r="NI711" s="126"/>
      <c r="NJ711" s="126"/>
      <c r="NK711" s="126"/>
      <c r="NL711" s="126"/>
      <c r="NM711" s="126"/>
      <c r="NN711" s="126"/>
      <c r="NO711" s="126"/>
      <c r="NP711" s="126"/>
      <c r="NQ711" s="126"/>
      <c r="NR711" s="126"/>
      <c r="NS711" s="126"/>
      <c r="NT711" s="126"/>
      <c r="NU711" s="126"/>
      <c r="NV711" s="126"/>
      <c r="NW711" s="126"/>
      <c r="NX711" s="126"/>
      <c r="NY711" s="126"/>
      <c r="NZ711" s="126"/>
      <c r="OA711" s="126"/>
      <c r="OB711" s="126"/>
      <c r="OC711" s="126"/>
      <c r="OD711" s="126"/>
      <c r="OE711" s="126"/>
      <c r="OF711" s="126"/>
      <c r="OG711" s="126"/>
      <c r="OH711" s="126"/>
      <c r="OI711" s="126"/>
      <c r="OJ711" s="126"/>
      <c r="OK711" s="126"/>
      <c r="OL711" s="126"/>
      <c r="OM711" s="126"/>
      <c r="ON711" s="126"/>
      <c r="OO711" s="126"/>
      <c r="OP711" s="126"/>
      <c r="OQ711" s="126"/>
      <c r="OR711" s="126"/>
      <c r="OS711" s="126"/>
      <c r="OT711" s="126"/>
      <c r="OU711" s="126"/>
      <c r="OV711" s="126"/>
      <c r="OW711" s="126"/>
      <c r="OX711" s="126"/>
      <c r="OY711" s="126"/>
      <c r="OZ711" s="126"/>
      <c r="PA711" s="126"/>
      <c r="PB711" s="126"/>
      <c r="PC711" s="126"/>
      <c r="PD711" s="126"/>
      <c r="PE711" s="126"/>
      <c r="PF711" s="126"/>
      <c r="PG711" s="126"/>
      <c r="PH711" s="126"/>
      <c r="PI711" s="126"/>
      <c r="PJ711" s="126"/>
      <c r="PK711" s="126"/>
      <c r="PL711" s="126"/>
      <c r="PM711" s="126"/>
      <c r="PN711" s="126"/>
      <c r="PO711" s="126"/>
      <c r="PP711" s="126"/>
      <c r="PQ711" s="126"/>
      <c r="PR711" s="126"/>
      <c r="PS711" s="126"/>
      <c r="PT711" s="126"/>
      <c r="PU711" s="126"/>
      <c r="PV711" s="126"/>
      <c r="PW711" s="126"/>
      <c r="PX711" s="126"/>
      <c r="PY711" s="126"/>
      <c r="PZ711" s="126"/>
      <c r="QA711" s="126"/>
      <c r="QB711" s="126"/>
      <c r="QC711" s="126"/>
      <c r="QD711" s="126"/>
      <c r="QE711" s="126"/>
      <c r="QF711" s="126"/>
      <c r="QG711" s="126"/>
      <c r="QH711" s="126"/>
      <c r="QI711" s="126"/>
      <c r="QJ711" s="126"/>
      <c r="QK711" s="126"/>
      <c r="QL711" s="126"/>
      <c r="QM711" s="126"/>
      <c r="QN711" s="126"/>
      <c r="QO711" s="126"/>
      <c r="QP711" s="126"/>
      <c r="QQ711" s="126"/>
      <c r="QR711" s="126"/>
      <c r="QS711" s="126"/>
      <c r="QT711" s="126"/>
      <c r="QU711" s="126"/>
      <c r="QV711" s="126"/>
      <c r="QW711" s="126"/>
      <c r="QX711" s="126"/>
      <c r="QY711" s="126"/>
      <c r="QZ711" s="126"/>
      <c r="RA711" s="126"/>
      <c r="RB711" s="126"/>
      <c r="RC711" s="126"/>
      <c r="RD711" s="126"/>
      <c r="RE711" s="126"/>
      <c r="RF711" s="126"/>
      <c r="RG711" s="126"/>
      <c r="RH711" s="126"/>
      <c r="RI711" s="126"/>
      <c r="RJ711" s="126"/>
      <c r="RK711" s="126"/>
      <c r="RL711" s="126"/>
      <c r="RM711" s="126"/>
      <c r="RN711" s="126"/>
      <c r="RO711" s="126"/>
      <c r="RP711" s="126"/>
      <c r="RQ711" s="126"/>
      <c r="RR711" s="126"/>
      <c r="RS711" s="126"/>
      <c r="RT711" s="126"/>
      <c r="RU711" s="126"/>
      <c r="RV711" s="126"/>
      <c r="RW711" s="126"/>
      <c r="RX711" s="126"/>
      <c r="RY711" s="126"/>
      <c r="RZ711" s="126"/>
      <c r="SA711" s="126"/>
      <c r="SB711" s="126"/>
      <c r="SC711" s="126"/>
      <c r="SD711" s="126"/>
      <c r="SE711" s="126"/>
      <c r="SF711" s="126"/>
      <c r="SG711" s="126"/>
      <c r="SH711" s="126"/>
      <c r="SI711" s="126"/>
      <c r="SJ711" s="126"/>
      <c r="SK711" s="126"/>
      <c r="SL711" s="126"/>
      <c r="SM711" s="126"/>
      <c r="SN711" s="126"/>
      <c r="SO711" s="126"/>
      <c r="SP711" s="126"/>
      <c r="SQ711" s="126"/>
      <c r="SR711" s="126"/>
      <c r="SS711" s="126"/>
      <c r="ST711" s="126"/>
      <c r="SU711" s="126"/>
      <c r="SV711" s="126"/>
      <c r="SW711" s="126"/>
      <c r="SX711" s="126"/>
      <c r="SY711" s="126"/>
      <c r="SZ711" s="126"/>
      <c r="TA711" s="126"/>
      <c r="TB711" s="126"/>
      <c r="TC711" s="126"/>
      <c r="TD711" s="126"/>
      <c r="TE711" s="126"/>
      <c r="TF711" s="126"/>
      <c r="TG711" s="126"/>
      <c r="TH711" s="126"/>
      <c r="TI711" s="126"/>
      <c r="TJ711" s="126"/>
      <c r="TK711" s="126"/>
      <c r="TL711" s="126"/>
      <c r="TM711" s="126"/>
      <c r="TN711" s="126"/>
      <c r="TO711" s="126"/>
      <c r="TP711" s="126"/>
      <c r="TQ711" s="126"/>
      <c r="TR711" s="126"/>
      <c r="TS711" s="126"/>
      <c r="TT711" s="126"/>
      <c r="TU711" s="126"/>
      <c r="TV711" s="126"/>
      <c r="TW711" s="126"/>
      <c r="TX711" s="126"/>
      <c r="TY711" s="126"/>
      <c r="TZ711" s="126"/>
      <c r="UA711" s="126"/>
      <c r="UB711" s="126"/>
      <c r="UC711" s="126"/>
      <c r="UD711" s="126"/>
      <c r="UE711" s="126"/>
      <c r="UF711" s="126"/>
      <c r="UG711" s="126"/>
      <c r="UH711" s="126"/>
      <c r="UI711" s="126"/>
      <c r="UJ711" s="126"/>
      <c r="UK711" s="126"/>
      <c r="UL711" s="126"/>
      <c r="UM711" s="126"/>
      <c r="UN711" s="126"/>
      <c r="UO711" s="126"/>
      <c r="UP711" s="126"/>
      <c r="UQ711" s="126"/>
      <c r="UR711" s="126"/>
      <c r="US711" s="126"/>
      <c r="UT711" s="126"/>
      <c r="UU711" s="126"/>
      <c r="UV711" s="126"/>
      <c r="UW711" s="126"/>
      <c r="UX711" s="126"/>
      <c r="UY711" s="126"/>
      <c r="UZ711" s="126"/>
      <c r="VA711" s="126"/>
      <c r="VB711" s="126"/>
      <c r="VC711" s="126"/>
      <c r="VD711" s="126"/>
      <c r="VE711" s="126"/>
      <c r="VF711" s="126"/>
      <c r="VG711" s="126"/>
      <c r="VH711" s="126"/>
      <c r="VI711" s="126"/>
      <c r="VJ711" s="126"/>
      <c r="VK711" s="126"/>
      <c r="VL711" s="126"/>
      <c r="VM711" s="126"/>
      <c r="VN711" s="126"/>
      <c r="VO711" s="126"/>
      <c r="VP711" s="126"/>
      <c r="VQ711" s="126"/>
      <c r="VR711" s="126"/>
      <c r="VS711" s="126"/>
      <c r="VT711" s="126"/>
      <c r="VU711" s="126"/>
      <c r="VV711" s="126"/>
      <c r="VW711" s="126"/>
      <c r="VX711" s="126"/>
      <c r="VY711" s="126"/>
      <c r="VZ711" s="126"/>
      <c r="WA711" s="126"/>
      <c r="WB711" s="126"/>
      <c r="WC711" s="126"/>
      <c r="WD711" s="126"/>
      <c r="WE711" s="126"/>
      <c r="WF711" s="126"/>
      <c r="WG711" s="126"/>
      <c r="WH711" s="126"/>
      <c r="WI711" s="126"/>
      <c r="WJ711" s="126"/>
      <c r="WK711" s="126"/>
      <c r="WL711" s="126"/>
      <c r="WM711" s="126"/>
      <c r="WN711" s="126"/>
      <c r="WO711" s="126"/>
      <c r="WP711" s="126"/>
      <c r="WQ711" s="126"/>
      <c r="WR711" s="126"/>
      <c r="WS711" s="126"/>
      <c r="WT711" s="126"/>
      <c r="WU711" s="126"/>
      <c r="WV711" s="126"/>
      <c r="WW711" s="126"/>
      <c r="WX711" s="126"/>
      <c r="WY711" s="126"/>
      <c r="WZ711" s="126"/>
      <c r="XA711" s="126"/>
      <c r="XB711" s="126"/>
      <c r="XC711" s="126"/>
      <c r="XD711" s="126"/>
      <c r="XE711" s="126"/>
      <c r="XF711" s="126"/>
      <c r="XG711" s="126"/>
      <c r="XH711" s="126"/>
      <c r="XI711" s="126"/>
      <c r="XJ711" s="126"/>
      <c r="XK711" s="126"/>
      <c r="XL711" s="126"/>
      <c r="XM711" s="126"/>
      <c r="XN711" s="126"/>
      <c r="XO711" s="126"/>
      <c r="XP711" s="126"/>
      <c r="XQ711" s="126"/>
      <c r="XR711" s="126"/>
      <c r="XS711" s="126"/>
      <c r="XT711" s="126"/>
      <c r="XU711" s="126"/>
      <c r="XV711" s="126"/>
      <c r="XW711" s="126"/>
      <c r="XX711" s="126"/>
      <c r="XY711" s="126"/>
      <c r="XZ711" s="126"/>
      <c r="YA711" s="126"/>
      <c r="YB711" s="126"/>
      <c r="YC711" s="126"/>
      <c r="YD711" s="126"/>
      <c r="YE711" s="126"/>
      <c r="YF711" s="126"/>
      <c r="YG711" s="126"/>
      <c r="YH711" s="126"/>
      <c r="YI711" s="126"/>
      <c r="YJ711" s="126"/>
      <c r="YK711" s="126"/>
      <c r="YL711" s="126"/>
      <c r="YM711" s="126"/>
      <c r="YN711" s="126"/>
      <c r="YO711" s="126"/>
      <c r="YP711" s="126"/>
      <c r="YQ711" s="126"/>
      <c r="YR711" s="126"/>
      <c r="YS711" s="126"/>
      <c r="YT711" s="126"/>
      <c r="YU711" s="126"/>
      <c r="YV711" s="126"/>
      <c r="YW711" s="126"/>
      <c r="YX711" s="126"/>
      <c r="YY711" s="126"/>
      <c r="YZ711" s="126"/>
      <c r="ZA711" s="126"/>
      <c r="ZB711" s="126"/>
      <c r="ZC711" s="126"/>
      <c r="ZD711" s="126"/>
      <c r="ZE711" s="126"/>
      <c r="ZF711" s="126"/>
      <c r="ZG711" s="126"/>
      <c r="ZH711" s="126"/>
      <c r="ZI711" s="126"/>
      <c r="ZJ711" s="126"/>
      <c r="ZK711" s="126"/>
      <c r="ZL711" s="126"/>
      <c r="ZM711" s="126"/>
      <c r="ZN711" s="126"/>
      <c r="ZO711" s="126"/>
      <c r="ZP711" s="126"/>
      <c r="ZQ711" s="126"/>
      <c r="ZR711" s="126"/>
      <c r="ZS711" s="126"/>
      <c r="ZT711" s="126"/>
      <c r="ZU711" s="126"/>
      <c r="ZV711" s="126"/>
      <c r="ZW711" s="126"/>
      <c r="ZX711" s="126"/>
      <c r="ZY711" s="126"/>
      <c r="ZZ711" s="126"/>
      <c r="AAA711" s="126"/>
      <c r="AAB711" s="126"/>
      <c r="AAC711" s="126"/>
      <c r="AAD711" s="126"/>
      <c r="AAE711" s="126"/>
      <c r="AAF711" s="126"/>
      <c r="AAG711" s="126"/>
      <c r="AAH711" s="126"/>
      <c r="AAI711" s="126"/>
      <c r="AAJ711" s="126"/>
      <c r="AAK711" s="126"/>
      <c r="AAL711" s="126"/>
      <c r="AAM711" s="126"/>
      <c r="AAN711" s="126"/>
      <c r="AAO711" s="126"/>
      <c r="AAP711" s="126"/>
      <c r="AAQ711" s="126"/>
      <c r="AAR711" s="126"/>
      <c r="AAS711" s="126"/>
      <c r="AAT711" s="126"/>
      <c r="AAU711" s="126"/>
      <c r="AAV711" s="126"/>
      <c r="AAW711" s="126"/>
      <c r="AAX711" s="126"/>
      <c r="AAY711" s="126"/>
      <c r="AAZ711" s="126"/>
      <c r="ABA711" s="126"/>
      <c r="ABB711" s="126"/>
      <c r="ABC711" s="126"/>
      <c r="ABD711" s="126"/>
      <c r="ABE711" s="126"/>
      <c r="ABF711" s="126"/>
      <c r="ABG711" s="126"/>
      <c r="ABH711" s="126"/>
      <c r="ABI711" s="126"/>
      <c r="ABJ711" s="126"/>
      <c r="ABK711" s="126"/>
      <c r="ABL711" s="126"/>
      <c r="ABM711" s="126"/>
      <c r="ABN711" s="126"/>
      <c r="ABO711" s="126"/>
      <c r="ABP711" s="126"/>
      <c r="ABQ711" s="126"/>
      <c r="ABR711" s="126"/>
      <c r="ABS711" s="126"/>
      <c r="ABT711" s="126"/>
      <c r="ABU711" s="126"/>
      <c r="ABV711" s="126"/>
      <c r="ABW711" s="126"/>
      <c r="ABX711" s="126"/>
      <c r="ABY711" s="126"/>
      <c r="ABZ711" s="126"/>
      <c r="ACA711" s="126"/>
      <c r="ACB711" s="126"/>
      <c r="ACC711" s="126"/>
      <c r="ACD711" s="126"/>
      <c r="ACE711" s="126"/>
      <c r="ACF711" s="126"/>
      <c r="ACG711" s="126"/>
      <c r="ACH711" s="126"/>
      <c r="ACI711" s="126"/>
      <c r="ACJ711" s="126"/>
      <c r="ACK711" s="126"/>
      <c r="ACL711" s="126"/>
      <c r="ACM711" s="126"/>
      <c r="ACN711" s="126"/>
      <c r="ACO711" s="126"/>
      <c r="ACP711" s="126"/>
      <c r="ACQ711" s="126"/>
      <c r="ACR711" s="126"/>
      <c r="ACS711" s="126"/>
      <c r="ACT711" s="126"/>
      <c r="ACU711" s="126"/>
      <c r="ACV711" s="126"/>
      <c r="ACW711" s="126"/>
      <c r="ACX711" s="126"/>
      <c r="ACY711" s="126"/>
      <c r="ACZ711" s="126"/>
      <c r="ADA711" s="126"/>
      <c r="ADB711" s="126"/>
      <c r="ADC711" s="126"/>
      <c r="ADD711" s="126"/>
      <c r="ADE711" s="126"/>
      <c r="ADF711" s="126"/>
      <c r="ADG711" s="126"/>
      <c r="ADH711" s="126"/>
      <c r="ADI711" s="126"/>
      <c r="ADJ711" s="126"/>
      <c r="ADK711" s="126"/>
      <c r="ADL711" s="126"/>
      <c r="ADM711" s="126"/>
      <c r="ADN711" s="126"/>
      <c r="ADO711" s="126"/>
      <c r="ADP711" s="126"/>
      <c r="ADQ711" s="126"/>
      <c r="ADR711" s="126"/>
      <c r="ADS711" s="126"/>
      <c r="ADT711" s="126"/>
      <c r="ADU711" s="126"/>
      <c r="ADV711" s="126"/>
      <c r="ADW711" s="126"/>
      <c r="ADX711" s="126"/>
      <c r="ADY711" s="126"/>
      <c r="ADZ711" s="126"/>
      <c r="AEA711" s="126"/>
      <c r="AEB711" s="126"/>
      <c r="AEC711" s="126"/>
      <c r="AED711" s="126"/>
      <c r="AEE711" s="126"/>
      <c r="AEF711" s="126"/>
      <c r="AEG711" s="126"/>
      <c r="AEH711" s="126"/>
      <c r="AEI711" s="126"/>
      <c r="AEJ711" s="126"/>
      <c r="AEK711" s="126"/>
      <c r="AEL711" s="126"/>
      <c r="AEM711" s="126"/>
      <c r="AEN711" s="126"/>
      <c r="AEO711" s="126"/>
      <c r="AEP711" s="126"/>
      <c r="AEQ711" s="126"/>
      <c r="AER711" s="126"/>
      <c r="AES711" s="126"/>
      <c r="AET711" s="126"/>
      <c r="AEU711" s="126"/>
      <c r="AEV711" s="126"/>
      <c r="AEW711" s="126"/>
      <c r="AEX711" s="126"/>
      <c r="AEY711" s="126"/>
      <c r="AEZ711" s="126"/>
      <c r="AFA711" s="126"/>
      <c r="AFB711" s="126"/>
      <c r="AFC711" s="126"/>
      <c r="AFD711" s="126"/>
      <c r="AFE711" s="126"/>
      <c r="AFF711" s="126"/>
      <c r="AFG711" s="126"/>
      <c r="AFH711" s="126"/>
      <c r="AFI711" s="126"/>
      <c r="AFJ711" s="126"/>
      <c r="AFK711" s="126"/>
      <c r="AFL711" s="126"/>
      <c r="AFM711" s="126"/>
      <c r="AFN711" s="126"/>
      <c r="AFO711" s="126"/>
      <c r="AFP711" s="126"/>
      <c r="AFQ711" s="126"/>
      <c r="AFR711" s="126"/>
      <c r="AFS711" s="126"/>
      <c r="AFT711" s="126"/>
      <c r="AFU711" s="126"/>
      <c r="AFV711" s="126"/>
      <c r="AFW711" s="126"/>
      <c r="AFX711" s="126"/>
      <c r="AFY711" s="126"/>
      <c r="AFZ711" s="126"/>
      <c r="AGA711" s="126"/>
      <c r="AGB711" s="126"/>
      <c r="AGC711" s="126"/>
      <c r="AGD711" s="126"/>
      <c r="AGE711" s="126"/>
      <c r="AGF711" s="126"/>
      <c r="AGG711" s="126"/>
      <c r="AGH711" s="126"/>
      <c r="AGI711" s="126"/>
      <c r="AGJ711" s="126"/>
      <c r="AGK711" s="126"/>
      <c r="AGL711" s="126"/>
      <c r="AGM711" s="126"/>
      <c r="AGN711" s="126"/>
      <c r="AGO711" s="126"/>
      <c r="AGP711" s="126"/>
      <c r="AGQ711" s="126"/>
      <c r="AGR711" s="126"/>
      <c r="AGS711" s="126"/>
      <c r="AGT711" s="126"/>
      <c r="AGU711" s="126"/>
      <c r="AGV711" s="126"/>
      <c r="AGW711" s="126"/>
      <c r="AGX711" s="126"/>
      <c r="AGY711" s="126"/>
      <c r="AGZ711" s="126"/>
      <c r="AHA711" s="126"/>
      <c r="AHB711" s="126"/>
      <c r="AHC711" s="126"/>
      <c r="AHD711" s="126"/>
      <c r="AHE711" s="126"/>
      <c r="AHF711" s="126"/>
      <c r="AHG711" s="126"/>
      <c r="AHH711" s="126"/>
      <c r="AHI711" s="126"/>
      <c r="AHJ711" s="126"/>
      <c r="AHK711" s="126"/>
      <c r="AHL711" s="126"/>
      <c r="AHM711" s="126"/>
      <c r="AHN711" s="126"/>
      <c r="AHO711" s="126"/>
      <c r="AHP711" s="126"/>
      <c r="AHQ711" s="126"/>
      <c r="AHR711" s="126"/>
      <c r="AHS711" s="126"/>
      <c r="AHT711" s="126"/>
      <c r="AHU711" s="126"/>
      <c r="AHV711" s="126"/>
      <c r="AHW711" s="126"/>
      <c r="AHX711" s="126"/>
      <c r="AHY711" s="126"/>
      <c r="AHZ711" s="126"/>
      <c r="AIA711" s="126"/>
      <c r="AIB711" s="126"/>
      <c r="AIC711" s="126"/>
      <c r="AID711" s="126"/>
      <c r="AIE711" s="126"/>
      <c r="AIF711" s="126"/>
      <c r="AIG711" s="126"/>
      <c r="AIH711" s="126"/>
      <c r="AII711" s="126"/>
      <c r="AIJ711" s="126"/>
      <c r="AIK711" s="126"/>
      <c r="AIL711" s="126"/>
      <c r="AIM711" s="126"/>
      <c r="AIN711" s="126"/>
      <c r="AIO711" s="126"/>
      <c r="AIP711" s="126"/>
      <c r="AIQ711" s="126"/>
      <c r="AIR711" s="126"/>
      <c r="AIS711" s="126"/>
      <c r="AIT711" s="126"/>
      <c r="AIU711" s="126"/>
      <c r="AIV711" s="126"/>
      <c r="AIW711" s="126"/>
      <c r="AIX711" s="126"/>
      <c r="AIY711" s="126"/>
      <c r="AIZ711" s="126"/>
      <c r="AJA711" s="126"/>
      <c r="AJB711" s="126"/>
      <c r="AJC711" s="126"/>
      <c r="AJD711" s="126"/>
      <c r="AJE711" s="126"/>
      <c r="AJF711" s="126"/>
      <c r="AJG711" s="126"/>
      <c r="AJH711" s="126"/>
      <c r="AJI711" s="126"/>
      <c r="AJJ711" s="126"/>
      <c r="AJK711" s="126"/>
      <c r="AJL711" s="126"/>
      <c r="AJM711" s="126"/>
      <c r="AJN711" s="126"/>
      <c r="AJO711" s="126"/>
      <c r="AJP711" s="126"/>
      <c r="AJQ711" s="126"/>
      <c r="AJR711" s="126"/>
      <c r="AJS711" s="126"/>
      <c r="AJT711" s="126"/>
      <c r="AJU711" s="126"/>
      <c r="AJV711" s="126"/>
      <c r="AJW711" s="126"/>
      <c r="AJX711" s="126"/>
      <c r="AJY711" s="126"/>
      <c r="AJZ711" s="126"/>
      <c r="AKA711" s="126"/>
      <c r="AKB711" s="126"/>
      <c r="AKC711" s="126"/>
      <c r="AKD711" s="126"/>
      <c r="AKE711" s="126"/>
      <c r="AKF711" s="126"/>
      <c r="AKG711" s="126"/>
      <c r="AKH711" s="126"/>
      <c r="AKI711" s="126"/>
      <c r="AKJ711" s="126"/>
      <c r="AKK711" s="126"/>
      <c r="AKL711" s="126"/>
      <c r="AKM711" s="126"/>
      <c r="AKN711" s="126"/>
      <c r="AKO711" s="126"/>
      <c r="AKP711" s="126"/>
      <c r="AKQ711" s="126"/>
      <c r="AKR711" s="126"/>
      <c r="AKS711" s="126"/>
      <c r="AKT711" s="126"/>
      <c r="AKU711" s="126"/>
      <c r="AKV711" s="126"/>
      <c r="AKW711" s="126"/>
      <c r="AKX711" s="126"/>
      <c r="AKY711" s="126"/>
      <c r="AKZ711" s="126"/>
      <c r="ALA711" s="126"/>
      <c r="ALB711" s="126"/>
      <c r="ALC711" s="126"/>
      <c r="ALD711" s="126"/>
      <c r="ALE711" s="126"/>
      <c r="ALF711" s="126"/>
      <c r="ALG711" s="126"/>
      <c r="ALH711" s="126"/>
      <c r="ALI711" s="126"/>
      <c r="ALJ711" s="126"/>
      <c r="ALK711" s="126"/>
      <c r="ALL711" s="126"/>
      <c r="ALM711" s="126"/>
      <c r="ALN711" s="126"/>
      <c r="ALO711" s="126"/>
      <c r="ALP711" s="95"/>
      <c r="ALQ711" s="95"/>
      <c r="ALR711" s="95"/>
      <c r="ALS711" s="95"/>
      <c r="ALT711" s="95"/>
      <c r="ALU711" s="95"/>
      <c r="ALV711" s="95"/>
      <c r="ALW711" s="95"/>
      <c r="ALX711" s="95"/>
      <c r="ALY711" s="95"/>
      <c r="ALZ711" s="95"/>
      <c r="AMA711" s="95"/>
      <c r="AMB711" s="95"/>
      <c r="AMC711" s="95"/>
      <c r="AMD711" s="95"/>
      <c r="AME711" s="95"/>
      <c r="AMF711" s="95"/>
      <c r="AMG711" s="95"/>
      <c r="AMH711" s="95"/>
      <c r="AMI711" s="95"/>
      <c r="AMJ711" s="95"/>
      <c r="AMK711" s="95"/>
      <c r="AML711" s="95"/>
      <c r="AMM711" s="126"/>
    </row>
    <row r="712" s="111" customFormat="true" ht="17.6" hidden="false" customHeight="false" outlineLevel="0" collapsed="false">
      <c r="B712" s="83"/>
      <c r="C712" s="81" t="s">
        <v>55</v>
      </c>
      <c r="D712" s="154" t="n">
        <v>953</v>
      </c>
      <c r="E712" s="154" t="s">
        <v>56</v>
      </c>
      <c r="F712" s="154" t="s">
        <v>83</v>
      </c>
      <c r="G712" s="82"/>
      <c r="H712" s="83"/>
      <c r="I712" s="157" t="n">
        <f aca="false">SUM(J712:Q712)</f>
        <v>275300</v>
      </c>
      <c r="J712" s="157" t="n">
        <f aca="false">J713+J718</f>
        <v>284300</v>
      </c>
      <c r="K712" s="157" t="n">
        <f aca="false">K713+K718</f>
        <v>-9000</v>
      </c>
      <c r="L712" s="76" t="n">
        <f aca="false">L713+L718</f>
        <v>0</v>
      </c>
      <c r="M712" s="76" t="n">
        <f aca="false">M713+M718</f>
        <v>0</v>
      </c>
      <c r="N712" s="76" t="n">
        <f aca="false">N713+N718</f>
        <v>0</v>
      </c>
      <c r="O712" s="157" t="n">
        <f aca="false">O713+O718</f>
        <v>0</v>
      </c>
      <c r="P712" s="76" t="n">
        <f aca="false">P713+P718</f>
        <v>0</v>
      </c>
      <c r="Q712" s="158" t="n">
        <f aca="false">Q713+Q718</f>
        <v>0</v>
      </c>
      <c r="ALP712" s="101"/>
      <c r="ALQ712" s="48"/>
      <c r="ALR712" s="48"/>
      <c r="ALS712" s="48"/>
      <c r="ALT712" s="48"/>
      <c r="ALU712" s="48"/>
      <c r="ALV712" s="48"/>
      <c r="ALW712" s="48"/>
      <c r="ALX712" s="48"/>
      <c r="ALY712" s="48"/>
      <c r="ALZ712" s="48"/>
      <c r="AMA712" s="48"/>
      <c r="AMB712" s="48"/>
      <c r="AMC712" s="48"/>
      <c r="AMD712" s="48"/>
      <c r="AME712" s="48"/>
      <c r="AMF712" s="48"/>
      <c r="AMG712" s="48"/>
      <c r="AMH712" s="48"/>
      <c r="AMI712" s="48"/>
      <c r="AMJ712" s="48"/>
      <c r="AMK712" s="48"/>
      <c r="AML712" s="48"/>
    </row>
    <row r="713" s="172" customFormat="true" ht="17.6" hidden="true" customHeight="false" outlineLevel="0" collapsed="false">
      <c r="B713" s="168"/>
      <c r="C713" s="29" t="s">
        <v>60</v>
      </c>
      <c r="D713" s="166" t="n">
        <v>953</v>
      </c>
      <c r="E713" s="166" t="s">
        <v>56</v>
      </c>
      <c r="F713" s="166" t="s">
        <v>56</v>
      </c>
      <c r="G713" s="167"/>
      <c r="H713" s="168"/>
      <c r="I713" s="169" t="n">
        <f aca="false">SUM(J713:Q713)</f>
        <v>0</v>
      </c>
      <c r="J713" s="169" t="n">
        <f aca="false">J714</f>
        <v>284300</v>
      </c>
      <c r="K713" s="170" t="n">
        <f aca="false">K714</f>
        <v>-284300</v>
      </c>
      <c r="L713" s="170" t="n">
        <f aca="false">L714</f>
        <v>0</v>
      </c>
      <c r="M713" s="170" t="n">
        <f aca="false">M714</f>
        <v>0</v>
      </c>
      <c r="N713" s="170" t="n">
        <f aca="false">N714</f>
        <v>0</v>
      </c>
      <c r="O713" s="170"/>
      <c r="P713" s="170"/>
      <c r="Q713" s="171" t="n">
        <f aca="false">Q714</f>
        <v>0</v>
      </c>
      <c r="ALP713" s="1"/>
      <c r="ALQ713" s="2"/>
      <c r="ALR713" s="2"/>
      <c r="ALS713" s="2"/>
      <c r="ALT713" s="2"/>
      <c r="ALU713" s="2"/>
      <c r="ALV713" s="2"/>
      <c r="ALW713" s="2"/>
      <c r="ALX713" s="2"/>
      <c r="ALY713" s="2"/>
      <c r="ALZ713" s="2"/>
      <c r="AMA713" s="2"/>
      <c r="AMB713" s="2"/>
      <c r="AMC713" s="2"/>
      <c r="AMD713" s="2"/>
      <c r="AME713" s="2"/>
      <c r="AMF713" s="2"/>
      <c r="AMG713" s="2"/>
      <c r="AMH713" s="2"/>
      <c r="AMI713" s="2"/>
      <c r="AMJ713" s="2"/>
      <c r="AMK713" s="2"/>
      <c r="AML713" s="2"/>
    </row>
    <row r="714" s="172" customFormat="true" ht="32.8" hidden="true" customHeight="false" outlineLevel="0" collapsed="false">
      <c r="B714" s="168"/>
      <c r="C714" s="29" t="s">
        <v>147</v>
      </c>
      <c r="D714" s="166" t="n">
        <v>953</v>
      </c>
      <c r="E714" s="166" t="s">
        <v>56</v>
      </c>
      <c r="F714" s="166" t="s">
        <v>56</v>
      </c>
      <c r="G714" s="167" t="n">
        <v>5400000000</v>
      </c>
      <c r="H714" s="168"/>
      <c r="I714" s="169" t="n">
        <f aca="false">SUM(J714:Q714)</f>
        <v>0</v>
      </c>
      <c r="J714" s="169" t="n">
        <f aca="false">J715</f>
        <v>284300</v>
      </c>
      <c r="K714" s="170" t="n">
        <f aca="false">K715</f>
        <v>-284300</v>
      </c>
      <c r="L714" s="170" t="n">
        <f aca="false">L715</f>
        <v>0</v>
      </c>
      <c r="M714" s="170" t="n">
        <f aca="false">M715</f>
        <v>0</v>
      </c>
      <c r="N714" s="170" t="n">
        <f aca="false">N715</f>
        <v>0</v>
      </c>
      <c r="O714" s="170"/>
      <c r="P714" s="170"/>
      <c r="Q714" s="171" t="n">
        <f aca="false">Q715</f>
        <v>0</v>
      </c>
      <c r="ALP714" s="1"/>
      <c r="ALQ714" s="2"/>
      <c r="ALR714" s="2"/>
      <c r="ALS714" s="2"/>
      <c r="ALT714" s="2"/>
      <c r="ALU714" s="2"/>
      <c r="ALV714" s="2"/>
      <c r="ALW714" s="2"/>
      <c r="ALX714" s="2"/>
      <c r="ALY714" s="2"/>
      <c r="ALZ714" s="2"/>
      <c r="AMA714" s="2"/>
      <c r="AMB714" s="2"/>
      <c r="AMC714" s="2"/>
      <c r="AMD714" s="2"/>
      <c r="AME714" s="2"/>
      <c r="AMF714" s="2"/>
      <c r="AMG714" s="2"/>
      <c r="AMH714" s="2"/>
      <c r="AMI714" s="2"/>
      <c r="AMJ714" s="2"/>
      <c r="AMK714" s="2"/>
      <c r="AML714" s="2"/>
    </row>
    <row r="715" s="172" customFormat="true" ht="17.6" hidden="true" customHeight="false" outlineLevel="0" collapsed="false">
      <c r="B715" s="168"/>
      <c r="C715" s="29" t="s">
        <v>148</v>
      </c>
      <c r="D715" s="166" t="n">
        <v>953</v>
      </c>
      <c r="E715" s="166" t="s">
        <v>56</v>
      </c>
      <c r="F715" s="166" t="s">
        <v>56</v>
      </c>
      <c r="G715" s="167" t="n">
        <v>5410000000</v>
      </c>
      <c r="H715" s="168"/>
      <c r="I715" s="169" t="n">
        <f aca="false">SUM(J715:Q715)</f>
        <v>0</v>
      </c>
      <c r="J715" s="169" t="n">
        <f aca="false">J716</f>
        <v>284300</v>
      </c>
      <c r="K715" s="170" t="n">
        <f aca="false">K716</f>
        <v>-284300</v>
      </c>
      <c r="L715" s="170" t="n">
        <f aca="false">L716</f>
        <v>0</v>
      </c>
      <c r="M715" s="170" t="n">
        <f aca="false">M716</f>
        <v>0</v>
      </c>
      <c r="N715" s="170" t="n">
        <f aca="false">N716</f>
        <v>0</v>
      </c>
      <c r="O715" s="170"/>
      <c r="P715" s="170"/>
      <c r="Q715" s="171" t="n">
        <f aca="false">Q716</f>
        <v>0</v>
      </c>
      <c r="ALP715" s="1"/>
      <c r="ALQ715" s="2"/>
      <c r="ALR715" s="2"/>
      <c r="ALS715" s="2"/>
      <c r="ALT715" s="2"/>
      <c r="ALU715" s="2"/>
      <c r="ALV715" s="2"/>
      <c r="ALW715" s="2"/>
      <c r="ALX715" s="2"/>
      <c r="ALY715" s="2"/>
      <c r="ALZ715" s="2"/>
      <c r="AMA715" s="2"/>
      <c r="AMB715" s="2"/>
      <c r="AMC715" s="2"/>
      <c r="AMD715" s="2"/>
      <c r="AME715" s="2"/>
      <c r="AMF715" s="2"/>
      <c r="AMG715" s="2"/>
      <c r="AMH715" s="2"/>
      <c r="AMI715" s="2"/>
      <c r="AMJ715" s="2"/>
      <c r="AMK715" s="2"/>
      <c r="AML715" s="2"/>
    </row>
    <row r="716" s="172" customFormat="true" ht="95.5" hidden="true" customHeight="false" outlineLevel="0" collapsed="false">
      <c r="B716" s="168"/>
      <c r="C716" s="29" t="s">
        <v>151</v>
      </c>
      <c r="D716" s="166" t="n">
        <v>953</v>
      </c>
      <c r="E716" s="166" t="s">
        <v>56</v>
      </c>
      <c r="F716" s="166" t="s">
        <v>56</v>
      </c>
      <c r="G716" s="167" t="n">
        <v>5410069120</v>
      </c>
      <c r="H716" s="168"/>
      <c r="I716" s="169" t="n">
        <f aca="false">SUM(J716:Q716)</f>
        <v>0</v>
      </c>
      <c r="J716" s="169" t="n">
        <f aca="false">J717</f>
        <v>284300</v>
      </c>
      <c r="K716" s="170" t="n">
        <f aca="false">K717</f>
        <v>-284300</v>
      </c>
      <c r="L716" s="170" t="n">
        <f aca="false">L717</f>
        <v>0</v>
      </c>
      <c r="M716" s="170" t="n">
        <f aca="false">M717</f>
        <v>0</v>
      </c>
      <c r="N716" s="170" t="n">
        <f aca="false">N717</f>
        <v>0</v>
      </c>
      <c r="O716" s="170"/>
      <c r="P716" s="170"/>
      <c r="Q716" s="171" t="n">
        <f aca="false">Q717</f>
        <v>0</v>
      </c>
      <c r="ALP716" s="1"/>
      <c r="ALQ716" s="2"/>
      <c r="ALR716" s="2"/>
      <c r="ALS716" s="2"/>
      <c r="ALT716" s="2"/>
      <c r="ALU716" s="2"/>
      <c r="ALV716" s="2"/>
      <c r="ALW716" s="2"/>
      <c r="ALX716" s="2"/>
      <c r="ALY716" s="2"/>
      <c r="ALZ716" s="2"/>
      <c r="AMA716" s="2"/>
      <c r="AMB716" s="2"/>
      <c r="AMC716" s="2"/>
      <c r="AMD716" s="2"/>
      <c r="AME716" s="2"/>
      <c r="AMF716" s="2"/>
      <c r="AMG716" s="2"/>
      <c r="AMH716" s="2"/>
      <c r="AMI716" s="2"/>
      <c r="AMJ716" s="2"/>
      <c r="AMK716" s="2"/>
      <c r="AML716" s="2"/>
    </row>
    <row r="717" s="172" customFormat="true" ht="32.8" hidden="true" customHeight="false" outlineLevel="0" collapsed="false">
      <c r="B717" s="168"/>
      <c r="C717" s="29" t="s">
        <v>103</v>
      </c>
      <c r="D717" s="166" t="n">
        <v>953</v>
      </c>
      <c r="E717" s="166" t="s">
        <v>56</v>
      </c>
      <c r="F717" s="166" t="s">
        <v>56</v>
      </c>
      <c r="G717" s="167" t="n">
        <v>5410069120</v>
      </c>
      <c r="H717" s="168" t="s">
        <v>104</v>
      </c>
      <c r="I717" s="169" t="n">
        <f aca="false">SUM(J717:Q717)</f>
        <v>0</v>
      </c>
      <c r="J717" s="169" t="n">
        <v>284300</v>
      </c>
      <c r="K717" s="170" t="n">
        <v>-284300</v>
      </c>
      <c r="L717" s="170"/>
      <c r="M717" s="170"/>
      <c r="N717" s="170"/>
      <c r="O717" s="170"/>
      <c r="P717" s="170"/>
      <c r="Q717" s="171"/>
      <c r="ALP717" s="1"/>
      <c r="ALQ717" s="2"/>
      <c r="ALR717" s="2"/>
      <c r="ALS717" s="2"/>
      <c r="ALT717" s="2"/>
      <c r="ALU717" s="2"/>
      <c r="ALV717" s="2"/>
      <c r="ALW717" s="2"/>
      <c r="ALX717" s="2"/>
      <c r="ALY717" s="2"/>
      <c r="ALZ717" s="2"/>
      <c r="AMA717" s="2"/>
      <c r="AMB717" s="2"/>
      <c r="AMC717" s="2"/>
      <c r="AMD717" s="2"/>
      <c r="AME717" s="2"/>
      <c r="AMF717" s="2"/>
      <c r="AMG717" s="2"/>
      <c r="AMH717" s="2"/>
      <c r="AMI717" s="2"/>
      <c r="AMJ717" s="2"/>
      <c r="AMK717" s="2"/>
      <c r="AML717" s="2"/>
    </row>
    <row r="718" s="111" customFormat="true" ht="17.6" hidden="false" customHeight="false" outlineLevel="0" collapsed="false">
      <c r="B718" s="83"/>
      <c r="C718" s="81" t="s">
        <v>61</v>
      </c>
      <c r="D718" s="154" t="n">
        <v>953</v>
      </c>
      <c r="E718" s="154" t="s">
        <v>56</v>
      </c>
      <c r="F718" s="154" t="s">
        <v>37</v>
      </c>
      <c r="G718" s="82"/>
      <c r="H718" s="83"/>
      <c r="I718" s="157" t="n">
        <f aca="false">SUM(J718:Q718)</f>
        <v>275300</v>
      </c>
      <c r="J718" s="157" t="n">
        <f aca="false">J719</f>
        <v>0</v>
      </c>
      <c r="K718" s="157" t="n">
        <f aca="false">K719</f>
        <v>275300</v>
      </c>
      <c r="L718" s="76" t="n">
        <f aca="false">L719</f>
        <v>0</v>
      </c>
      <c r="M718" s="76" t="n">
        <f aca="false">M719</f>
        <v>0</v>
      </c>
      <c r="N718" s="76" t="n">
        <f aca="false">N719</f>
        <v>0</v>
      </c>
      <c r="O718" s="157" t="n">
        <f aca="false">O719</f>
        <v>0</v>
      </c>
      <c r="P718" s="76" t="n">
        <f aca="false">P719</f>
        <v>0</v>
      </c>
      <c r="Q718" s="158" t="n">
        <f aca="false">Q719</f>
        <v>0</v>
      </c>
      <c r="ALP718" s="101"/>
      <c r="ALQ718" s="48"/>
      <c r="ALR718" s="48"/>
      <c r="ALS718" s="48"/>
      <c r="ALT718" s="48"/>
      <c r="ALU718" s="48"/>
      <c r="ALV718" s="48"/>
      <c r="ALW718" s="48"/>
      <c r="ALX718" s="48"/>
      <c r="ALY718" s="48"/>
      <c r="ALZ718" s="48"/>
      <c r="AMA718" s="48"/>
      <c r="AMB718" s="48"/>
      <c r="AMC718" s="48"/>
      <c r="AMD718" s="48"/>
      <c r="AME718" s="48"/>
      <c r="AMF718" s="48"/>
      <c r="AMG718" s="48"/>
      <c r="AMH718" s="48"/>
      <c r="AMI718" s="48"/>
      <c r="AMJ718" s="48"/>
      <c r="AMK718" s="48"/>
      <c r="AML718" s="48"/>
    </row>
    <row r="719" s="111" customFormat="true" ht="32.8" hidden="false" customHeight="false" outlineLevel="0" collapsed="false">
      <c r="B719" s="83"/>
      <c r="C719" s="81" t="s">
        <v>147</v>
      </c>
      <c r="D719" s="154" t="n">
        <v>953</v>
      </c>
      <c r="E719" s="154" t="s">
        <v>56</v>
      </c>
      <c r="F719" s="154" t="s">
        <v>37</v>
      </c>
      <c r="G719" s="82" t="n">
        <v>5400000000</v>
      </c>
      <c r="H719" s="83"/>
      <c r="I719" s="157" t="n">
        <f aca="false">SUM(J719:Q719)</f>
        <v>275300</v>
      </c>
      <c r="J719" s="157" t="n">
        <f aca="false">J720</f>
        <v>0</v>
      </c>
      <c r="K719" s="157" t="n">
        <f aca="false">K720</f>
        <v>275300</v>
      </c>
      <c r="L719" s="76" t="n">
        <f aca="false">L720</f>
        <v>0</v>
      </c>
      <c r="M719" s="76" t="n">
        <f aca="false">M720</f>
        <v>0</v>
      </c>
      <c r="N719" s="76" t="n">
        <f aca="false">N720</f>
        <v>0</v>
      </c>
      <c r="O719" s="157" t="n">
        <f aca="false">O720</f>
        <v>0</v>
      </c>
      <c r="P719" s="76" t="n">
        <f aca="false">P720</f>
        <v>0</v>
      </c>
      <c r="Q719" s="158" t="n">
        <f aca="false">Q720</f>
        <v>0</v>
      </c>
      <c r="ALP719" s="101"/>
      <c r="ALQ719" s="48"/>
      <c r="ALR719" s="48"/>
      <c r="ALS719" s="48"/>
      <c r="ALT719" s="48"/>
      <c r="ALU719" s="48"/>
      <c r="ALV719" s="48"/>
      <c r="ALW719" s="48"/>
      <c r="ALX719" s="48"/>
      <c r="ALY719" s="48"/>
      <c r="ALZ719" s="48"/>
      <c r="AMA719" s="48"/>
      <c r="AMB719" s="48"/>
      <c r="AMC719" s="48"/>
      <c r="AMD719" s="48"/>
      <c r="AME719" s="48"/>
      <c r="AMF719" s="48"/>
      <c r="AMG719" s="48"/>
      <c r="AMH719" s="48"/>
      <c r="AMI719" s="48"/>
      <c r="AMJ719" s="48"/>
      <c r="AMK719" s="48"/>
      <c r="AML719" s="48"/>
    </row>
    <row r="720" s="111" customFormat="true" ht="17.6" hidden="false" customHeight="false" outlineLevel="0" collapsed="false">
      <c r="B720" s="83"/>
      <c r="C720" s="81" t="s">
        <v>148</v>
      </c>
      <c r="D720" s="154" t="n">
        <v>953</v>
      </c>
      <c r="E720" s="154" t="s">
        <v>56</v>
      </c>
      <c r="F720" s="154" t="s">
        <v>37</v>
      </c>
      <c r="G720" s="82" t="n">
        <v>5410000000</v>
      </c>
      <c r="H720" s="83"/>
      <c r="I720" s="157" t="n">
        <f aca="false">SUM(J720:Q720)</f>
        <v>275300</v>
      </c>
      <c r="J720" s="157" t="n">
        <f aca="false">J721</f>
        <v>0</v>
      </c>
      <c r="K720" s="157" t="n">
        <f aca="false">K721</f>
        <v>275300</v>
      </c>
      <c r="L720" s="76" t="n">
        <f aca="false">L721</f>
        <v>0</v>
      </c>
      <c r="M720" s="76" t="n">
        <f aca="false">M721</f>
        <v>0</v>
      </c>
      <c r="N720" s="76" t="n">
        <f aca="false">N721</f>
        <v>0</v>
      </c>
      <c r="O720" s="157" t="n">
        <f aca="false">O721</f>
        <v>0</v>
      </c>
      <c r="P720" s="76" t="n">
        <f aca="false">P721</f>
        <v>0</v>
      </c>
      <c r="Q720" s="158" t="n">
        <f aca="false">Q721</f>
        <v>0</v>
      </c>
      <c r="ALP720" s="101"/>
      <c r="ALQ720" s="48"/>
      <c r="ALR720" s="48"/>
      <c r="ALS720" s="48"/>
      <c r="ALT720" s="48"/>
      <c r="ALU720" s="48"/>
      <c r="ALV720" s="48"/>
      <c r="ALW720" s="48"/>
      <c r="ALX720" s="48"/>
      <c r="ALY720" s="48"/>
      <c r="ALZ720" s="48"/>
      <c r="AMA720" s="48"/>
      <c r="AMB720" s="48"/>
      <c r="AMC720" s="48"/>
      <c r="AMD720" s="48"/>
      <c r="AME720" s="48"/>
      <c r="AMF720" s="48"/>
      <c r="AMG720" s="48"/>
      <c r="AMH720" s="48"/>
      <c r="AMI720" s="48"/>
      <c r="AMJ720" s="48"/>
      <c r="AMK720" s="48"/>
      <c r="AML720" s="48"/>
    </row>
    <row r="721" s="111" customFormat="true" ht="102.35" hidden="false" customHeight="true" outlineLevel="0" collapsed="false">
      <c r="B721" s="83"/>
      <c r="C721" s="81" t="s">
        <v>151</v>
      </c>
      <c r="D721" s="154" t="n">
        <v>953</v>
      </c>
      <c r="E721" s="154" t="s">
        <v>56</v>
      </c>
      <c r="F721" s="154" t="s">
        <v>37</v>
      </c>
      <c r="G721" s="82" t="n">
        <v>5410069120</v>
      </c>
      <c r="H721" s="83"/>
      <c r="I721" s="157" t="n">
        <f aca="false">SUM(J721:Q721)</f>
        <v>275300</v>
      </c>
      <c r="J721" s="157" t="n">
        <f aca="false">J722</f>
        <v>0</v>
      </c>
      <c r="K721" s="157" t="n">
        <f aca="false">K722</f>
        <v>275300</v>
      </c>
      <c r="L721" s="76" t="n">
        <f aca="false">L722</f>
        <v>0</v>
      </c>
      <c r="M721" s="76" t="n">
        <f aca="false">M722</f>
        <v>0</v>
      </c>
      <c r="N721" s="76" t="n">
        <f aca="false">N722</f>
        <v>0</v>
      </c>
      <c r="O721" s="157" t="n">
        <f aca="false">O722</f>
        <v>0</v>
      </c>
      <c r="P721" s="76" t="n">
        <f aca="false">P722</f>
        <v>0</v>
      </c>
      <c r="Q721" s="158" t="n">
        <f aca="false">Q722</f>
        <v>0</v>
      </c>
      <c r="ALP721" s="101"/>
      <c r="ALQ721" s="48"/>
      <c r="ALR721" s="48"/>
      <c r="ALS721" s="48"/>
      <c r="ALT721" s="48"/>
      <c r="ALU721" s="48"/>
      <c r="ALV721" s="48"/>
      <c r="ALW721" s="48"/>
      <c r="ALX721" s="48"/>
      <c r="ALY721" s="48"/>
      <c r="ALZ721" s="48"/>
      <c r="AMA721" s="48"/>
      <c r="AMB721" s="48"/>
      <c r="AMC721" s="48"/>
      <c r="AMD721" s="48"/>
      <c r="AME721" s="48"/>
      <c r="AMF721" s="48"/>
      <c r="AMG721" s="48"/>
      <c r="AMH721" s="48"/>
      <c r="AMI721" s="48"/>
      <c r="AMJ721" s="48"/>
      <c r="AMK721" s="48"/>
      <c r="AML721" s="48"/>
    </row>
    <row r="722" s="111" customFormat="true" ht="32.8" hidden="false" customHeight="false" outlineLevel="0" collapsed="false">
      <c r="B722" s="83"/>
      <c r="C722" s="81" t="s">
        <v>103</v>
      </c>
      <c r="D722" s="154" t="n">
        <v>953</v>
      </c>
      <c r="E722" s="154" t="s">
        <v>56</v>
      </c>
      <c r="F722" s="154" t="s">
        <v>37</v>
      </c>
      <c r="G722" s="82" t="n">
        <v>5410069120</v>
      </c>
      <c r="H722" s="83" t="s">
        <v>104</v>
      </c>
      <c r="I722" s="157" t="n">
        <f aca="false">SUM(J722:Q722)</f>
        <v>275300</v>
      </c>
      <c r="J722" s="157"/>
      <c r="K722" s="76" t="n">
        <v>275300</v>
      </c>
      <c r="L722" s="76"/>
      <c r="M722" s="76"/>
      <c r="N722" s="76"/>
      <c r="O722" s="157"/>
      <c r="P722" s="76"/>
      <c r="Q722" s="158"/>
      <c r="ALP722" s="101"/>
      <c r="ALQ722" s="48"/>
      <c r="ALR722" s="48"/>
      <c r="ALS722" s="48"/>
      <c r="ALT722" s="48"/>
      <c r="ALU722" s="48"/>
      <c r="ALV722" s="48"/>
      <c r="ALW722" s="48"/>
      <c r="ALX722" s="48"/>
      <c r="ALY722" s="48"/>
      <c r="ALZ722" s="48"/>
      <c r="AMA722" s="48"/>
      <c r="AMB722" s="48"/>
      <c r="AMC722" s="48"/>
      <c r="AMD722" s="48"/>
      <c r="AME722" s="48"/>
      <c r="AMF722" s="48"/>
      <c r="AMG722" s="48"/>
      <c r="AMH722" s="48"/>
      <c r="AMI722" s="48"/>
      <c r="AMJ722" s="48"/>
      <c r="AMK722" s="48"/>
      <c r="AML722" s="48"/>
    </row>
    <row r="723" s="111" customFormat="true" ht="17.6" hidden="false" customHeight="false" outlineLevel="0" collapsed="false">
      <c r="B723" s="83"/>
      <c r="C723" s="81" t="s">
        <v>70</v>
      </c>
      <c r="D723" s="81" t="n">
        <v>953</v>
      </c>
      <c r="E723" s="154" t="s">
        <v>39</v>
      </c>
      <c r="F723" s="154" t="s">
        <v>83</v>
      </c>
      <c r="G723" s="82"/>
      <c r="H723" s="83"/>
      <c r="I723" s="157" t="n">
        <f aca="false">SUM(J723:Q723)</f>
        <v>109644300</v>
      </c>
      <c r="J723" s="157" t="n">
        <f aca="false">J724+J735</f>
        <v>110086500</v>
      </c>
      <c r="K723" s="76" t="n">
        <f aca="false">K724+K735</f>
        <v>-442200</v>
      </c>
      <c r="L723" s="76" t="n">
        <f aca="false">L724+L735</f>
        <v>0</v>
      </c>
      <c r="M723" s="76" t="n">
        <f aca="false">M724+M735</f>
        <v>0</v>
      </c>
      <c r="N723" s="76" t="n">
        <f aca="false">N724+N735</f>
        <v>0</v>
      </c>
      <c r="O723" s="157" t="n">
        <f aca="false">O724+O735</f>
        <v>0</v>
      </c>
      <c r="P723" s="76" t="n">
        <f aca="false">P724+P735</f>
        <v>0</v>
      </c>
      <c r="Q723" s="158" t="n">
        <f aca="false">Q724+Q735</f>
        <v>0</v>
      </c>
      <c r="ALP723" s="101"/>
      <c r="ALQ723" s="48"/>
      <c r="ALR723" s="48"/>
      <c r="ALS723" s="48"/>
      <c r="ALT723" s="48"/>
      <c r="ALU723" s="48"/>
      <c r="ALV723" s="48"/>
      <c r="ALW723" s="48"/>
      <c r="ALX723" s="48"/>
      <c r="ALY723" s="48"/>
      <c r="ALZ723" s="48"/>
      <c r="AMA723" s="48"/>
      <c r="AMB723" s="48"/>
      <c r="AMC723" s="48"/>
      <c r="AMD723" s="48"/>
      <c r="AME723" s="48"/>
      <c r="AMF723" s="48"/>
      <c r="AMG723" s="48"/>
      <c r="AMH723" s="48"/>
      <c r="AMI723" s="48"/>
      <c r="AMJ723" s="48"/>
      <c r="AMK723" s="48"/>
      <c r="AML723" s="48"/>
    </row>
    <row r="724" s="111" customFormat="true" ht="17.6" hidden="false" customHeight="false" outlineLevel="0" collapsed="false">
      <c r="B724" s="180"/>
      <c r="C724" s="81" t="s">
        <v>72</v>
      </c>
      <c r="D724" s="154" t="n">
        <v>953</v>
      </c>
      <c r="E724" s="154" t="n">
        <v>10</v>
      </c>
      <c r="F724" s="154" t="s">
        <v>23</v>
      </c>
      <c r="G724" s="82"/>
      <c r="H724" s="180"/>
      <c r="I724" s="157" t="n">
        <f aca="false">SUM(J724:Q724)</f>
        <v>95314500</v>
      </c>
      <c r="J724" s="157" t="n">
        <f aca="false">J725</f>
        <v>95800900</v>
      </c>
      <c r="K724" s="76" t="n">
        <f aca="false">K725</f>
        <v>-486400</v>
      </c>
      <c r="L724" s="76" t="n">
        <f aca="false">L725</f>
        <v>0</v>
      </c>
      <c r="M724" s="76" t="n">
        <f aca="false">M725</f>
        <v>0</v>
      </c>
      <c r="N724" s="76" t="n">
        <f aca="false">N725</f>
        <v>0</v>
      </c>
      <c r="O724" s="157" t="n">
        <f aca="false">O725</f>
        <v>0</v>
      </c>
      <c r="P724" s="76" t="n">
        <f aca="false">P725</f>
        <v>0</v>
      </c>
      <c r="Q724" s="158" t="n">
        <f aca="false">Q725</f>
        <v>0</v>
      </c>
      <c r="ALP724" s="101"/>
      <c r="ALQ724" s="48"/>
      <c r="ALR724" s="48"/>
      <c r="ALS724" s="48"/>
      <c r="ALT724" s="48"/>
      <c r="ALU724" s="48"/>
      <c r="ALV724" s="48"/>
      <c r="ALW724" s="48"/>
      <c r="ALX724" s="48"/>
      <c r="ALY724" s="48"/>
      <c r="ALZ724" s="48"/>
      <c r="AMA724" s="48"/>
      <c r="AMB724" s="48"/>
      <c r="AMC724" s="48"/>
      <c r="AMD724" s="48"/>
      <c r="AME724" s="48"/>
      <c r="AMF724" s="48"/>
      <c r="AMG724" s="48"/>
      <c r="AMH724" s="48"/>
      <c r="AMI724" s="48"/>
      <c r="AMJ724" s="48"/>
      <c r="AMK724" s="48"/>
      <c r="AML724" s="48"/>
    </row>
    <row r="725" s="111" customFormat="true" ht="32.8" hidden="false" customHeight="false" outlineLevel="0" collapsed="false">
      <c r="B725" s="180"/>
      <c r="C725" s="81" t="s">
        <v>147</v>
      </c>
      <c r="D725" s="154" t="n">
        <v>953</v>
      </c>
      <c r="E725" s="154" t="n">
        <v>10</v>
      </c>
      <c r="F725" s="154" t="s">
        <v>23</v>
      </c>
      <c r="G725" s="82" t="n">
        <v>5400000000</v>
      </c>
      <c r="H725" s="180"/>
      <c r="I725" s="157" t="n">
        <f aca="false">SUM(J725:Q725)</f>
        <v>95314500</v>
      </c>
      <c r="J725" s="157" t="n">
        <f aca="false">J726</f>
        <v>95800900</v>
      </c>
      <c r="K725" s="76" t="n">
        <f aca="false">K726</f>
        <v>-486400</v>
      </c>
      <c r="L725" s="76" t="n">
        <f aca="false">L726</f>
        <v>0</v>
      </c>
      <c r="M725" s="76" t="n">
        <f aca="false">M726</f>
        <v>0</v>
      </c>
      <c r="N725" s="76" t="n">
        <f aca="false">N726</f>
        <v>0</v>
      </c>
      <c r="O725" s="157" t="n">
        <f aca="false">O726</f>
        <v>0</v>
      </c>
      <c r="P725" s="76" t="n">
        <f aca="false">P726</f>
        <v>0</v>
      </c>
      <c r="Q725" s="158" t="n">
        <f aca="false">Q726</f>
        <v>0</v>
      </c>
      <c r="ALP725" s="101"/>
      <c r="ALQ725" s="48"/>
      <c r="ALR725" s="48"/>
      <c r="ALS725" s="48"/>
      <c r="ALT725" s="48"/>
      <c r="ALU725" s="48"/>
      <c r="ALV725" s="48"/>
      <c r="ALW725" s="48"/>
      <c r="ALX725" s="48"/>
      <c r="ALY725" s="48"/>
      <c r="ALZ725" s="48"/>
      <c r="AMA725" s="48"/>
      <c r="AMB725" s="48"/>
      <c r="AMC725" s="48"/>
      <c r="AMD725" s="48"/>
      <c r="AME725" s="48"/>
      <c r="AMF725" s="48"/>
      <c r="AMG725" s="48"/>
      <c r="AMH725" s="48"/>
      <c r="AMI725" s="48"/>
      <c r="AMJ725" s="48"/>
      <c r="AMK725" s="48"/>
      <c r="AML725" s="48"/>
    </row>
    <row r="726" s="111" customFormat="true" ht="17.6" hidden="false" customHeight="false" outlineLevel="0" collapsed="false">
      <c r="B726" s="90"/>
      <c r="C726" s="81" t="s">
        <v>148</v>
      </c>
      <c r="D726" s="81" t="n">
        <v>953</v>
      </c>
      <c r="E726" s="154" t="s">
        <v>39</v>
      </c>
      <c r="F726" s="154" t="s">
        <v>23</v>
      </c>
      <c r="G726" s="82" t="n">
        <v>5410000000</v>
      </c>
      <c r="H726" s="86"/>
      <c r="I726" s="157" t="n">
        <f aca="false">SUM(J726:Q726)</f>
        <v>95314500</v>
      </c>
      <c r="J726" s="157" t="n">
        <f aca="false">J727+J729+J731+J733</f>
        <v>95800900</v>
      </c>
      <c r="K726" s="157" t="n">
        <f aca="false">K727+K729+K731+K733</f>
        <v>-486400</v>
      </c>
      <c r="L726" s="76" t="n">
        <f aca="false">L727+L729+L731+L733</f>
        <v>0</v>
      </c>
      <c r="M726" s="76" t="n">
        <f aca="false">M727+M729+M731+M733</f>
        <v>0</v>
      </c>
      <c r="N726" s="76" t="n">
        <f aca="false">N727+N729+N731+N733</f>
        <v>0</v>
      </c>
      <c r="O726" s="157" t="n">
        <f aca="false">O727+O729+O731+O733</f>
        <v>0</v>
      </c>
      <c r="P726" s="76" t="n">
        <f aca="false">P727+P729+P731+P733</f>
        <v>0</v>
      </c>
      <c r="Q726" s="158" t="n">
        <f aca="false">Q727+Q729+Q731+Q733</f>
        <v>0</v>
      </c>
      <c r="ALP726" s="101"/>
      <c r="ALQ726" s="48"/>
      <c r="ALR726" s="48"/>
      <c r="ALS726" s="48"/>
      <c r="ALT726" s="48"/>
      <c r="ALU726" s="48"/>
      <c r="ALV726" s="48"/>
      <c r="ALW726" s="48"/>
      <c r="ALX726" s="48"/>
      <c r="ALY726" s="48"/>
      <c r="ALZ726" s="48"/>
      <c r="AMA726" s="48"/>
      <c r="AMB726" s="48"/>
      <c r="AMC726" s="48"/>
      <c r="AMD726" s="48"/>
      <c r="AME726" s="48"/>
      <c r="AMF726" s="48"/>
      <c r="AMG726" s="48"/>
      <c r="AMH726" s="48"/>
      <c r="AMI726" s="48"/>
      <c r="AMJ726" s="48"/>
      <c r="AMK726" s="48"/>
      <c r="AML726" s="48"/>
    </row>
    <row r="727" s="111" customFormat="true" ht="111.2" hidden="false" customHeight="true" outlineLevel="0" collapsed="false">
      <c r="B727" s="90"/>
      <c r="C727" s="81" t="s">
        <v>149</v>
      </c>
      <c r="D727" s="81" t="n">
        <v>953</v>
      </c>
      <c r="E727" s="154" t="s">
        <v>39</v>
      </c>
      <c r="F727" s="154" t="s">
        <v>23</v>
      </c>
      <c r="G727" s="82" t="n">
        <v>5410069100</v>
      </c>
      <c r="H727" s="86"/>
      <c r="I727" s="157" t="n">
        <f aca="false">SUM(J727:Q727)</f>
        <v>54625900</v>
      </c>
      <c r="J727" s="157" t="n">
        <f aca="false">J728</f>
        <v>54038200</v>
      </c>
      <c r="K727" s="76" t="n">
        <f aca="false">K728</f>
        <v>587700</v>
      </c>
      <c r="L727" s="76" t="n">
        <f aca="false">L728</f>
        <v>0</v>
      </c>
      <c r="M727" s="76" t="n">
        <f aca="false">M728</f>
        <v>0</v>
      </c>
      <c r="N727" s="76" t="n">
        <f aca="false">N728</f>
        <v>0</v>
      </c>
      <c r="O727" s="157" t="n">
        <f aca="false">O728</f>
        <v>0</v>
      </c>
      <c r="P727" s="76" t="n">
        <f aca="false">P728</f>
        <v>0</v>
      </c>
      <c r="Q727" s="158" t="n">
        <f aca="false">Q728</f>
        <v>0</v>
      </c>
      <c r="ALP727" s="101"/>
      <c r="ALQ727" s="48"/>
      <c r="ALR727" s="48"/>
      <c r="ALS727" s="48"/>
      <c r="ALT727" s="48"/>
      <c r="ALU727" s="48"/>
      <c r="ALV727" s="48"/>
      <c r="ALW727" s="48"/>
      <c r="ALX727" s="48"/>
      <c r="ALY727" s="48"/>
      <c r="ALZ727" s="48"/>
      <c r="AMA727" s="48"/>
      <c r="AMB727" s="48"/>
      <c r="AMC727" s="48"/>
      <c r="AMD727" s="48"/>
      <c r="AME727" s="48"/>
      <c r="AMF727" s="48"/>
      <c r="AMG727" s="48"/>
      <c r="AMH727" s="48"/>
      <c r="AMI727" s="48"/>
      <c r="AMJ727" s="48"/>
      <c r="AMK727" s="48"/>
      <c r="AML727" s="48"/>
    </row>
    <row r="728" s="111" customFormat="true" ht="17.6" hidden="false" customHeight="false" outlineLevel="0" collapsed="false">
      <c r="B728" s="90"/>
      <c r="C728" s="81" t="s">
        <v>136</v>
      </c>
      <c r="D728" s="81" t="n">
        <v>953</v>
      </c>
      <c r="E728" s="154" t="s">
        <v>39</v>
      </c>
      <c r="F728" s="154" t="s">
        <v>23</v>
      </c>
      <c r="G728" s="82" t="n">
        <v>5410069100</v>
      </c>
      <c r="H728" s="86" t="n">
        <v>300</v>
      </c>
      <c r="I728" s="157" t="n">
        <f aca="false">SUM(J728:Q728)</f>
        <v>54625900</v>
      </c>
      <c r="J728" s="157" t="n">
        <v>54038200</v>
      </c>
      <c r="K728" s="76" t="n">
        <v>587700</v>
      </c>
      <c r="L728" s="76"/>
      <c r="M728" s="76"/>
      <c r="N728" s="76"/>
      <c r="O728" s="157"/>
      <c r="P728" s="76"/>
      <c r="Q728" s="158"/>
      <c r="ALP728" s="101"/>
      <c r="ALQ728" s="48"/>
      <c r="ALR728" s="48"/>
      <c r="ALS728" s="48"/>
      <c r="ALT728" s="48"/>
      <c r="ALU728" s="48"/>
      <c r="ALV728" s="48"/>
      <c r="ALW728" s="48"/>
      <c r="ALX728" s="48"/>
      <c r="ALY728" s="48"/>
      <c r="ALZ728" s="48"/>
      <c r="AMA728" s="48"/>
      <c r="AMB728" s="48"/>
      <c r="AMC728" s="48"/>
      <c r="AMD728" s="48"/>
      <c r="AME728" s="48"/>
      <c r="AMF728" s="48"/>
      <c r="AMG728" s="48"/>
      <c r="AMH728" s="48"/>
      <c r="AMI728" s="48"/>
      <c r="AMJ728" s="48"/>
      <c r="AMK728" s="48"/>
      <c r="AML728" s="48"/>
    </row>
    <row r="729" s="111" customFormat="true" ht="64.15" hidden="false" customHeight="false" outlineLevel="0" collapsed="false">
      <c r="B729" s="90"/>
      <c r="C729" s="81" t="s">
        <v>150</v>
      </c>
      <c r="D729" s="81" t="n">
        <v>953</v>
      </c>
      <c r="E729" s="154" t="s">
        <v>39</v>
      </c>
      <c r="F729" s="154" t="s">
        <v>23</v>
      </c>
      <c r="G729" s="82" t="n">
        <v>5410069110</v>
      </c>
      <c r="H729" s="86"/>
      <c r="I729" s="157" t="n">
        <f aca="false">SUM(J729:Q729)</f>
        <v>205000</v>
      </c>
      <c r="J729" s="157" t="n">
        <f aca="false">J730</f>
        <v>393600</v>
      </c>
      <c r="K729" s="76" t="n">
        <f aca="false">K730</f>
        <v>-188600</v>
      </c>
      <c r="L729" s="76" t="n">
        <f aca="false">L730</f>
        <v>0</v>
      </c>
      <c r="M729" s="76" t="n">
        <f aca="false">M730</f>
        <v>0</v>
      </c>
      <c r="N729" s="76" t="n">
        <f aca="false">N730</f>
        <v>0</v>
      </c>
      <c r="O729" s="157" t="n">
        <f aca="false">O730</f>
        <v>0</v>
      </c>
      <c r="P729" s="76" t="n">
        <f aca="false">P730</f>
        <v>0</v>
      </c>
      <c r="Q729" s="158" t="n">
        <f aca="false">Q730</f>
        <v>0</v>
      </c>
      <c r="ALP729" s="101"/>
      <c r="ALQ729" s="48"/>
      <c r="ALR729" s="48"/>
      <c r="ALS729" s="48"/>
      <c r="ALT729" s="48"/>
      <c r="ALU729" s="48"/>
      <c r="ALV729" s="48"/>
      <c r="ALW729" s="48"/>
      <c r="ALX729" s="48"/>
      <c r="ALY729" s="48"/>
      <c r="ALZ729" s="48"/>
      <c r="AMA729" s="48"/>
      <c r="AMB729" s="48"/>
      <c r="AMC729" s="48"/>
      <c r="AMD729" s="48"/>
      <c r="AME729" s="48"/>
      <c r="AMF729" s="48"/>
      <c r="AMG729" s="48"/>
      <c r="AMH729" s="48"/>
      <c r="AMI729" s="48"/>
      <c r="AMJ729" s="48"/>
      <c r="AMK729" s="48"/>
      <c r="AML729" s="48"/>
    </row>
    <row r="730" s="111" customFormat="true" ht="17.6" hidden="false" customHeight="false" outlineLevel="0" collapsed="false">
      <c r="B730" s="90"/>
      <c r="C730" s="81" t="s">
        <v>136</v>
      </c>
      <c r="D730" s="81" t="n">
        <v>953</v>
      </c>
      <c r="E730" s="154" t="s">
        <v>39</v>
      </c>
      <c r="F730" s="154" t="s">
        <v>23</v>
      </c>
      <c r="G730" s="82" t="n">
        <v>5410069110</v>
      </c>
      <c r="H730" s="86" t="n">
        <v>300</v>
      </c>
      <c r="I730" s="157" t="n">
        <f aca="false">SUM(J730:Q730)</f>
        <v>205000</v>
      </c>
      <c r="J730" s="157" t="n">
        <v>393600</v>
      </c>
      <c r="K730" s="76" t="n">
        <v>-188600</v>
      </c>
      <c r="L730" s="76"/>
      <c r="M730" s="76"/>
      <c r="N730" s="76"/>
      <c r="O730" s="157"/>
      <c r="P730" s="76"/>
      <c r="Q730" s="158"/>
      <c r="ALP730" s="101"/>
      <c r="ALQ730" s="48"/>
      <c r="ALR730" s="48"/>
      <c r="ALS730" s="48"/>
      <c r="ALT730" s="48"/>
      <c r="ALU730" s="48"/>
      <c r="ALV730" s="48"/>
      <c r="ALW730" s="48"/>
      <c r="ALX730" s="48"/>
      <c r="ALY730" s="48"/>
      <c r="ALZ730" s="48"/>
      <c r="AMA730" s="48"/>
      <c r="AMB730" s="48"/>
      <c r="AMC730" s="48"/>
      <c r="AMD730" s="48"/>
      <c r="AME730" s="48"/>
      <c r="AMF730" s="48"/>
      <c r="AMG730" s="48"/>
      <c r="AMH730" s="48"/>
      <c r="AMI730" s="48"/>
      <c r="AMJ730" s="48"/>
      <c r="AMK730" s="48"/>
      <c r="AML730" s="48"/>
    </row>
    <row r="731" s="111" customFormat="true" ht="78.4" hidden="false" customHeight="true" outlineLevel="0" collapsed="false">
      <c r="B731" s="90"/>
      <c r="C731" s="81" t="s">
        <v>152</v>
      </c>
      <c r="D731" s="81" t="n">
        <v>953</v>
      </c>
      <c r="E731" s="154" t="s">
        <v>39</v>
      </c>
      <c r="F731" s="154" t="s">
        <v>23</v>
      </c>
      <c r="G731" s="82" t="n">
        <v>5410069130</v>
      </c>
      <c r="H731" s="86"/>
      <c r="I731" s="157" t="n">
        <f aca="false">SUM(J731:Q731)</f>
        <v>40278900</v>
      </c>
      <c r="J731" s="157" t="n">
        <f aca="false">J732</f>
        <v>40961100</v>
      </c>
      <c r="K731" s="76" t="n">
        <f aca="false">K732</f>
        <v>-682200</v>
      </c>
      <c r="L731" s="76" t="n">
        <f aca="false">L732</f>
        <v>0</v>
      </c>
      <c r="M731" s="76" t="n">
        <f aca="false">M732</f>
        <v>0</v>
      </c>
      <c r="N731" s="76" t="n">
        <f aca="false">N732</f>
        <v>0</v>
      </c>
      <c r="O731" s="157" t="n">
        <f aca="false">O732</f>
        <v>0</v>
      </c>
      <c r="P731" s="76" t="n">
        <f aca="false">P732</f>
        <v>0</v>
      </c>
      <c r="Q731" s="158" t="n">
        <f aca="false">Q732</f>
        <v>0</v>
      </c>
      <c r="ALP731" s="101"/>
      <c r="ALQ731" s="48"/>
      <c r="ALR731" s="48"/>
      <c r="ALS731" s="48"/>
      <c r="ALT731" s="48"/>
      <c r="ALU731" s="48"/>
      <c r="ALV731" s="48"/>
      <c r="ALW731" s="48"/>
      <c r="ALX731" s="48"/>
      <c r="ALY731" s="48"/>
      <c r="ALZ731" s="48"/>
      <c r="AMA731" s="48"/>
      <c r="AMB731" s="48"/>
      <c r="AMC731" s="48"/>
      <c r="AMD731" s="48"/>
      <c r="AME731" s="48"/>
      <c r="AMF731" s="48"/>
      <c r="AMG731" s="48"/>
      <c r="AMH731" s="48"/>
      <c r="AMI731" s="48"/>
      <c r="AMJ731" s="48"/>
      <c r="AMK731" s="48"/>
      <c r="AML731" s="48"/>
    </row>
    <row r="732" s="111" customFormat="true" ht="17.6" hidden="false" customHeight="false" outlineLevel="0" collapsed="false">
      <c r="B732" s="90"/>
      <c r="C732" s="81" t="s">
        <v>136</v>
      </c>
      <c r="D732" s="81" t="n">
        <v>953</v>
      </c>
      <c r="E732" s="154" t="s">
        <v>39</v>
      </c>
      <c r="F732" s="154" t="s">
        <v>23</v>
      </c>
      <c r="G732" s="82" t="n">
        <v>5410069130</v>
      </c>
      <c r="H732" s="86" t="n">
        <v>300</v>
      </c>
      <c r="I732" s="157" t="n">
        <f aca="false">SUM(J732:Q732)</f>
        <v>40278900</v>
      </c>
      <c r="J732" s="157" t="n">
        <v>40961100</v>
      </c>
      <c r="K732" s="76" t="n">
        <v>-682200</v>
      </c>
      <c r="L732" s="76"/>
      <c r="M732" s="76"/>
      <c r="N732" s="76"/>
      <c r="O732" s="157"/>
      <c r="P732" s="76"/>
      <c r="Q732" s="158"/>
      <c r="ALP732" s="101"/>
      <c r="ALQ732" s="48"/>
      <c r="ALR732" s="48"/>
      <c r="ALS732" s="48"/>
      <c r="ALT732" s="48"/>
      <c r="ALU732" s="48"/>
      <c r="ALV732" s="48"/>
      <c r="ALW732" s="48"/>
      <c r="ALX732" s="48"/>
      <c r="ALY732" s="48"/>
      <c r="ALZ732" s="48"/>
      <c r="AMA732" s="48"/>
      <c r="AMB732" s="48"/>
      <c r="AMC732" s="48"/>
      <c r="AMD732" s="48"/>
      <c r="AME732" s="48"/>
      <c r="AMF732" s="48"/>
      <c r="AMG732" s="48"/>
      <c r="AMH732" s="48"/>
      <c r="AMI732" s="48"/>
      <c r="AMJ732" s="48"/>
      <c r="AMK732" s="48"/>
      <c r="AML732" s="48"/>
    </row>
    <row r="733" s="111" customFormat="true" ht="79.2" hidden="false" customHeight="true" outlineLevel="0" collapsed="false">
      <c r="B733" s="90"/>
      <c r="C733" s="81" t="s">
        <v>153</v>
      </c>
      <c r="D733" s="81" t="n">
        <v>953</v>
      </c>
      <c r="E733" s="154" t="s">
        <v>39</v>
      </c>
      <c r="F733" s="154" t="s">
        <v>23</v>
      </c>
      <c r="G733" s="82" t="n">
        <v>5410069140</v>
      </c>
      <c r="H733" s="86"/>
      <c r="I733" s="157" t="n">
        <f aca="false">SUM(J733:Q733)</f>
        <v>204700</v>
      </c>
      <c r="J733" s="157" t="n">
        <f aca="false">J734</f>
        <v>408000</v>
      </c>
      <c r="K733" s="76" t="n">
        <f aca="false">K734</f>
        <v>-203300</v>
      </c>
      <c r="L733" s="76" t="n">
        <f aca="false">L734</f>
        <v>0</v>
      </c>
      <c r="M733" s="76" t="n">
        <f aca="false">M734</f>
        <v>0</v>
      </c>
      <c r="N733" s="76" t="n">
        <f aca="false">N734</f>
        <v>0</v>
      </c>
      <c r="O733" s="157" t="n">
        <f aca="false">O734</f>
        <v>0</v>
      </c>
      <c r="P733" s="76" t="n">
        <f aca="false">P734</f>
        <v>0</v>
      </c>
      <c r="Q733" s="158" t="n">
        <f aca="false">Q734</f>
        <v>0</v>
      </c>
      <c r="ALP733" s="101"/>
      <c r="ALQ733" s="48"/>
      <c r="ALR733" s="48"/>
      <c r="ALS733" s="48"/>
      <c r="ALT733" s="48"/>
      <c r="ALU733" s="48"/>
      <c r="ALV733" s="48"/>
      <c r="ALW733" s="48"/>
      <c r="ALX733" s="48"/>
      <c r="ALY733" s="48"/>
      <c r="ALZ733" s="48"/>
      <c r="AMA733" s="48"/>
      <c r="AMB733" s="48"/>
      <c r="AMC733" s="48"/>
      <c r="AMD733" s="48"/>
      <c r="AME733" s="48"/>
      <c r="AMF733" s="48"/>
      <c r="AMG733" s="48"/>
      <c r="AMH733" s="48"/>
      <c r="AMI733" s="48"/>
      <c r="AMJ733" s="48"/>
      <c r="AMK733" s="48"/>
      <c r="AML733" s="48"/>
    </row>
    <row r="734" customFormat="false" ht="17.6" hidden="false" customHeight="false" outlineLevel="0" collapsed="false">
      <c r="A734" s="111"/>
      <c r="B734" s="90"/>
      <c r="C734" s="81" t="s">
        <v>136</v>
      </c>
      <c r="D734" s="81" t="n">
        <v>953</v>
      </c>
      <c r="E734" s="154" t="s">
        <v>39</v>
      </c>
      <c r="F734" s="154" t="s">
        <v>23</v>
      </c>
      <c r="G734" s="82" t="n">
        <v>5410069140</v>
      </c>
      <c r="H734" s="86" t="n">
        <v>300</v>
      </c>
      <c r="I734" s="157" t="n">
        <f aca="false">SUM(J734:Q734)</f>
        <v>204700</v>
      </c>
      <c r="J734" s="157" t="n">
        <v>408000</v>
      </c>
      <c r="K734" s="76" t="n">
        <v>-203300</v>
      </c>
      <c r="L734" s="76"/>
      <c r="M734" s="76"/>
      <c r="N734" s="76"/>
      <c r="O734" s="157"/>
      <c r="P734" s="76"/>
      <c r="Q734" s="158"/>
      <c r="IE734" s="111"/>
      <c r="IF734" s="111"/>
      <c r="IG734" s="111"/>
      <c r="IH734" s="111"/>
      <c r="II734" s="111"/>
      <c r="IJ734" s="111"/>
      <c r="IK734" s="111"/>
      <c r="IL734" s="111"/>
      <c r="IM734" s="111"/>
      <c r="IN734" s="111"/>
      <c r="IO734" s="111"/>
      <c r="IP734" s="111"/>
      <c r="IQ734" s="111"/>
      <c r="IR734" s="111"/>
      <c r="IS734" s="111"/>
      <c r="IT734" s="111"/>
      <c r="IU734" s="111"/>
      <c r="IV734" s="111"/>
      <c r="IW734" s="111"/>
      <c r="IX734" s="111"/>
      <c r="IY734" s="111"/>
      <c r="IZ734" s="111"/>
      <c r="JA734" s="111"/>
      <c r="JB734" s="111"/>
      <c r="JC734" s="111"/>
      <c r="JD734" s="111"/>
      <c r="JE734" s="111"/>
      <c r="JF734" s="111"/>
      <c r="JG734" s="111"/>
      <c r="JH734" s="111"/>
      <c r="JI734" s="111"/>
      <c r="JJ734" s="111"/>
      <c r="JK734" s="111"/>
      <c r="JL734" s="111"/>
      <c r="JM734" s="111"/>
      <c r="JN734" s="111"/>
      <c r="JO734" s="111"/>
      <c r="JP734" s="111"/>
      <c r="JQ734" s="111"/>
      <c r="JR734" s="111"/>
      <c r="JS734" s="111"/>
      <c r="JT734" s="111"/>
      <c r="JU734" s="111"/>
      <c r="JV734" s="111"/>
      <c r="JW734" s="111"/>
      <c r="JX734" s="111"/>
      <c r="JY734" s="111"/>
      <c r="JZ734" s="111"/>
      <c r="KA734" s="111"/>
      <c r="KB734" s="111"/>
      <c r="KC734" s="111"/>
      <c r="KD734" s="111"/>
      <c r="KE734" s="111"/>
      <c r="KF734" s="111"/>
      <c r="KG734" s="111"/>
      <c r="KH734" s="111"/>
      <c r="KI734" s="111"/>
      <c r="KJ734" s="111"/>
      <c r="KK734" s="111"/>
      <c r="KL734" s="111"/>
      <c r="KM734" s="111"/>
      <c r="KN734" s="111"/>
      <c r="KO734" s="111"/>
      <c r="KP734" s="111"/>
      <c r="KQ734" s="111"/>
      <c r="KR734" s="111"/>
      <c r="KS734" s="111"/>
      <c r="KT734" s="111"/>
      <c r="KU734" s="111"/>
      <c r="KV734" s="111"/>
      <c r="KW734" s="111"/>
      <c r="KX734" s="111"/>
      <c r="KY734" s="111"/>
      <c r="KZ734" s="111"/>
      <c r="LA734" s="111"/>
      <c r="LB734" s="111"/>
      <c r="LC734" s="111"/>
      <c r="LD734" s="111"/>
      <c r="LE734" s="111"/>
      <c r="LF734" s="111"/>
      <c r="LG734" s="111"/>
      <c r="LH734" s="111"/>
      <c r="LI734" s="111"/>
      <c r="LJ734" s="111"/>
      <c r="LK734" s="111"/>
      <c r="LL734" s="111"/>
      <c r="LM734" s="111"/>
      <c r="LN734" s="111"/>
      <c r="LO734" s="111"/>
      <c r="LP734" s="111"/>
      <c r="LQ734" s="111"/>
      <c r="LR734" s="111"/>
      <c r="LS734" s="111"/>
      <c r="LT734" s="111"/>
      <c r="LU734" s="111"/>
      <c r="LV734" s="111"/>
      <c r="LW734" s="111"/>
      <c r="LX734" s="111"/>
      <c r="LY734" s="111"/>
      <c r="LZ734" s="111"/>
      <c r="MA734" s="111"/>
      <c r="MB734" s="111"/>
      <c r="MC734" s="111"/>
      <c r="MD734" s="111"/>
      <c r="ME734" s="111"/>
      <c r="MF734" s="111"/>
      <c r="MG734" s="111"/>
      <c r="MH734" s="111"/>
      <c r="MI734" s="111"/>
      <c r="MJ734" s="111"/>
      <c r="MK734" s="111"/>
      <c r="ML734" s="111"/>
      <c r="MM734" s="111"/>
      <c r="MN734" s="111"/>
      <c r="MO734" s="111"/>
      <c r="MP734" s="111"/>
      <c r="MQ734" s="111"/>
      <c r="MR734" s="111"/>
      <c r="MS734" s="111"/>
      <c r="MT734" s="111"/>
      <c r="MU734" s="111"/>
      <c r="MV734" s="111"/>
      <c r="MW734" s="111"/>
      <c r="MX734" s="111"/>
      <c r="MY734" s="111"/>
      <c r="MZ734" s="111"/>
      <c r="NA734" s="111"/>
      <c r="NB734" s="111"/>
      <c r="NC734" s="111"/>
      <c r="ND734" s="111"/>
      <c r="NE734" s="111"/>
      <c r="NF734" s="111"/>
      <c r="NG734" s="111"/>
      <c r="NH734" s="111"/>
      <c r="NI734" s="111"/>
      <c r="NJ734" s="111"/>
      <c r="NK734" s="111"/>
      <c r="NL734" s="111"/>
      <c r="NM734" s="111"/>
      <c r="NN734" s="111"/>
      <c r="NO734" s="111"/>
      <c r="NP734" s="111"/>
      <c r="NQ734" s="111"/>
      <c r="NR734" s="111"/>
      <c r="NS734" s="111"/>
      <c r="NT734" s="111"/>
      <c r="NU734" s="111"/>
      <c r="NV734" s="111"/>
      <c r="NW734" s="111"/>
      <c r="NX734" s="111"/>
      <c r="NY734" s="111"/>
      <c r="NZ734" s="111"/>
      <c r="OA734" s="111"/>
      <c r="OB734" s="111"/>
      <c r="OC734" s="111"/>
      <c r="OD734" s="111"/>
      <c r="OE734" s="111"/>
      <c r="OF734" s="111"/>
      <c r="OG734" s="111"/>
      <c r="OH734" s="111"/>
      <c r="OI734" s="111"/>
      <c r="OJ734" s="111"/>
      <c r="OK734" s="111"/>
      <c r="OL734" s="111"/>
      <c r="OM734" s="111"/>
      <c r="ON734" s="111"/>
      <c r="OO734" s="111"/>
      <c r="OP734" s="111"/>
      <c r="OQ734" s="111"/>
      <c r="OR734" s="111"/>
      <c r="OS734" s="111"/>
      <c r="OT734" s="111"/>
      <c r="OU734" s="111"/>
      <c r="OV734" s="111"/>
      <c r="OW734" s="111"/>
      <c r="OX734" s="111"/>
      <c r="OY734" s="111"/>
      <c r="OZ734" s="111"/>
      <c r="PA734" s="111"/>
      <c r="PB734" s="111"/>
      <c r="PC734" s="111"/>
      <c r="PD734" s="111"/>
      <c r="PE734" s="111"/>
      <c r="PF734" s="111"/>
      <c r="PG734" s="111"/>
      <c r="PH734" s="111"/>
      <c r="PI734" s="111"/>
      <c r="PJ734" s="111"/>
      <c r="PK734" s="111"/>
      <c r="PL734" s="111"/>
      <c r="PM734" s="111"/>
      <c r="PN734" s="111"/>
      <c r="PO734" s="111"/>
      <c r="PP734" s="111"/>
      <c r="PQ734" s="111"/>
      <c r="PR734" s="111"/>
      <c r="PS734" s="111"/>
      <c r="PT734" s="111"/>
      <c r="PU734" s="111"/>
      <c r="PV734" s="111"/>
      <c r="PW734" s="111"/>
      <c r="PX734" s="111"/>
      <c r="PY734" s="111"/>
      <c r="PZ734" s="111"/>
      <c r="QA734" s="111"/>
      <c r="QB734" s="111"/>
      <c r="QC734" s="111"/>
      <c r="QD734" s="111"/>
      <c r="QE734" s="111"/>
      <c r="QF734" s="111"/>
      <c r="QG734" s="111"/>
      <c r="QH734" s="111"/>
      <c r="QI734" s="111"/>
      <c r="QJ734" s="111"/>
      <c r="QK734" s="111"/>
      <c r="QL734" s="111"/>
      <c r="QM734" s="111"/>
      <c r="QN734" s="111"/>
      <c r="QO734" s="111"/>
      <c r="QP734" s="111"/>
      <c r="QQ734" s="111"/>
      <c r="QR734" s="111"/>
      <c r="QS734" s="111"/>
      <c r="QT734" s="111"/>
      <c r="QU734" s="111"/>
      <c r="QV734" s="111"/>
      <c r="QW734" s="111"/>
      <c r="QX734" s="111"/>
      <c r="QY734" s="111"/>
      <c r="QZ734" s="111"/>
      <c r="RA734" s="111"/>
      <c r="RB734" s="111"/>
      <c r="RC734" s="111"/>
      <c r="RD734" s="111"/>
      <c r="RE734" s="111"/>
      <c r="RF734" s="111"/>
      <c r="RG734" s="111"/>
      <c r="RH734" s="111"/>
      <c r="RI734" s="111"/>
      <c r="RJ734" s="111"/>
      <c r="RK734" s="111"/>
      <c r="RL734" s="111"/>
      <c r="RM734" s="111"/>
      <c r="RN734" s="111"/>
      <c r="RO734" s="111"/>
      <c r="RP734" s="111"/>
      <c r="RQ734" s="111"/>
      <c r="RR734" s="111"/>
      <c r="RS734" s="111"/>
      <c r="RT734" s="111"/>
      <c r="RU734" s="111"/>
      <c r="RV734" s="111"/>
      <c r="RW734" s="111"/>
      <c r="RX734" s="111"/>
      <c r="RY734" s="111"/>
      <c r="RZ734" s="111"/>
      <c r="SA734" s="111"/>
      <c r="SB734" s="111"/>
      <c r="SC734" s="111"/>
      <c r="SD734" s="111"/>
      <c r="SE734" s="111"/>
      <c r="SF734" s="111"/>
      <c r="SG734" s="111"/>
      <c r="SH734" s="111"/>
      <c r="SI734" s="111"/>
      <c r="SJ734" s="111"/>
      <c r="SK734" s="111"/>
      <c r="SL734" s="111"/>
      <c r="SM734" s="111"/>
      <c r="SN734" s="111"/>
      <c r="SO734" s="111"/>
      <c r="SP734" s="111"/>
      <c r="SQ734" s="111"/>
      <c r="SR734" s="111"/>
      <c r="SS734" s="111"/>
      <c r="ST734" s="111"/>
      <c r="SU734" s="111"/>
      <c r="SV734" s="111"/>
      <c r="SW734" s="111"/>
      <c r="SX734" s="111"/>
      <c r="SY734" s="111"/>
      <c r="SZ734" s="111"/>
      <c r="TA734" s="111"/>
      <c r="TB734" s="111"/>
      <c r="TC734" s="111"/>
      <c r="TD734" s="111"/>
      <c r="TE734" s="111"/>
      <c r="TF734" s="111"/>
      <c r="TG734" s="111"/>
      <c r="TH734" s="111"/>
      <c r="TI734" s="111"/>
      <c r="TJ734" s="111"/>
      <c r="TK734" s="111"/>
      <c r="TL734" s="111"/>
      <c r="TM734" s="111"/>
      <c r="TN734" s="111"/>
      <c r="TO734" s="111"/>
      <c r="TP734" s="111"/>
      <c r="TQ734" s="111"/>
      <c r="TR734" s="111"/>
      <c r="TS734" s="111"/>
      <c r="TT734" s="111"/>
      <c r="TU734" s="111"/>
      <c r="TV734" s="111"/>
      <c r="TW734" s="111"/>
      <c r="TX734" s="111"/>
      <c r="TY734" s="111"/>
      <c r="TZ734" s="111"/>
      <c r="UA734" s="111"/>
      <c r="UB734" s="111"/>
      <c r="UC734" s="111"/>
      <c r="UD734" s="111"/>
      <c r="UE734" s="111"/>
      <c r="UF734" s="111"/>
      <c r="UG734" s="111"/>
      <c r="UH734" s="111"/>
      <c r="UI734" s="111"/>
      <c r="UJ734" s="111"/>
      <c r="UK734" s="111"/>
      <c r="UL734" s="111"/>
      <c r="UM734" s="111"/>
      <c r="UN734" s="111"/>
      <c r="UO734" s="111"/>
      <c r="UP734" s="111"/>
      <c r="UQ734" s="111"/>
      <c r="UR734" s="111"/>
      <c r="US734" s="111"/>
      <c r="UT734" s="111"/>
      <c r="UU734" s="111"/>
      <c r="UV734" s="111"/>
      <c r="UW734" s="111"/>
      <c r="UX734" s="111"/>
      <c r="UY734" s="111"/>
      <c r="UZ734" s="111"/>
      <c r="VA734" s="111"/>
      <c r="VB734" s="111"/>
      <c r="VC734" s="111"/>
      <c r="VD734" s="111"/>
      <c r="VE734" s="111"/>
      <c r="VF734" s="111"/>
      <c r="VG734" s="111"/>
      <c r="VH734" s="111"/>
      <c r="VI734" s="111"/>
      <c r="VJ734" s="111"/>
      <c r="VK734" s="111"/>
      <c r="VL734" s="111"/>
      <c r="VM734" s="111"/>
      <c r="VN734" s="111"/>
      <c r="VO734" s="111"/>
      <c r="VP734" s="111"/>
      <c r="VQ734" s="111"/>
      <c r="VR734" s="111"/>
      <c r="VS734" s="111"/>
      <c r="VT734" s="111"/>
      <c r="VU734" s="111"/>
      <c r="VV734" s="111"/>
      <c r="VW734" s="111"/>
      <c r="VX734" s="111"/>
      <c r="VY734" s="111"/>
      <c r="VZ734" s="111"/>
      <c r="WA734" s="111"/>
      <c r="WB734" s="111"/>
      <c r="WC734" s="111"/>
      <c r="WD734" s="111"/>
      <c r="WE734" s="111"/>
      <c r="WF734" s="111"/>
      <c r="WG734" s="111"/>
      <c r="WH734" s="111"/>
      <c r="WI734" s="111"/>
      <c r="WJ734" s="111"/>
      <c r="WK734" s="111"/>
      <c r="WL734" s="111"/>
      <c r="WM734" s="111"/>
      <c r="WN734" s="111"/>
      <c r="WO734" s="111"/>
      <c r="WP734" s="111"/>
      <c r="WQ734" s="111"/>
      <c r="WR734" s="111"/>
      <c r="WS734" s="111"/>
      <c r="WT734" s="111"/>
      <c r="WU734" s="111"/>
      <c r="WV734" s="111"/>
      <c r="WW734" s="111"/>
      <c r="WX734" s="111"/>
      <c r="WY734" s="111"/>
      <c r="WZ734" s="111"/>
      <c r="XA734" s="111"/>
      <c r="XB734" s="111"/>
      <c r="XC734" s="111"/>
      <c r="XD734" s="111"/>
      <c r="XE734" s="111"/>
      <c r="XF734" s="111"/>
      <c r="XG734" s="111"/>
      <c r="XH734" s="111"/>
      <c r="XI734" s="111"/>
      <c r="XJ734" s="111"/>
      <c r="XK734" s="111"/>
      <c r="XL734" s="111"/>
      <c r="XM734" s="111"/>
      <c r="XN734" s="111"/>
      <c r="XO734" s="111"/>
      <c r="XP734" s="111"/>
      <c r="XQ734" s="111"/>
      <c r="XR734" s="111"/>
      <c r="XS734" s="111"/>
      <c r="XT734" s="111"/>
      <c r="XU734" s="111"/>
      <c r="XV734" s="111"/>
      <c r="XW734" s="111"/>
      <c r="XX734" s="111"/>
      <c r="XY734" s="111"/>
      <c r="XZ734" s="111"/>
      <c r="YA734" s="111"/>
      <c r="YB734" s="111"/>
      <c r="YC734" s="111"/>
      <c r="YD734" s="111"/>
      <c r="YE734" s="111"/>
      <c r="YF734" s="111"/>
      <c r="YG734" s="111"/>
      <c r="YH734" s="111"/>
      <c r="YI734" s="111"/>
      <c r="YJ734" s="111"/>
      <c r="YK734" s="111"/>
      <c r="YL734" s="111"/>
      <c r="YM734" s="111"/>
      <c r="YN734" s="111"/>
      <c r="YO734" s="111"/>
      <c r="YP734" s="111"/>
      <c r="YQ734" s="111"/>
      <c r="YR734" s="111"/>
      <c r="YS734" s="111"/>
      <c r="YT734" s="111"/>
      <c r="YU734" s="111"/>
      <c r="YV734" s="111"/>
      <c r="YW734" s="111"/>
      <c r="YX734" s="111"/>
      <c r="YY734" s="111"/>
      <c r="YZ734" s="111"/>
      <c r="ZA734" s="111"/>
      <c r="ZB734" s="111"/>
      <c r="ZC734" s="111"/>
      <c r="ZD734" s="111"/>
      <c r="ZE734" s="111"/>
      <c r="ZF734" s="111"/>
      <c r="ZG734" s="111"/>
      <c r="ZH734" s="111"/>
      <c r="ZI734" s="111"/>
      <c r="ZJ734" s="111"/>
      <c r="ZK734" s="111"/>
      <c r="ZL734" s="111"/>
      <c r="ZM734" s="111"/>
      <c r="ZN734" s="111"/>
      <c r="ZO734" s="111"/>
      <c r="ZP734" s="111"/>
      <c r="ZQ734" s="111"/>
      <c r="ZR734" s="111"/>
      <c r="ZS734" s="111"/>
      <c r="ZT734" s="111"/>
      <c r="ZU734" s="111"/>
      <c r="ZV734" s="111"/>
      <c r="ZW734" s="111"/>
      <c r="ZX734" s="111"/>
      <c r="ZY734" s="111"/>
      <c r="ZZ734" s="111"/>
      <c r="AAA734" s="111"/>
      <c r="AAB734" s="111"/>
      <c r="AAC734" s="111"/>
      <c r="AAD734" s="111"/>
      <c r="AAE734" s="111"/>
      <c r="AAF734" s="111"/>
      <c r="AAG734" s="111"/>
      <c r="AAH734" s="111"/>
      <c r="AAI734" s="111"/>
      <c r="AAJ734" s="111"/>
      <c r="AAK734" s="111"/>
      <c r="AAL734" s="111"/>
      <c r="AAM734" s="111"/>
      <c r="AAN734" s="111"/>
      <c r="AAO734" s="111"/>
      <c r="AAP734" s="111"/>
      <c r="AAQ734" s="111"/>
      <c r="AAR734" s="111"/>
      <c r="AAS734" s="111"/>
      <c r="AAT734" s="111"/>
      <c r="AAU734" s="111"/>
      <c r="AAV734" s="111"/>
      <c r="AAW734" s="111"/>
      <c r="AAX734" s="111"/>
      <c r="AAY734" s="111"/>
      <c r="AAZ734" s="111"/>
      <c r="ABA734" s="111"/>
      <c r="ABB734" s="111"/>
      <c r="ABC734" s="111"/>
      <c r="ABD734" s="111"/>
      <c r="ABE734" s="111"/>
      <c r="ABF734" s="111"/>
      <c r="ABG734" s="111"/>
      <c r="ABH734" s="111"/>
      <c r="ABI734" s="111"/>
      <c r="ABJ734" s="111"/>
      <c r="ABK734" s="111"/>
      <c r="ABL734" s="111"/>
      <c r="ABM734" s="111"/>
      <c r="ABN734" s="111"/>
      <c r="ABO734" s="111"/>
      <c r="ABP734" s="111"/>
      <c r="ABQ734" s="111"/>
      <c r="ABR734" s="111"/>
      <c r="ABS734" s="111"/>
      <c r="ABT734" s="111"/>
      <c r="ABU734" s="111"/>
      <c r="ABV734" s="111"/>
      <c r="ABW734" s="111"/>
      <c r="ABX734" s="111"/>
      <c r="ABY734" s="111"/>
      <c r="ABZ734" s="111"/>
      <c r="ACA734" s="111"/>
      <c r="ACB734" s="111"/>
      <c r="ACC734" s="111"/>
      <c r="ACD734" s="111"/>
      <c r="ACE734" s="111"/>
      <c r="ACF734" s="111"/>
      <c r="ACG734" s="111"/>
      <c r="ACH734" s="111"/>
      <c r="ACI734" s="111"/>
      <c r="ACJ734" s="111"/>
      <c r="ACK734" s="111"/>
      <c r="ACL734" s="111"/>
      <c r="ACM734" s="111"/>
      <c r="ACN734" s="111"/>
      <c r="ACO734" s="111"/>
      <c r="ACP734" s="111"/>
      <c r="ACQ734" s="111"/>
      <c r="ACR734" s="111"/>
      <c r="ACS734" s="111"/>
      <c r="ACT734" s="111"/>
      <c r="ACU734" s="111"/>
      <c r="ACV734" s="111"/>
      <c r="ACW734" s="111"/>
      <c r="ACX734" s="111"/>
      <c r="ACY734" s="111"/>
      <c r="ACZ734" s="111"/>
      <c r="ADA734" s="111"/>
      <c r="ADB734" s="111"/>
      <c r="ADC734" s="111"/>
      <c r="ADD734" s="111"/>
      <c r="ADE734" s="111"/>
      <c r="ADF734" s="111"/>
      <c r="ADG734" s="111"/>
      <c r="ADH734" s="111"/>
      <c r="ADI734" s="111"/>
      <c r="ADJ734" s="111"/>
      <c r="ADK734" s="111"/>
      <c r="ADL734" s="111"/>
      <c r="ADM734" s="111"/>
      <c r="ADN734" s="111"/>
      <c r="ADO734" s="111"/>
      <c r="ADP734" s="111"/>
      <c r="ADQ734" s="111"/>
      <c r="ADR734" s="111"/>
      <c r="ADS734" s="111"/>
      <c r="ADT734" s="111"/>
      <c r="ADU734" s="111"/>
      <c r="ADV734" s="111"/>
      <c r="ADW734" s="111"/>
      <c r="ADX734" s="111"/>
      <c r="ADY734" s="111"/>
      <c r="ADZ734" s="111"/>
      <c r="AEA734" s="111"/>
      <c r="AEB734" s="111"/>
      <c r="AEC734" s="111"/>
      <c r="AED734" s="111"/>
      <c r="AEE734" s="111"/>
      <c r="AEF734" s="111"/>
      <c r="AEG734" s="111"/>
      <c r="AEH734" s="111"/>
      <c r="AEI734" s="111"/>
      <c r="AEJ734" s="111"/>
      <c r="AEK734" s="111"/>
      <c r="AEL734" s="111"/>
      <c r="AEM734" s="111"/>
      <c r="AEN734" s="111"/>
      <c r="AEO734" s="111"/>
      <c r="AEP734" s="111"/>
      <c r="AEQ734" s="111"/>
      <c r="AER734" s="111"/>
      <c r="AES734" s="111"/>
      <c r="AET734" s="111"/>
      <c r="AEU734" s="111"/>
      <c r="AEV734" s="111"/>
      <c r="AEW734" s="111"/>
      <c r="AEX734" s="111"/>
      <c r="AEY734" s="111"/>
      <c r="AEZ734" s="111"/>
      <c r="AFA734" s="111"/>
      <c r="AFB734" s="111"/>
      <c r="AFC734" s="111"/>
      <c r="AFD734" s="111"/>
      <c r="AFE734" s="111"/>
      <c r="AFF734" s="111"/>
      <c r="AFG734" s="111"/>
      <c r="AFH734" s="111"/>
      <c r="AFI734" s="111"/>
      <c r="AFJ734" s="111"/>
      <c r="AFK734" s="111"/>
      <c r="AFL734" s="111"/>
      <c r="AFM734" s="111"/>
      <c r="AFN734" s="111"/>
      <c r="AFO734" s="111"/>
      <c r="AFP734" s="111"/>
      <c r="AFQ734" s="111"/>
      <c r="AFR734" s="111"/>
      <c r="AFS734" s="111"/>
      <c r="AFT734" s="111"/>
      <c r="AFU734" s="111"/>
      <c r="AFV734" s="111"/>
      <c r="AFW734" s="111"/>
      <c r="AFX734" s="111"/>
      <c r="AFY734" s="111"/>
      <c r="AFZ734" s="111"/>
      <c r="AGA734" s="111"/>
      <c r="AGB734" s="111"/>
      <c r="AGC734" s="111"/>
      <c r="AGD734" s="111"/>
      <c r="AGE734" s="111"/>
      <c r="AGF734" s="111"/>
      <c r="AGG734" s="111"/>
      <c r="AGH734" s="111"/>
      <c r="AGI734" s="111"/>
      <c r="AGJ734" s="111"/>
      <c r="AGK734" s="111"/>
      <c r="AGL734" s="111"/>
      <c r="AGM734" s="111"/>
      <c r="AGN734" s="111"/>
      <c r="AGO734" s="111"/>
      <c r="AGP734" s="111"/>
      <c r="AGQ734" s="111"/>
      <c r="AGR734" s="111"/>
      <c r="AGS734" s="111"/>
      <c r="AGT734" s="111"/>
      <c r="AGU734" s="111"/>
      <c r="AGV734" s="111"/>
      <c r="AGW734" s="111"/>
      <c r="AGX734" s="111"/>
      <c r="AGY734" s="111"/>
      <c r="AGZ734" s="111"/>
      <c r="AHA734" s="111"/>
      <c r="AHB734" s="111"/>
      <c r="AHC734" s="111"/>
      <c r="AHD734" s="111"/>
      <c r="AHE734" s="111"/>
      <c r="AHF734" s="111"/>
      <c r="AHG734" s="111"/>
      <c r="AHH734" s="111"/>
      <c r="AHI734" s="111"/>
      <c r="AHJ734" s="111"/>
      <c r="AHK734" s="111"/>
      <c r="AHL734" s="111"/>
      <c r="AHM734" s="111"/>
      <c r="AHN734" s="111"/>
      <c r="AHO734" s="111"/>
      <c r="AHP734" s="111"/>
      <c r="AHQ734" s="111"/>
      <c r="AHR734" s="111"/>
      <c r="AHS734" s="111"/>
      <c r="AHT734" s="111"/>
      <c r="AHU734" s="111"/>
      <c r="AHV734" s="111"/>
      <c r="AHW734" s="111"/>
      <c r="AHX734" s="111"/>
      <c r="AHY734" s="111"/>
      <c r="AHZ734" s="111"/>
      <c r="AIA734" s="111"/>
      <c r="AIB734" s="111"/>
      <c r="AIC734" s="111"/>
      <c r="AID734" s="111"/>
      <c r="AIE734" s="111"/>
      <c r="AIF734" s="111"/>
      <c r="AIG734" s="111"/>
      <c r="AIH734" s="111"/>
      <c r="AII734" s="111"/>
      <c r="AIJ734" s="111"/>
      <c r="AIK734" s="111"/>
      <c r="AIL734" s="111"/>
      <c r="AIM734" s="111"/>
      <c r="AIN734" s="111"/>
      <c r="AIO734" s="111"/>
      <c r="AIP734" s="111"/>
      <c r="AIQ734" s="111"/>
      <c r="AIR734" s="111"/>
      <c r="AIS734" s="111"/>
      <c r="AIT734" s="111"/>
      <c r="AIU734" s="111"/>
      <c r="AIV734" s="111"/>
      <c r="AIW734" s="111"/>
      <c r="AIX734" s="111"/>
      <c r="AIY734" s="111"/>
      <c r="AIZ734" s="111"/>
      <c r="AJA734" s="111"/>
      <c r="AJB734" s="111"/>
      <c r="AJC734" s="111"/>
      <c r="AJD734" s="111"/>
      <c r="AJE734" s="111"/>
      <c r="AJF734" s="111"/>
      <c r="AJG734" s="111"/>
      <c r="AJH734" s="111"/>
      <c r="AJI734" s="111"/>
      <c r="AJJ734" s="111"/>
      <c r="AJK734" s="111"/>
      <c r="AJL734" s="111"/>
      <c r="AJM734" s="111"/>
      <c r="AJN734" s="111"/>
      <c r="AJO734" s="111"/>
      <c r="AJP734" s="111"/>
      <c r="AJQ734" s="111"/>
      <c r="AJR734" s="111"/>
      <c r="AJS734" s="111"/>
      <c r="AJT734" s="111"/>
      <c r="AJU734" s="111"/>
      <c r="AJV734" s="111"/>
      <c r="AJW734" s="111"/>
      <c r="AJX734" s="111"/>
      <c r="AJY734" s="111"/>
      <c r="AJZ734" s="111"/>
      <c r="AKA734" s="111"/>
      <c r="AKB734" s="111"/>
      <c r="AKC734" s="111"/>
      <c r="AKD734" s="111"/>
      <c r="AKE734" s="111"/>
      <c r="AKF734" s="111"/>
      <c r="AKG734" s="111"/>
      <c r="AKH734" s="111"/>
      <c r="AKI734" s="111"/>
      <c r="AKJ734" s="111"/>
      <c r="AKK734" s="111"/>
      <c r="AKL734" s="111"/>
      <c r="AKM734" s="111"/>
      <c r="AKN734" s="111"/>
      <c r="AKO734" s="111"/>
      <c r="AKP734" s="111"/>
      <c r="AKQ734" s="111"/>
      <c r="AKR734" s="111"/>
      <c r="AKS734" s="111"/>
      <c r="AKT734" s="111"/>
      <c r="AKU734" s="111"/>
      <c r="AKV734" s="111"/>
      <c r="AKW734" s="111"/>
      <c r="AKX734" s="111"/>
      <c r="AKY734" s="111"/>
      <c r="AKZ734" s="111"/>
      <c r="ALA734" s="111"/>
      <c r="ALB734" s="111"/>
      <c r="ALC734" s="111"/>
      <c r="ALD734" s="111"/>
      <c r="ALE734" s="111"/>
      <c r="ALF734" s="111"/>
      <c r="ALG734" s="111"/>
      <c r="ALH734" s="111"/>
      <c r="ALI734" s="111"/>
      <c r="ALJ734" s="111"/>
      <c r="ALK734" s="111"/>
      <c r="ALL734" s="111"/>
      <c r="ALM734" s="111"/>
      <c r="ALN734" s="111"/>
      <c r="ALO734" s="111"/>
      <c r="AMM734" s="111"/>
    </row>
    <row r="735" customFormat="false" ht="17.6" hidden="false" customHeight="false" outlineLevel="0" collapsed="false">
      <c r="A735" s="111"/>
      <c r="B735" s="83"/>
      <c r="C735" s="81" t="s">
        <v>73</v>
      </c>
      <c r="D735" s="81" t="n">
        <v>953</v>
      </c>
      <c r="E735" s="154" t="s">
        <v>39</v>
      </c>
      <c r="F735" s="154" t="s">
        <v>27</v>
      </c>
      <c r="G735" s="82"/>
      <c r="H735" s="83"/>
      <c r="I735" s="157" t="n">
        <f aca="false">SUM(J735:Q735)</f>
        <v>14329800</v>
      </c>
      <c r="J735" s="157" t="n">
        <f aca="false">J736</f>
        <v>14285600</v>
      </c>
      <c r="K735" s="76" t="n">
        <f aca="false">K736</f>
        <v>44200</v>
      </c>
      <c r="L735" s="76" t="n">
        <f aca="false">L736</f>
        <v>0</v>
      </c>
      <c r="M735" s="76" t="n">
        <f aca="false">M736</f>
        <v>0</v>
      </c>
      <c r="N735" s="76" t="n">
        <f aca="false">N736</f>
        <v>0</v>
      </c>
      <c r="O735" s="157" t="n">
        <f aca="false">O736</f>
        <v>0</v>
      </c>
      <c r="P735" s="76" t="n">
        <f aca="false">P736</f>
        <v>0</v>
      </c>
      <c r="Q735" s="158" t="n">
        <f aca="false">Q736</f>
        <v>0</v>
      </c>
      <c r="IE735" s="111"/>
      <c r="IF735" s="111"/>
      <c r="IG735" s="111"/>
      <c r="IH735" s="111"/>
      <c r="II735" s="111"/>
      <c r="IJ735" s="111"/>
      <c r="IK735" s="111"/>
      <c r="IL735" s="111"/>
      <c r="IM735" s="111"/>
      <c r="IN735" s="111"/>
      <c r="IO735" s="111"/>
      <c r="IP735" s="111"/>
      <c r="IQ735" s="111"/>
      <c r="IR735" s="111"/>
      <c r="IS735" s="111"/>
      <c r="IT735" s="111"/>
      <c r="IU735" s="111"/>
      <c r="IV735" s="111"/>
      <c r="IW735" s="111"/>
      <c r="IX735" s="111"/>
      <c r="IY735" s="111"/>
      <c r="IZ735" s="111"/>
      <c r="JA735" s="111"/>
      <c r="JB735" s="111"/>
      <c r="JC735" s="111"/>
      <c r="JD735" s="111"/>
      <c r="JE735" s="111"/>
      <c r="JF735" s="111"/>
      <c r="JG735" s="111"/>
      <c r="JH735" s="111"/>
      <c r="JI735" s="111"/>
      <c r="JJ735" s="111"/>
      <c r="JK735" s="111"/>
      <c r="JL735" s="111"/>
      <c r="JM735" s="111"/>
      <c r="JN735" s="111"/>
      <c r="JO735" s="111"/>
      <c r="JP735" s="111"/>
      <c r="JQ735" s="111"/>
      <c r="JR735" s="111"/>
      <c r="JS735" s="111"/>
      <c r="JT735" s="111"/>
      <c r="JU735" s="111"/>
      <c r="JV735" s="111"/>
      <c r="JW735" s="111"/>
      <c r="JX735" s="111"/>
      <c r="JY735" s="111"/>
      <c r="JZ735" s="111"/>
      <c r="KA735" s="111"/>
      <c r="KB735" s="111"/>
      <c r="KC735" s="111"/>
      <c r="KD735" s="111"/>
      <c r="KE735" s="111"/>
      <c r="KF735" s="111"/>
      <c r="KG735" s="111"/>
      <c r="KH735" s="111"/>
      <c r="KI735" s="111"/>
      <c r="KJ735" s="111"/>
      <c r="KK735" s="111"/>
      <c r="KL735" s="111"/>
      <c r="KM735" s="111"/>
      <c r="KN735" s="111"/>
      <c r="KO735" s="111"/>
      <c r="KP735" s="111"/>
      <c r="KQ735" s="111"/>
      <c r="KR735" s="111"/>
      <c r="KS735" s="111"/>
      <c r="KT735" s="111"/>
      <c r="KU735" s="111"/>
      <c r="KV735" s="111"/>
      <c r="KW735" s="111"/>
      <c r="KX735" s="111"/>
      <c r="KY735" s="111"/>
      <c r="KZ735" s="111"/>
      <c r="LA735" s="111"/>
      <c r="LB735" s="111"/>
      <c r="LC735" s="111"/>
      <c r="LD735" s="111"/>
      <c r="LE735" s="111"/>
      <c r="LF735" s="111"/>
      <c r="LG735" s="111"/>
      <c r="LH735" s="111"/>
      <c r="LI735" s="111"/>
      <c r="LJ735" s="111"/>
      <c r="LK735" s="111"/>
      <c r="LL735" s="111"/>
      <c r="LM735" s="111"/>
      <c r="LN735" s="111"/>
      <c r="LO735" s="111"/>
      <c r="LP735" s="111"/>
      <c r="LQ735" s="111"/>
      <c r="LR735" s="111"/>
      <c r="LS735" s="111"/>
      <c r="LT735" s="111"/>
      <c r="LU735" s="111"/>
      <c r="LV735" s="111"/>
      <c r="LW735" s="111"/>
      <c r="LX735" s="111"/>
      <c r="LY735" s="111"/>
      <c r="LZ735" s="111"/>
      <c r="MA735" s="111"/>
      <c r="MB735" s="111"/>
      <c r="MC735" s="111"/>
      <c r="MD735" s="111"/>
      <c r="ME735" s="111"/>
      <c r="MF735" s="111"/>
      <c r="MG735" s="111"/>
      <c r="MH735" s="111"/>
      <c r="MI735" s="111"/>
      <c r="MJ735" s="111"/>
      <c r="MK735" s="111"/>
      <c r="ML735" s="111"/>
      <c r="MM735" s="111"/>
      <c r="MN735" s="111"/>
      <c r="MO735" s="111"/>
      <c r="MP735" s="111"/>
      <c r="MQ735" s="111"/>
      <c r="MR735" s="111"/>
      <c r="MS735" s="111"/>
      <c r="MT735" s="111"/>
      <c r="MU735" s="111"/>
      <c r="MV735" s="111"/>
      <c r="MW735" s="111"/>
      <c r="MX735" s="111"/>
      <c r="MY735" s="111"/>
      <c r="MZ735" s="111"/>
      <c r="NA735" s="111"/>
      <c r="NB735" s="111"/>
      <c r="NC735" s="111"/>
      <c r="ND735" s="111"/>
      <c r="NE735" s="111"/>
      <c r="NF735" s="111"/>
      <c r="NG735" s="111"/>
      <c r="NH735" s="111"/>
      <c r="NI735" s="111"/>
      <c r="NJ735" s="111"/>
      <c r="NK735" s="111"/>
      <c r="NL735" s="111"/>
      <c r="NM735" s="111"/>
      <c r="NN735" s="111"/>
      <c r="NO735" s="111"/>
      <c r="NP735" s="111"/>
      <c r="NQ735" s="111"/>
      <c r="NR735" s="111"/>
      <c r="NS735" s="111"/>
      <c r="NT735" s="111"/>
      <c r="NU735" s="111"/>
      <c r="NV735" s="111"/>
      <c r="NW735" s="111"/>
      <c r="NX735" s="111"/>
      <c r="NY735" s="111"/>
      <c r="NZ735" s="111"/>
      <c r="OA735" s="111"/>
      <c r="OB735" s="111"/>
      <c r="OC735" s="111"/>
      <c r="OD735" s="111"/>
      <c r="OE735" s="111"/>
      <c r="OF735" s="111"/>
      <c r="OG735" s="111"/>
      <c r="OH735" s="111"/>
      <c r="OI735" s="111"/>
      <c r="OJ735" s="111"/>
      <c r="OK735" s="111"/>
      <c r="OL735" s="111"/>
      <c r="OM735" s="111"/>
      <c r="ON735" s="111"/>
      <c r="OO735" s="111"/>
      <c r="OP735" s="111"/>
      <c r="OQ735" s="111"/>
      <c r="OR735" s="111"/>
      <c r="OS735" s="111"/>
      <c r="OT735" s="111"/>
      <c r="OU735" s="111"/>
      <c r="OV735" s="111"/>
      <c r="OW735" s="111"/>
      <c r="OX735" s="111"/>
      <c r="OY735" s="111"/>
      <c r="OZ735" s="111"/>
      <c r="PA735" s="111"/>
      <c r="PB735" s="111"/>
      <c r="PC735" s="111"/>
      <c r="PD735" s="111"/>
      <c r="PE735" s="111"/>
      <c r="PF735" s="111"/>
      <c r="PG735" s="111"/>
      <c r="PH735" s="111"/>
      <c r="PI735" s="111"/>
      <c r="PJ735" s="111"/>
      <c r="PK735" s="111"/>
      <c r="PL735" s="111"/>
      <c r="PM735" s="111"/>
      <c r="PN735" s="111"/>
      <c r="PO735" s="111"/>
      <c r="PP735" s="111"/>
      <c r="PQ735" s="111"/>
      <c r="PR735" s="111"/>
      <c r="PS735" s="111"/>
      <c r="PT735" s="111"/>
      <c r="PU735" s="111"/>
      <c r="PV735" s="111"/>
      <c r="PW735" s="111"/>
      <c r="PX735" s="111"/>
      <c r="PY735" s="111"/>
      <c r="PZ735" s="111"/>
      <c r="QA735" s="111"/>
      <c r="QB735" s="111"/>
      <c r="QC735" s="111"/>
      <c r="QD735" s="111"/>
      <c r="QE735" s="111"/>
      <c r="QF735" s="111"/>
      <c r="QG735" s="111"/>
      <c r="QH735" s="111"/>
      <c r="QI735" s="111"/>
      <c r="QJ735" s="111"/>
      <c r="QK735" s="111"/>
      <c r="QL735" s="111"/>
      <c r="QM735" s="111"/>
      <c r="QN735" s="111"/>
      <c r="QO735" s="111"/>
      <c r="QP735" s="111"/>
      <c r="QQ735" s="111"/>
      <c r="QR735" s="111"/>
      <c r="QS735" s="111"/>
      <c r="QT735" s="111"/>
      <c r="QU735" s="111"/>
      <c r="QV735" s="111"/>
      <c r="QW735" s="111"/>
      <c r="QX735" s="111"/>
      <c r="QY735" s="111"/>
      <c r="QZ735" s="111"/>
      <c r="RA735" s="111"/>
      <c r="RB735" s="111"/>
      <c r="RC735" s="111"/>
      <c r="RD735" s="111"/>
      <c r="RE735" s="111"/>
      <c r="RF735" s="111"/>
      <c r="RG735" s="111"/>
      <c r="RH735" s="111"/>
      <c r="RI735" s="111"/>
      <c r="RJ735" s="111"/>
      <c r="RK735" s="111"/>
      <c r="RL735" s="111"/>
      <c r="RM735" s="111"/>
      <c r="RN735" s="111"/>
      <c r="RO735" s="111"/>
      <c r="RP735" s="111"/>
      <c r="RQ735" s="111"/>
      <c r="RR735" s="111"/>
      <c r="RS735" s="111"/>
      <c r="RT735" s="111"/>
      <c r="RU735" s="111"/>
      <c r="RV735" s="111"/>
      <c r="RW735" s="111"/>
      <c r="RX735" s="111"/>
      <c r="RY735" s="111"/>
      <c r="RZ735" s="111"/>
      <c r="SA735" s="111"/>
      <c r="SB735" s="111"/>
      <c r="SC735" s="111"/>
      <c r="SD735" s="111"/>
      <c r="SE735" s="111"/>
      <c r="SF735" s="111"/>
      <c r="SG735" s="111"/>
      <c r="SH735" s="111"/>
      <c r="SI735" s="111"/>
      <c r="SJ735" s="111"/>
      <c r="SK735" s="111"/>
      <c r="SL735" s="111"/>
      <c r="SM735" s="111"/>
      <c r="SN735" s="111"/>
      <c r="SO735" s="111"/>
      <c r="SP735" s="111"/>
      <c r="SQ735" s="111"/>
      <c r="SR735" s="111"/>
      <c r="SS735" s="111"/>
      <c r="ST735" s="111"/>
      <c r="SU735" s="111"/>
      <c r="SV735" s="111"/>
      <c r="SW735" s="111"/>
      <c r="SX735" s="111"/>
      <c r="SY735" s="111"/>
      <c r="SZ735" s="111"/>
      <c r="TA735" s="111"/>
      <c r="TB735" s="111"/>
      <c r="TC735" s="111"/>
      <c r="TD735" s="111"/>
      <c r="TE735" s="111"/>
      <c r="TF735" s="111"/>
      <c r="TG735" s="111"/>
      <c r="TH735" s="111"/>
      <c r="TI735" s="111"/>
      <c r="TJ735" s="111"/>
      <c r="TK735" s="111"/>
      <c r="TL735" s="111"/>
      <c r="TM735" s="111"/>
      <c r="TN735" s="111"/>
      <c r="TO735" s="111"/>
      <c r="TP735" s="111"/>
      <c r="TQ735" s="111"/>
      <c r="TR735" s="111"/>
      <c r="TS735" s="111"/>
      <c r="TT735" s="111"/>
      <c r="TU735" s="111"/>
      <c r="TV735" s="111"/>
      <c r="TW735" s="111"/>
      <c r="TX735" s="111"/>
      <c r="TY735" s="111"/>
      <c r="TZ735" s="111"/>
      <c r="UA735" s="111"/>
      <c r="UB735" s="111"/>
      <c r="UC735" s="111"/>
      <c r="UD735" s="111"/>
      <c r="UE735" s="111"/>
      <c r="UF735" s="111"/>
      <c r="UG735" s="111"/>
      <c r="UH735" s="111"/>
      <c r="UI735" s="111"/>
      <c r="UJ735" s="111"/>
      <c r="UK735" s="111"/>
      <c r="UL735" s="111"/>
      <c r="UM735" s="111"/>
      <c r="UN735" s="111"/>
      <c r="UO735" s="111"/>
      <c r="UP735" s="111"/>
      <c r="UQ735" s="111"/>
      <c r="UR735" s="111"/>
      <c r="US735" s="111"/>
      <c r="UT735" s="111"/>
      <c r="UU735" s="111"/>
      <c r="UV735" s="111"/>
      <c r="UW735" s="111"/>
      <c r="UX735" s="111"/>
      <c r="UY735" s="111"/>
      <c r="UZ735" s="111"/>
      <c r="VA735" s="111"/>
      <c r="VB735" s="111"/>
      <c r="VC735" s="111"/>
      <c r="VD735" s="111"/>
      <c r="VE735" s="111"/>
      <c r="VF735" s="111"/>
      <c r="VG735" s="111"/>
      <c r="VH735" s="111"/>
      <c r="VI735" s="111"/>
      <c r="VJ735" s="111"/>
      <c r="VK735" s="111"/>
      <c r="VL735" s="111"/>
      <c r="VM735" s="111"/>
      <c r="VN735" s="111"/>
      <c r="VO735" s="111"/>
      <c r="VP735" s="111"/>
      <c r="VQ735" s="111"/>
      <c r="VR735" s="111"/>
      <c r="VS735" s="111"/>
      <c r="VT735" s="111"/>
      <c r="VU735" s="111"/>
      <c r="VV735" s="111"/>
      <c r="VW735" s="111"/>
      <c r="VX735" s="111"/>
      <c r="VY735" s="111"/>
      <c r="VZ735" s="111"/>
      <c r="WA735" s="111"/>
      <c r="WB735" s="111"/>
      <c r="WC735" s="111"/>
      <c r="WD735" s="111"/>
      <c r="WE735" s="111"/>
      <c r="WF735" s="111"/>
      <c r="WG735" s="111"/>
      <c r="WH735" s="111"/>
      <c r="WI735" s="111"/>
      <c r="WJ735" s="111"/>
      <c r="WK735" s="111"/>
      <c r="WL735" s="111"/>
      <c r="WM735" s="111"/>
      <c r="WN735" s="111"/>
      <c r="WO735" s="111"/>
      <c r="WP735" s="111"/>
      <c r="WQ735" s="111"/>
      <c r="WR735" s="111"/>
      <c r="WS735" s="111"/>
      <c r="WT735" s="111"/>
      <c r="WU735" s="111"/>
      <c r="WV735" s="111"/>
      <c r="WW735" s="111"/>
      <c r="WX735" s="111"/>
      <c r="WY735" s="111"/>
      <c r="WZ735" s="111"/>
      <c r="XA735" s="111"/>
      <c r="XB735" s="111"/>
      <c r="XC735" s="111"/>
      <c r="XD735" s="111"/>
      <c r="XE735" s="111"/>
      <c r="XF735" s="111"/>
      <c r="XG735" s="111"/>
      <c r="XH735" s="111"/>
      <c r="XI735" s="111"/>
      <c r="XJ735" s="111"/>
      <c r="XK735" s="111"/>
      <c r="XL735" s="111"/>
      <c r="XM735" s="111"/>
      <c r="XN735" s="111"/>
      <c r="XO735" s="111"/>
      <c r="XP735" s="111"/>
      <c r="XQ735" s="111"/>
      <c r="XR735" s="111"/>
      <c r="XS735" s="111"/>
      <c r="XT735" s="111"/>
      <c r="XU735" s="111"/>
      <c r="XV735" s="111"/>
      <c r="XW735" s="111"/>
      <c r="XX735" s="111"/>
      <c r="XY735" s="111"/>
      <c r="XZ735" s="111"/>
      <c r="YA735" s="111"/>
      <c r="YB735" s="111"/>
      <c r="YC735" s="111"/>
      <c r="YD735" s="111"/>
      <c r="YE735" s="111"/>
      <c r="YF735" s="111"/>
      <c r="YG735" s="111"/>
      <c r="YH735" s="111"/>
      <c r="YI735" s="111"/>
      <c r="YJ735" s="111"/>
      <c r="YK735" s="111"/>
      <c r="YL735" s="111"/>
      <c r="YM735" s="111"/>
      <c r="YN735" s="111"/>
      <c r="YO735" s="111"/>
      <c r="YP735" s="111"/>
      <c r="YQ735" s="111"/>
      <c r="YR735" s="111"/>
      <c r="YS735" s="111"/>
      <c r="YT735" s="111"/>
      <c r="YU735" s="111"/>
      <c r="YV735" s="111"/>
      <c r="YW735" s="111"/>
      <c r="YX735" s="111"/>
      <c r="YY735" s="111"/>
      <c r="YZ735" s="111"/>
      <c r="ZA735" s="111"/>
      <c r="ZB735" s="111"/>
      <c r="ZC735" s="111"/>
      <c r="ZD735" s="111"/>
      <c r="ZE735" s="111"/>
      <c r="ZF735" s="111"/>
      <c r="ZG735" s="111"/>
      <c r="ZH735" s="111"/>
      <c r="ZI735" s="111"/>
      <c r="ZJ735" s="111"/>
      <c r="ZK735" s="111"/>
      <c r="ZL735" s="111"/>
      <c r="ZM735" s="111"/>
      <c r="ZN735" s="111"/>
      <c r="ZO735" s="111"/>
      <c r="ZP735" s="111"/>
      <c r="ZQ735" s="111"/>
      <c r="ZR735" s="111"/>
      <c r="ZS735" s="111"/>
      <c r="ZT735" s="111"/>
      <c r="ZU735" s="111"/>
      <c r="ZV735" s="111"/>
      <c r="ZW735" s="111"/>
      <c r="ZX735" s="111"/>
      <c r="ZY735" s="111"/>
      <c r="ZZ735" s="111"/>
      <c r="AAA735" s="111"/>
      <c r="AAB735" s="111"/>
      <c r="AAC735" s="111"/>
      <c r="AAD735" s="111"/>
      <c r="AAE735" s="111"/>
      <c r="AAF735" s="111"/>
      <c r="AAG735" s="111"/>
      <c r="AAH735" s="111"/>
      <c r="AAI735" s="111"/>
      <c r="AAJ735" s="111"/>
      <c r="AAK735" s="111"/>
      <c r="AAL735" s="111"/>
      <c r="AAM735" s="111"/>
      <c r="AAN735" s="111"/>
      <c r="AAO735" s="111"/>
      <c r="AAP735" s="111"/>
      <c r="AAQ735" s="111"/>
      <c r="AAR735" s="111"/>
      <c r="AAS735" s="111"/>
      <c r="AAT735" s="111"/>
      <c r="AAU735" s="111"/>
      <c r="AAV735" s="111"/>
      <c r="AAW735" s="111"/>
      <c r="AAX735" s="111"/>
      <c r="AAY735" s="111"/>
      <c r="AAZ735" s="111"/>
      <c r="ABA735" s="111"/>
      <c r="ABB735" s="111"/>
      <c r="ABC735" s="111"/>
      <c r="ABD735" s="111"/>
      <c r="ABE735" s="111"/>
      <c r="ABF735" s="111"/>
      <c r="ABG735" s="111"/>
      <c r="ABH735" s="111"/>
      <c r="ABI735" s="111"/>
      <c r="ABJ735" s="111"/>
      <c r="ABK735" s="111"/>
      <c r="ABL735" s="111"/>
      <c r="ABM735" s="111"/>
      <c r="ABN735" s="111"/>
      <c r="ABO735" s="111"/>
      <c r="ABP735" s="111"/>
      <c r="ABQ735" s="111"/>
      <c r="ABR735" s="111"/>
      <c r="ABS735" s="111"/>
      <c r="ABT735" s="111"/>
      <c r="ABU735" s="111"/>
      <c r="ABV735" s="111"/>
      <c r="ABW735" s="111"/>
      <c r="ABX735" s="111"/>
      <c r="ABY735" s="111"/>
      <c r="ABZ735" s="111"/>
      <c r="ACA735" s="111"/>
      <c r="ACB735" s="111"/>
      <c r="ACC735" s="111"/>
      <c r="ACD735" s="111"/>
      <c r="ACE735" s="111"/>
      <c r="ACF735" s="111"/>
      <c r="ACG735" s="111"/>
      <c r="ACH735" s="111"/>
      <c r="ACI735" s="111"/>
      <c r="ACJ735" s="111"/>
      <c r="ACK735" s="111"/>
      <c r="ACL735" s="111"/>
      <c r="ACM735" s="111"/>
      <c r="ACN735" s="111"/>
      <c r="ACO735" s="111"/>
      <c r="ACP735" s="111"/>
      <c r="ACQ735" s="111"/>
      <c r="ACR735" s="111"/>
      <c r="ACS735" s="111"/>
      <c r="ACT735" s="111"/>
      <c r="ACU735" s="111"/>
      <c r="ACV735" s="111"/>
      <c r="ACW735" s="111"/>
      <c r="ACX735" s="111"/>
      <c r="ACY735" s="111"/>
      <c r="ACZ735" s="111"/>
      <c r="ADA735" s="111"/>
      <c r="ADB735" s="111"/>
      <c r="ADC735" s="111"/>
      <c r="ADD735" s="111"/>
      <c r="ADE735" s="111"/>
      <c r="ADF735" s="111"/>
      <c r="ADG735" s="111"/>
      <c r="ADH735" s="111"/>
      <c r="ADI735" s="111"/>
      <c r="ADJ735" s="111"/>
      <c r="ADK735" s="111"/>
      <c r="ADL735" s="111"/>
      <c r="ADM735" s="111"/>
      <c r="ADN735" s="111"/>
      <c r="ADO735" s="111"/>
      <c r="ADP735" s="111"/>
      <c r="ADQ735" s="111"/>
      <c r="ADR735" s="111"/>
      <c r="ADS735" s="111"/>
      <c r="ADT735" s="111"/>
      <c r="ADU735" s="111"/>
      <c r="ADV735" s="111"/>
      <c r="ADW735" s="111"/>
      <c r="ADX735" s="111"/>
      <c r="ADY735" s="111"/>
      <c r="ADZ735" s="111"/>
      <c r="AEA735" s="111"/>
      <c r="AEB735" s="111"/>
      <c r="AEC735" s="111"/>
      <c r="AED735" s="111"/>
      <c r="AEE735" s="111"/>
      <c r="AEF735" s="111"/>
      <c r="AEG735" s="111"/>
      <c r="AEH735" s="111"/>
      <c r="AEI735" s="111"/>
      <c r="AEJ735" s="111"/>
      <c r="AEK735" s="111"/>
      <c r="AEL735" s="111"/>
      <c r="AEM735" s="111"/>
      <c r="AEN735" s="111"/>
      <c r="AEO735" s="111"/>
      <c r="AEP735" s="111"/>
      <c r="AEQ735" s="111"/>
      <c r="AER735" s="111"/>
      <c r="AES735" s="111"/>
      <c r="AET735" s="111"/>
      <c r="AEU735" s="111"/>
      <c r="AEV735" s="111"/>
      <c r="AEW735" s="111"/>
      <c r="AEX735" s="111"/>
      <c r="AEY735" s="111"/>
      <c r="AEZ735" s="111"/>
      <c r="AFA735" s="111"/>
      <c r="AFB735" s="111"/>
      <c r="AFC735" s="111"/>
      <c r="AFD735" s="111"/>
      <c r="AFE735" s="111"/>
      <c r="AFF735" s="111"/>
      <c r="AFG735" s="111"/>
      <c r="AFH735" s="111"/>
      <c r="AFI735" s="111"/>
      <c r="AFJ735" s="111"/>
      <c r="AFK735" s="111"/>
      <c r="AFL735" s="111"/>
      <c r="AFM735" s="111"/>
      <c r="AFN735" s="111"/>
      <c r="AFO735" s="111"/>
      <c r="AFP735" s="111"/>
      <c r="AFQ735" s="111"/>
      <c r="AFR735" s="111"/>
      <c r="AFS735" s="111"/>
      <c r="AFT735" s="111"/>
      <c r="AFU735" s="111"/>
      <c r="AFV735" s="111"/>
      <c r="AFW735" s="111"/>
      <c r="AFX735" s="111"/>
      <c r="AFY735" s="111"/>
      <c r="AFZ735" s="111"/>
      <c r="AGA735" s="111"/>
      <c r="AGB735" s="111"/>
      <c r="AGC735" s="111"/>
      <c r="AGD735" s="111"/>
      <c r="AGE735" s="111"/>
      <c r="AGF735" s="111"/>
      <c r="AGG735" s="111"/>
      <c r="AGH735" s="111"/>
      <c r="AGI735" s="111"/>
      <c r="AGJ735" s="111"/>
      <c r="AGK735" s="111"/>
      <c r="AGL735" s="111"/>
      <c r="AGM735" s="111"/>
      <c r="AGN735" s="111"/>
      <c r="AGO735" s="111"/>
      <c r="AGP735" s="111"/>
      <c r="AGQ735" s="111"/>
      <c r="AGR735" s="111"/>
      <c r="AGS735" s="111"/>
      <c r="AGT735" s="111"/>
      <c r="AGU735" s="111"/>
      <c r="AGV735" s="111"/>
      <c r="AGW735" s="111"/>
      <c r="AGX735" s="111"/>
      <c r="AGY735" s="111"/>
      <c r="AGZ735" s="111"/>
      <c r="AHA735" s="111"/>
      <c r="AHB735" s="111"/>
      <c r="AHC735" s="111"/>
      <c r="AHD735" s="111"/>
      <c r="AHE735" s="111"/>
      <c r="AHF735" s="111"/>
      <c r="AHG735" s="111"/>
      <c r="AHH735" s="111"/>
      <c r="AHI735" s="111"/>
      <c r="AHJ735" s="111"/>
      <c r="AHK735" s="111"/>
      <c r="AHL735" s="111"/>
      <c r="AHM735" s="111"/>
      <c r="AHN735" s="111"/>
      <c r="AHO735" s="111"/>
      <c r="AHP735" s="111"/>
      <c r="AHQ735" s="111"/>
      <c r="AHR735" s="111"/>
      <c r="AHS735" s="111"/>
      <c r="AHT735" s="111"/>
      <c r="AHU735" s="111"/>
      <c r="AHV735" s="111"/>
      <c r="AHW735" s="111"/>
      <c r="AHX735" s="111"/>
      <c r="AHY735" s="111"/>
      <c r="AHZ735" s="111"/>
      <c r="AIA735" s="111"/>
      <c r="AIB735" s="111"/>
      <c r="AIC735" s="111"/>
      <c r="AID735" s="111"/>
      <c r="AIE735" s="111"/>
      <c r="AIF735" s="111"/>
      <c r="AIG735" s="111"/>
      <c r="AIH735" s="111"/>
      <c r="AII735" s="111"/>
      <c r="AIJ735" s="111"/>
      <c r="AIK735" s="111"/>
      <c r="AIL735" s="111"/>
      <c r="AIM735" s="111"/>
      <c r="AIN735" s="111"/>
      <c r="AIO735" s="111"/>
      <c r="AIP735" s="111"/>
      <c r="AIQ735" s="111"/>
      <c r="AIR735" s="111"/>
      <c r="AIS735" s="111"/>
      <c r="AIT735" s="111"/>
      <c r="AIU735" s="111"/>
      <c r="AIV735" s="111"/>
      <c r="AIW735" s="111"/>
      <c r="AIX735" s="111"/>
      <c r="AIY735" s="111"/>
      <c r="AIZ735" s="111"/>
      <c r="AJA735" s="111"/>
      <c r="AJB735" s="111"/>
      <c r="AJC735" s="111"/>
      <c r="AJD735" s="111"/>
      <c r="AJE735" s="111"/>
      <c r="AJF735" s="111"/>
      <c r="AJG735" s="111"/>
      <c r="AJH735" s="111"/>
      <c r="AJI735" s="111"/>
      <c r="AJJ735" s="111"/>
      <c r="AJK735" s="111"/>
      <c r="AJL735" s="111"/>
      <c r="AJM735" s="111"/>
      <c r="AJN735" s="111"/>
      <c r="AJO735" s="111"/>
      <c r="AJP735" s="111"/>
      <c r="AJQ735" s="111"/>
      <c r="AJR735" s="111"/>
      <c r="AJS735" s="111"/>
      <c r="AJT735" s="111"/>
      <c r="AJU735" s="111"/>
      <c r="AJV735" s="111"/>
      <c r="AJW735" s="111"/>
      <c r="AJX735" s="111"/>
      <c r="AJY735" s="111"/>
      <c r="AJZ735" s="111"/>
      <c r="AKA735" s="111"/>
      <c r="AKB735" s="111"/>
      <c r="AKC735" s="111"/>
      <c r="AKD735" s="111"/>
      <c r="AKE735" s="111"/>
      <c r="AKF735" s="111"/>
      <c r="AKG735" s="111"/>
      <c r="AKH735" s="111"/>
      <c r="AKI735" s="111"/>
      <c r="AKJ735" s="111"/>
      <c r="AKK735" s="111"/>
      <c r="AKL735" s="111"/>
      <c r="AKM735" s="111"/>
      <c r="AKN735" s="111"/>
      <c r="AKO735" s="111"/>
      <c r="AKP735" s="111"/>
      <c r="AKQ735" s="111"/>
      <c r="AKR735" s="111"/>
      <c r="AKS735" s="111"/>
      <c r="AKT735" s="111"/>
      <c r="AKU735" s="111"/>
      <c r="AKV735" s="111"/>
      <c r="AKW735" s="111"/>
      <c r="AKX735" s="111"/>
      <c r="AKY735" s="111"/>
      <c r="AKZ735" s="111"/>
      <c r="ALA735" s="111"/>
      <c r="ALB735" s="111"/>
      <c r="ALC735" s="111"/>
      <c r="ALD735" s="111"/>
      <c r="ALE735" s="111"/>
      <c r="ALF735" s="111"/>
      <c r="ALG735" s="111"/>
      <c r="ALH735" s="111"/>
      <c r="ALI735" s="111"/>
      <c r="ALJ735" s="111"/>
      <c r="ALK735" s="111"/>
      <c r="ALL735" s="111"/>
      <c r="ALM735" s="111"/>
      <c r="ALN735" s="111"/>
      <c r="ALO735" s="111"/>
      <c r="AMM735" s="111"/>
    </row>
    <row r="736" customFormat="false" ht="32.8" hidden="false" customHeight="false" outlineLevel="0" collapsed="false">
      <c r="A736" s="111"/>
      <c r="B736" s="90"/>
      <c r="C736" s="81" t="s">
        <v>97</v>
      </c>
      <c r="D736" s="81" t="n">
        <v>953</v>
      </c>
      <c r="E736" s="154" t="s">
        <v>39</v>
      </c>
      <c r="F736" s="154" t="s">
        <v>27</v>
      </c>
      <c r="G736" s="82" t="n">
        <v>5000000000</v>
      </c>
      <c r="H736" s="86"/>
      <c r="I736" s="157" t="n">
        <f aca="false">SUM(J736:Q736)</f>
        <v>14329800</v>
      </c>
      <c r="J736" s="157" t="n">
        <f aca="false">J737</f>
        <v>14285600</v>
      </c>
      <c r="K736" s="76" t="n">
        <f aca="false">K737</f>
        <v>44200</v>
      </c>
      <c r="L736" s="76" t="n">
        <f aca="false">L737</f>
        <v>0</v>
      </c>
      <c r="M736" s="76" t="n">
        <f aca="false">M737</f>
        <v>0</v>
      </c>
      <c r="N736" s="76" t="n">
        <f aca="false">N737</f>
        <v>0</v>
      </c>
      <c r="O736" s="157" t="n">
        <f aca="false">O737</f>
        <v>0</v>
      </c>
      <c r="P736" s="76" t="n">
        <f aca="false">P737</f>
        <v>0</v>
      </c>
      <c r="Q736" s="158" t="n">
        <f aca="false">Q737</f>
        <v>0</v>
      </c>
      <c r="IE736" s="111"/>
      <c r="IF736" s="111"/>
      <c r="IG736" s="111"/>
      <c r="IH736" s="111"/>
      <c r="II736" s="111"/>
      <c r="IJ736" s="111"/>
      <c r="IK736" s="111"/>
      <c r="IL736" s="111"/>
      <c r="IM736" s="111"/>
      <c r="IN736" s="111"/>
      <c r="IO736" s="111"/>
      <c r="IP736" s="111"/>
      <c r="IQ736" s="111"/>
      <c r="IR736" s="111"/>
      <c r="IS736" s="111"/>
      <c r="IT736" s="111"/>
      <c r="IU736" s="111"/>
      <c r="IV736" s="111"/>
      <c r="IW736" s="111"/>
      <c r="IX736" s="111"/>
      <c r="IY736" s="111"/>
      <c r="IZ736" s="111"/>
      <c r="JA736" s="111"/>
      <c r="JB736" s="111"/>
      <c r="JC736" s="111"/>
      <c r="JD736" s="111"/>
      <c r="JE736" s="111"/>
      <c r="JF736" s="111"/>
      <c r="JG736" s="111"/>
      <c r="JH736" s="111"/>
      <c r="JI736" s="111"/>
      <c r="JJ736" s="111"/>
      <c r="JK736" s="111"/>
      <c r="JL736" s="111"/>
      <c r="JM736" s="111"/>
      <c r="JN736" s="111"/>
      <c r="JO736" s="111"/>
      <c r="JP736" s="111"/>
      <c r="JQ736" s="111"/>
      <c r="JR736" s="111"/>
      <c r="JS736" s="111"/>
      <c r="JT736" s="111"/>
      <c r="JU736" s="111"/>
      <c r="JV736" s="111"/>
      <c r="JW736" s="111"/>
      <c r="JX736" s="111"/>
      <c r="JY736" s="111"/>
      <c r="JZ736" s="111"/>
      <c r="KA736" s="111"/>
      <c r="KB736" s="111"/>
      <c r="KC736" s="111"/>
      <c r="KD736" s="111"/>
      <c r="KE736" s="111"/>
      <c r="KF736" s="111"/>
      <c r="KG736" s="111"/>
      <c r="KH736" s="111"/>
      <c r="KI736" s="111"/>
      <c r="KJ736" s="111"/>
      <c r="KK736" s="111"/>
      <c r="KL736" s="111"/>
      <c r="KM736" s="111"/>
      <c r="KN736" s="111"/>
      <c r="KO736" s="111"/>
      <c r="KP736" s="111"/>
      <c r="KQ736" s="111"/>
      <c r="KR736" s="111"/>
      <c r="KS736" s="111"/>
      <c r="KT736" s="111"/>
      <c r="KU736" s="111"/>
      <c r="KV736" s="111"/>
      <c r="KW736" s="111"/>
      <c r="KX736" s="111"/>
      <c r="KY736" s="111"/>
      <c r="KZ736" s="111"/>
      <c r="LA736" s="111"/>
      <c r="LB736" s="111"/>
      <c r="LC736" s="111"/>
      <c r="LD736" s="111"/>
      <c r="LE736" s="111"/>
      <c r="LF736" s="111"/>
      <c r="LG736" s="111"/>
      <c r="LH736" s="111"/>
      <c r="LI736" s="111"/>
      <c r="LJ736" s="111"/>
      <c r="LK736" s="111"/>
      <c r="LL736" s="111"/>
      <c r="LM736" s="111"/>
      <c r="LN736" s="111"/>
      <c r="LO736" s="111"/>
      <c r="LP736" s="111"/>
      <c r="LQ736" s="111"/>
      <c r="LR736" s="111"/>
      <c r="LS736" s="111"/>
      <c r="LT736" s="111"/>
      <c r="LU736" s="111"/>
      <c r="LV736" s="111"/>
      <c r="LW736" s="111"/>
      <c r="LX736" s="111"/>
      <c r="LY736" s="111"/>
      <c r="LZ736" s="111"/>
      <c r="MA736" s="111"/>
      <c r="MB736" s="111"/>
      <c r="MC736" s="111"/>
      <c r="MD736" s="111"/>
      <c r="ME736" s="111"/>
      <c r="MF736" s="111"/>
      <c r="MG736" s="111"/>
      <c r="MH736" s="111"/>
      <c r="MI736" s="111"/>
      <c r="MJ736" s="111"/>
      <c r="MK736" s="111"/>
      <c r="ML736" s="111"/>
      <c r="MM736" s="111"/>
      <c r="MN736" s="111"/>
      <c r="MO736" s="111"/>
      <c r="MP736" s="111"/>
      <c r="MQ736" s="111"/>
      <c r="MR736" s="111"/>
      <c r="MS736" s="111"/>
      <c r="MT736" s="111"/>
      <c r="MU736" s="111"/>
      <c r="MV736" s="111"/>
      <c r="MW736" s="111"/>
      <c r="MX736" s="111"/>
      <c r="MY736" s="111"/>
      <c r="MZ736" s="111"/>
      <c r="NA736" s="111"/>
      <c r="NB736" s="111"/>
      <c r="NC736" s="111"/>
      <c r="ND736" s="111"/>
      <c r="NE736" s="111"/>
      <c r="NF736" s="111"/>
      <c r="NG736" s="111"/>
      <c r="NH736" s="111"/>
      <c r="NI736" s="111"/>
      <c r="NJ736" s="111"/>
      <c r="NK736" s="111"/>
      <c r="NL736" s="111"/>
      <c r="NM736" s="111"/>
      <c r="NN736" s="111"/>
      <c r="NO736" s="111"/>
      <c r="NP736" s="111"/>
      <c r="NQ736" s="111"/>
      <c r="NR736" s="111"/>
      <c r="NS736" s="111"/>
      <c r="NT736" s="111"/>
      <c r="NU736" s="111"/>
      <c r="NV736" s="111"/>
      <c r="NW736" s="111"/>
      <c r="NX736" s="111"/>
      <c r="NY736" s="111"/>
      <c r="NZ736" s="111"/>
      <c r="OA736" s="111"/>
      <c r="OB736" s="111"/>
      <c r="OC736" s="111"/>
      <c r="OD736" s="111"/>
      <c r="OE736" s="111"/>
      <c r="OF736" s="111"/>
      <c r="OG736" s="111"/>
      <c r="OH736" s="111"/>
      <c r="OI736" s="111"/>
      <c r="OJ736" s="111"/>
      <c r="OK736" s="111"/>
      <c r="OL736" s="111"/>
      <c r="OM736" s="111"/>
      <c r="ON736" s="111"/>
      <c r="OO736" s="111"/>
      <c r="OP736" s="111"/>
      <c r="OQ736" s="111"/>
      <c r="OR736" s="111"/>
      <c r="OS736" s="111"/>
      <c r="OT736" s="111"/>
      <c r="OU736" s="111"/>
      <c r="OV736" s="111"/>
      <c r="OW736" s="111"/>
      <c r="OX736" s="111"/>
      <c r="OY736" s="111"/>
      <c r="OZ736" s="111"/>
      <c r="PA736" s="111"/>
      <c r="PB736" s="111"/>
      <c r="PC736" s="111"/>
      <c r="PD736" s="111"/>
      <c r="PE736" s="111"/>
      <c r="PF736" s="111"/>
      <c r="PG736" s="111"/>
      <c r="PH736" s="111"/>
      <c r="PI736" s="111"/>
      <c r="PJ736" s="111"/>
      <c r="PK736" s="111"/>
      <c r="PL736" s="111"/>
      <c r="PM736" s="111"/>
      <c r="PN736" s="111"/>
      <c r="PO736" s="111"/>
      <c r="PP736" s="111"/>
      <c r="PQ736" s="111"/>
      <c r="PR736" s="111"/>
      <c r="PS736" s="111"/>
      <c r="PT736" s="111"/>
      <c r="PU736" s="111"/>
      <c r="PV736" s="111"/>
      <c r="PW736" s="111"/>
      <c r="PX736" s="111"/>
      <c r="PY736" s="111"/>
      <c r="PZ736" s="111"/>
      <c r="QA736" s="111"/>
      <c r="QB736" s="111"/>
      <c r="QC736" s="111"/>
      <c r="QD736" s="111"/>
      <c r="QE736" s="111"/>
      <c r="QF736" s="111"/>
      <c r="QG736" s="111"/>
      <c r="QH736" s="111"/>
      <c r="QI736" s="111"/>
      <c r="QJ736" s="111"/>
      <c r="QK736" s="111"/>
      <c r="QL736" s="111"/>
      <c r="QM736" s="111"/>
      <c r="QN736" s="111"/>
      <c r="QO736" s="111"/>
      <c r="QP736" s="111"/>
      <c r="QQ736" s="111"/>
      <c r="QR736" s="111"/>
      <c r="QS736" s="111"/>
      <c r="QT736" s="111"/>
      <c r="QU736" s="111"/>
      <c r="QV736" s="111"/>
      <c r="QW736" s="111"/>
      <c r="QX736" s="111"/>
      <c r="QY736" s="111"/>
      <c r="QZ736" s="111"/>
      <c r="RA736" s="111"/>
      <c r="RB736" s="111"/>
      <c r="RC736" s="111"/>
      <c r="RD736" s="111"/>
      <c r="RE736" s="111"/>
      <c r="RF736" s="111"/>
      <c r="RG736" s="111"/>
      <c r="RH736" s="111"/>
      <c r="RI736" s="111"/>
      <c r="RJ736" s="111"/>
      <c r="RK736" s="111"/>
      <c r="RL736" s="111"/>
      <c r="RM736" s="111"/>
      <c r="RN736" s="111"/>
      <c r="RO736" s="111"/>
      <c r="RP736" s="111"/>
      <c r="RQ736" s="111"/>
      <c r="RR736" s="111"/>
      <c r="RS736" s="111"/>
      <c r="RT736" s="111"/>
      <c r="RU736" s="111"/>
      <c r="RV736" s="111"/>
      <c r="RW736" s="111"/>
      <c r="RX736" s="111"/>
      <c r="RY736" s="111"/>
      <c r="RZ736" s="111"/>
      <c r="SA736" s="111"/>
      <c r="SB736" s="111"/>
      <c r="SC736" s="111"/>
      <c r="SD736" s="111"/>
      <c r="SE736" s="111"/>
      <c r="SF736" s="111"/>
      <c r="SG736" s="111"/>
      <c r="SH736" s="111"/>
      <c r="SI736" s="111"/>
      <c r="SJ736" s="111"/>
      <c r="SK736" s="111"/>
      <c r="SL736" s="111"/>
      <c r="SM736" s="111"/>
      <c r="SN736" s="111"/>
      <c r="SO736" s="111"/>
      <c r="SP736" s="111"/>
      <c r="SQ736" s="111"/>
      <c r="SR736" s="111"/>
      <c r="SS736" s="111"/>
      <c r="ST736" s="111"/>
      <c r="SU736" s="111"/>
      <c r="SV736" s="111"/>
      <c r="SW736" s="111"/>
      <c r="SX736" s="111"/>
      <c r="SY736" s="111"/>
      <c r="SZ736" s="111"/>
      <c r="TA736" s="111"/>
      <c r="TB736" s="111"/>
      <c r="TC736" s="111"/>
      <c r="TD736" s="111"/>
      <c r="TE736" s="111"/>
      <c r="TF736" s="111"/>
      <c r="TG736" s="111"/>
      <c r="TH736" s="111"/>
      <c r="TI736" s="111"/>
      <c r="TJ736" s="111"/>
      <c r="TK736" s="111"/>
      <c r="TL736" s="111"/>
      <c r="TM736" s="111"/>
      <c r="TN736" s="111"/>
      <c r="TO736" s="111"/>
      <c r="TP736" s="111"/>
      <c r="TQ736" s="111"/>
      <c r="TR736" s="111"/>
      <c r="TS736" s="111"/>
      <c r="TT736" s="111"/>
      <c r="TU736" s="111"/>
      <c r="TV736" s="111"/>
      <c r="TW736" s="111"/>
      <c r="TX736" s="111"/>
      <c r="TY736" s="111"/>
      <c r="TZ736" s="111"/>
      <c r="UA736" s="111"/>
      <c r="UB736" s="111"/>
      <c r="UC736" s="111"/>
      <c r="UD736" s="111"/>
      <c r="UE736" s="111"/>
      <c r="UF736" s="111"/>
      <c r="UG736" s="111"/>
      <c r="UH736" s="111"/>
      <c r="UI736" s="111"/>
      <c r="UJ736" s="111"/>
      <c r="UK736" s="111"/>
      <c r="UL736" s="111"/>
      <c r="UM736" s="111"/>
      <c r="UN736" s="111"/>
      <c r="UO736" s="111"/>
      <c r="UP736" s="111"/>
      <c r="UQ736" s="111"/>
      <c r="UR736" s="111"/>
      <c r="US736" s="111"/>
      <c r="UT736" s="111"/>
      <c r="UU736" s="111"/>
      <c r="UV736" s="111"/>
      <c r="UW736" s="111"/>
      <c r="UX736" s="111"/>
      <c r="UY736" s="111"/>
      <c r="UZ736" s="111"/>
      <c r="VA736" s="111"/>
      <c r="VB736" s="111"/>
      <c r="VC736" s="111"/>
      <c r="VD736" s="111"/>
      <c r="VE736" s="111"/>
      <c r="VF736" s="111"/>
      <c r="VG736" s="111"/>
      <c r="VH736" s="111"/>
      <c r="VI736" s="111"/>
      <c r="VJ736" s="111"/>
      <c r="VK736" s="111"/>
      <c r="VL736" s="111"/>
      <c r="VM736" s="111"/>
      <c r="VN736" s="111"/>
      <c r="VO736" s="111"/>
      <c r="VP736" s="111"/>
      <c r="VQ736" s="111"/>
      <c r="VR736" s="111"/>
      <c r="VS736" s="111"/>
      <c r="VT736" s="111"/>
      <c r="VU736" s="111"/>
      <c r="VV736" s="111"/>
      <c r="VW736" s="111"/>
      <c r="VX736" s="111"/>
      <c r="VY736" s="111"/>
      <c r="VZ736" s="111"/>
      <c r="WA736" s="111"/>
      <c r="WB736" s="111"/>
      <c r="WC736" s="111"/>
      <c r="WD736" s="111"/>
      <c r="WE736" s="111"/>
      <c r="WF736" s="111"/>
      <c r="WG736" s="111"/>
      <c r="WH736" s="111"/>
      <c r="WI736" s="111"/>
      <c r="WJ736" s="111"/>
      <c r="WK736" s="111"/>
      <c r="WL736" s="111"/>
      <c r="WM736" s="111"/>
      <c r="WN736" s="111"/>
      <c r="WO736" s="111"/>
      <c r="WP736" s="111"/>
      <c r="WQ736" s="111"/>
      <c r="WR736" s="111"/>
      <c r="WS736" s="111"/>
      <c r="WT736" s="111"/>
      <c r="WU736" s="111"/>
      <c r="WV736" s="111"/>
      <c r="WW736" s="111"/>
      <c r="WX736" s="111"/>
      <c r="WY736" s="111"/>
      <c r="WZ736" s="111"/>
      <c r="XA736" s="111"/>
      <c r="XB736" s="111"/>
      <c r="XC736" s="111"/>
      <c r="XD736" s="111"/>
      <c r="XE736" s="111"/>
      <c r="XF736" s="111"/>
      <c r="XG736" s="111"/>
      <c r="XH736" s="111"/>
      <c r="XI736" s="111"/>
      <c r="XJ736" s="111"/>
      <c r="XK736" s="111"/>
      <c r="XL736" s="111"/>
      <c r="XM736" s="111"/>
      <c r="XN736" s="111"/>
      <c r="XO736" s="111"/>
      <c r="XP736" s="111"/>
      <c r="XQ736" s="111"/>
      <c r="XR736" s="111"/>
      <c r="XS736" s="111"/>
      <c r="XT736" s="111"/>
      <c r="XU736" s="111"/>
      <c r="XV736" s="111"/>
      <c r="XW736" s="111"/>
      <c r="XX736" s="111"/>
      <c r="XY736" s="111"/>
      <c r="XZ736" s="111"/>
      <c r="YA736" s="111"/>
      <c r="YB736" s="111"/>
      <c r="YC736" s="111"/>
      <c r="YD736" s="111"/>
      <c r="YE736" s="111"/>
      <c r="YF736" s="111"/>
      <c r="YG736" s="111"/>
      <c r="YH736" s="111"/>
      <c r="YI736" s="111"/>
      <c r="YJ736" s="111"/>
      <c r="YK736" s="111"/>
      <c r="YL736" s="111"/>
      <c r="YM736" s="111"/>
      <c r="YN736" s="111"/>
      <c r="YO736" s="111"/>
      <c r="YP736" s="111"/>
      <c r="YQ736" s="111"/>
      <c r="YR736" s="111"/>
      <c r="YS736" s="111"/>
      <c r="YT736" s="111"/>
      <c r="YU736" s="111"/>
      <c r="YV736" s="111"/>
      <c r="YW736" s="111"/>
      <c r="YX736" s="111"/>
      <c r="YY736" s="111"/>
      <c r="YZ736" s="111"/>
      <c r="ZA736" s="111"/>
      <c r="ZB736" s="111"/>
      <c r="ZC736" s="111"/>
      <c r="ZD736" s="111"/>
      <c r="ZE736" s="111"/>
      <c r="ZF736" s="111"/>
      <c r="ZG736" s="111"/>
      <c r="ZH736" s="111"/>
      <c r="ZI736" s="111"/>
      <c r="ZJ736" s="111"/>
      <c r="ZK736" s="111"/>
      <c r="ZL736" s="111"/>
      <c r="ZM736" s="111"/>
      <c r="ZN736" s="111"/>
      <c r="ZO736" s="111"/>
      <c r="ZP736" s="111"/>
      <c r="ZQ736" s="111"/>
      <c r="ZR736" s="111"/>
      <c r="ZS736" s="111"/>
      <c r="ZT736" s="111"/>
      <c r="ZU736" s="111"/>
      <c r="ZV736" s="111"/>
      <c r="ZW736" s="111"/>
      <c r="ZX736" s="111"/>
      <c r="ZY736" s="111"/>
      <c r="ZZ736" s="111"/>
      <c r="AAA736" s="111"/>
      <c r="AAB736" s="111"/>
      <c r="AAC736" s="111"/>
      <c r="AAD736" s="111"/>
      <c r="AAE736" s="111"/>
      <c r="AAF736" s="111"/>
      <c r="AAG736" s="111"/>
      <c r="AAH736" s="111"/>
      <c r="AAI736" s="111"/>
      <c r="AAJ736" s="111"/>
      <c r="AAK736" s="111"/>
      <c r="AAL736" s="111"/>
      <c r="AAM736" s="111"/>
      <c r="AAN736" s="111"/>
      <c r="AAO736" s="111"/>
      <c r="AAP736" s="111"/>
      <c r="AAQ736" s="111"/>
      <c r="AAR736" s="111"/>
      <c r="AAS736" s="111"/>
      <c r="AAT736" s="111"/>
      <c r="AAU736" s="111"/>
      <c r="AAV736" s="111"/>
      <c r="AAW736" s="111"/>
      <c r="AAX736" s="111"/>
      <c r="AAY736" s="111"/>
      <c r="AAZ736" s="111"/>
      <c r="ABA736" s="111"/>
      <c r="ABB736" s="111"/>
      <c r="ABC736" s="111"/>
      <c r="ABD736" s="111"/>
      <c r="ABE736" s="111"/>
      <c r="ABF736" s="111"/>
      <c r="ABG736" s="111"/>
      <c r="ABH736" s="111"/>
      <c r="ABI736" s="111"/>
      <c r="ABJ736" s="111"/>
      <c r="ABK736" s="111"/>
      <c r="ABL736" s="111"/>
      <c r="ABM736" s="111"/>
      <c r="ABN736" s="111"/>
      <c r="ABO736" s="111"/>
      <c r="ABP736" s="111"/>
      <c r="ABQ736" s="111"/>
      <c r="ABR736" s="111"/>
      <c r="ABS736" s="111"/>
      <c r="ABT736" s="111"/>
      <c r="ABU736" s="111"/>
      <c r="ABV736" s="111"/>
      <c r="ABW736" s="111"/>
      <c r="ABX736" s="111"/>
      <c r="ABY736" s="111"/>
      <c r="ABZ736" s="111"/>
      <c r="ACA736" s="111"/>
      <c r="ACB736" s="111"/>
      <c r="ACC736" s="111"/>
      <c r="ACD736" s="111"/>
      <c r="ACE736" s="111"/>
      <c r="ACF736" s="111"/>
      <c r="ACG736" s="111"/>
      <c r="ACH736" s="111"/>
      <c r="ACI736" s="111"/>
      <c r="ACJ736" s="111"/>
      <c r="ACK736" s="111"/>
      <c r="ACL736" s="111"/>
      <c r="ACM736" s="111"/>
      <c r="ACN736" s="111"/>
      <c r="ACO736" s="111"/>
      <c r="ACP736" s="111"/>
      <c r="ACQ736" s="111"/>
      <c r="ACR736" s="111"/>
      <c r="ACS736" s="111"/>
      <c r="ACT736" s="111"/>
      <c r="ACU736" s="111"/>
      <c r="ACV736" s="111"/>
      <c r="ACW736" s="111"/>
      <c r="ACX736" s="111"/>
      <c r="ACY736" s="111"/>
      <c r="ACZ736" s="111"/>
      <c r="ADA736" s="111"/>
      <c r="ADB736" s="111"/>
      <c r="ADC736" s="111"/>
      <c r="ADD736" s="111"/>
      <c r="ADE736" s="111"/>
      <c r="ADF736" s="111"/>
      <c r="ADG736" s="111"/>
      <c r="ADH736" s="111"/>
      <c r="ADI736" s="111"/>
      <c r="ADJ736" s="111"/>
      <c r="ADK736" s="111"/>
      <c r="ADL736" s="111"/>
      <c r="ADM736" s="111"/>
      <c r="ADN736" s="111"/>
      <c r="ADO736" s="111"/>
      <c r="ADP736" s="111"/>
      <c r="ADQ736" s="111"/>
      <c r="ADR736" s="111"/>
      <c r="ADS736" s="111"/>
      <c r="ADT736" s="111"/>
      <c r="ADU736" s="111"/>
      <c r="ADV736" s="111"/>
      <c r="ADW736" s="111"/>
      <c r="ADX736" s="111"/>
      <c r="ADY736" s="111"/>
      <c r="ADZ736" s="111"/>
      <c r="AEA736" s="111"/>
      <c r="AEB736" s="111"/>
      <c r="AEC736" s="111"/>
      <c r="AED736" s="111"/>
      <c r="AEE736" s="111"/>
      <c r="AEF736" s="111"/>
      <c r="AEG736" s="111"/>
      <c r="AEH736" s="111"/>
      <c r="AEI736" s="111"/>
      <c r="AEJ736" s="111"/>
      <c r="AEK736" s="111"/>
      <c r="AEL736" s="111"/>
      <c r="AEM736" s="111"/>
      <c r="AEN736" s="111"/>
      <c r="AEO736" s="111"/>
      <c r="AEP736" s="111"/>
      <c r="AEQ736" s="111"/>
      <c r="AER736" s="111"/>
      <c r="AES736" s="111"/>
      <c r="AET736" s="111"/>
      <c r="AEU736" s="111"/>
      <c r="AEV736" s="111"/>
      <c r="AEW736" s="111"/>
      <c r="AEX736" s="111"/>
      <c r="AEY736" s="111"/>
      <c r="AEZ736" s="111"/>
      <c r="AFA736" s="111"/>
      <c r="AFB736" s="111"/>
      <c r="AFC736" s="111"/>
      <c r="AFD736" s="111"/>
      <c r="AFE736" s="111"/>
      <c r="AFF736" s="111"/>
      <c r="AFG736" s="111"/>
      <c r="AFH736" s="111"/>
      <c r="AFI736" s="111"/>
      <c r="AFJ736" s="111"/>
      <c r="AFK736" s="111"/>
      <c r="AFL736" s="111"/>
      <c r="AFM736" s="111"/>
      <c r="AFN736" s="111"/>
      <c r="AFO736" s="111"/>
      <c r="AFP736" s="111"/>
      <c r="AFQ736" s="111"/>
      <c r="AFR736" s="111"/>
      <c r="AFS736" s="111"/>
      <c r="AFT736" s="111"/>
      <c r="AFU736" s="111"/>
      <c r="AFV736" s="111"/>
      <c r="AFW736" s="111"/>
      <c r="AFX736" s="111"/>
      <c r="AFY736" s="111"/>
      <c r="AFZ736" s="111"/>
      <c r="AGA736" s="111"/>
      <c r="AGB736" s="111"/>
      <c r="AGC736" s="111"/>
      <c r="AGD736" s="111"/>
      <c r="AGE736" s="111"/>
      <c r="AGF736" s="111"/>
      <c r="AGG736" s="111"/>
      <c r="AGH736" s="111"/>
      <c r="AGI736" s="111"/>
      <c r="AGJ736" s="111"/>
      <c r="AGK736" s="111"/>
      <c r="AGL736" s="111"/>
      <c r="AGM736" s="111"/>
      <c r="AGN736" s="111"/>
      <c r="AGO736" s="111"/>
      <c r="AGP736" s="111"/>
      <c r="AGQ736" s="111"/>
      <c r="AGR736" s="111"/>
      <c r="AGS736" s="111"/>
      <c r="AGT736" s="111"/>
      <c r="AGU736" s="111"/>
      <c r="AGV736" s="111"/>
      <c r="AGW736" s="111"/>
      <c r="AGX736" s="111"/>
      <c r="AGY736" s="111"/>
      <c r="AGZ736" s="111"/>
      <c r="AHA736" s="111"/>
      <c r="AHB736" s="111"/>
      <c r="AHC736" s="111"/>
      <c r="AHD736" s="111"/>
      <c r="AHE736" s="111"/>
      <c r="AHF736" s="111"/>
      <c r="AHG736" s="111"/>
      <c r="AHH736" s="111"/>
      <c r="AHI736" s="111"/>
      <c r="AHJ736" s="111"/>
      <c r="AHK736" s="111"/>
      <c r="AHL736" s="111"/>
      <c r="AHM736" s="111"/>
      <c r="AHN736" s="111"/>
      <c r="AHO736" s="111"/>
      <c r="AHP736" s="111"/>
      <c r="AHQ736" s="111"/>
      <c r="AHR736" s="111"/>
      <c r="AHS736" s="111"/>
      <c r="AHT736" s="111"/>
      <c r="AHU736" s="111"/>
      <c r="AHV736" s="111"/>
      <c r="AHW736" s="111"/>
      <c r="AHX736" s="111"/>
      <c r="AHY736" s="111"/>
      <c r="AHZ736" s="111"/>
      <c r="AIA736" s="111"/>
      <c r="AIB736" s="111"/>
      <c r="AIC736" s="111"/>
      <c r="AID736" s="111"/>
      <c r="AIE736" s="111"/>
      <c r="AIF736" s="111"/>
      <c r="AIG736" s="111"/>
      <c r="AIH736" s="111"/>
      <c r="AII736" s="111"/>
      <c r="AIJ736" s="111"/>
      <c r="AIK736" s="111"/>
      <c r="AIL736" s="111"/>
      <c r="AIM736" s="111"/>
      <c r="AIN736" s="111"/>
      <c r="AIO736" s="111"/>
      <c r="AIP736" s="111"/>
      <c r="AIQ736" s="111"/>
      <c r="AIR736" s="111"/>
      <c r="AIS736" s="111"/>
      <c r="AIT736" s="111"/>
      <c r="AIU736" s="111"/>
      <c r="AIV736" s="111"/>
      <c r="AIW736" s="111"/>
      <c r="AIX736" s="111"/>
      <c r="AIY736" s="111"/>
      <c r="AIZ736" s="111"/>
      <c r="AJA736" s="111"/>
      <c r="AJB736" s="111"/>
      <c r="AJC736" s="111"/>
      <c r="AJD736" s="111"/>
      <c r="AJE736" s="111"/>
      <c r="AJF736" s="111"/>
      <c r="AJG736" s="111"/>
      <c r="AJH736" s="111"/>
      <c r="AJI736" s="111"/>
      <c r="AJJ736" s="111"/>
      <c r="AJK736" s="111"/>
      <c r="AJL736" s="111"/>
      <c r="AJM736" s="111"/>
      <c r="AJN736" s="111"/>
      <c r="AJO736" s="111"/>
      <c r="AJP736" s="111"/>
      <c r="AJQ736" s="111"/>
      <c r="AJR736" s="111"/>
      <c r="AJS736" s="111"/>
      <c r="AJT736" s="111"/>
      <c r="AJU736" s="111"/>
      <c r="AJV736" s="111"/>
      <c r="AJW736" s="111"/>
      <c r="AJX736" s="111"/>
      <c r="AJY736" s="111"/>
      <c r="AJZ736" s="111"/>
      <c r="AKA736" s="111"/>
      <c r="AKB736" s="111"/>
      <c r="AKC736" s="111"/>
      <c r="AKD736" s="111"/>
      <c r="AKE736" s="111"/>
      <c r="AKF736" s="111"/>
      <c r="AKG736" s="111"/>
      <c r="AKH736" s="111"/>
      <c r="AKI736" s="111"/>
      <c r="AKJ736" s="111"/>
      <c r="AKK736" s="111"/>
      <c r="AKL736" s="111"/>
      <c r="AKM736" s="111"/>
      <c r="AKN736" s="111"/>
      <c r="AKO736" s="111"/>
      <c r="AKP736" s="111"/>
      <c r="AKQ736" s="111"/>
      <c r="AKR736" s="111"/>
      <c r="AKS736" s="111"/>
      <c r="AKT736" s="111"/>
      <c r="AKU736" s="111"/>
      <c r="AKV736" s="111"/>
      <c r="AKW736" s="111"/>
      <c r="AKX736" s="111"/>
      <c r="AKY736" s="111"/>
      <c r="AKZ736" s="111"/>
      <c r="ALA736" s="111"/>
      <c r="ALB736" s="111"/>
      <c r="ALC736" s="111"/>
      <c r="ALD736" s="111"/>
      <c r="ALE736" s="111"/>
      <c r="ALF736" s="111"/>
      <c r="ALG736" s="111"/>
      <c r="ALH736" s="111"/>
      <c r="ALI736" s="111"/>
      <c r="ALJ736" s="111"/>
      <c r="ALK736" s="111"/>
      <c r="ALL736" s="111"/>
      <c r="ALM736" s="111"/>
      <c r="ALN736" s="111"/>
      <c r="ALO736" s="111"/>
      <c r="AMM736" s="111"/>
    </row>
    <row r="737" customFormat="false" ht="32.8" hidden="false" customHeight="false" outlineLevel="0" collapsed="false">
      <c r="A737" s="111"/>
      <c r="B737" s="90"/>
      <c r="C737" s="81" t="s">
        <v>105</v>
      </c>
      <c r="D737" s="81" t="n">
        <v>953</v>
      </c>
      <c r="E737" s="154" t="s">
        <v>39</v>
      </c>
      <c r="F737" s="154" t="s">
        <v>27</v>
      </c>
      <c r="G737" s="82" t="n">
        <v>5020000000</v>
      </c>
      <c r="H737" s="86"/>
      <c r="I737" s="157" t="n">
        <f aca="false">SUM(J737:Q737)</f>
        <v>14329800</v>
      </c>
      <c r="J737" s="157" t="n">
        <f aca="false">J738+J744+J742</f>
        <v>14285600</v>
      </c>
      <c r="K737" s="76" t="n">
        <f aca="false">K738+K744+K742</f>
        <v>44200</v>
      </c>
      <c r="L737" s="76" t="n">
        <f aca="false">L738+L744+L742</f>
        <v>0</v>
      </c>
      <c r="M737" s="76" t="n">
        <f aca="false">M738+M744+M742</f>
        <v>0</v>
      </c>
      <c r="N737" s="76" t="n">
        <f aca="false">N738+N744+N742</f>
        <v>0</v>
      </c>
      <c r="O737" s="157" t="n">
        <f aca="false">O738+O744+O742</f>
        <v>0</v>
      </c>
      <c r="P737" s="76" t="n">
        <f aca="false">P738+P744+P742</f>
        <v>0</v>
      </c>
      <c r="Q737" s="158" t="n">
        <f aca="false">Q738+Q744+Q742</f>
        <v>0</v>
      </c>
      <c r="IE737" s="111"/>
      <c r="IF737" s="111"/>
      <c r="IG737" s="111"/>
      <c r="IH737" s="111"/>
      <c r="II737" s="111"/>
      <c r="IJ737" s="111"/>
      <c r="IK737" s="111"/>
      <c r="IL737" s="111"/>
      <c r="IM737" s="111"/>
      <c r="IN737" s="111"/>
      <c r="IO737" s="111"/>
      <c r="IP737" s="111"/>
      <c r="IQ737" s="111"/>
      <c r="IR737" s="111"/>
      <c r="IS737" s="111"/>
      <c r="IT737" s="111"/>
      <c r="IU737" s="111"/>
      <c r="IV737" s="111"/>
      <c r="IW737" s="111"/>
      <c r="IX737" s="111"/>
      <c r="IY737" s="111"/>
      <c r="IZ737" s="111"/>
      <c r="JA737" s="111"/>
      <c r="JB737" s="111"/>
      <c r="JC737" s="111"/>
      <c r="JD737" s="111"/>
      <c r="JE737" s="111"/>
      <c r="JF737" s="111"/>
      <c r="JG737" s="111"/>
      <c r="JH737" s="111"/>
      <c r="JI737" s="111"/>
      <c r="JJ737" s="111"/>
      <c r="JK737" s="111"/>
      <c r="JL737" s="111"/>
      <c r="JM737" s="111"/>
      <c r="JN737" s="111"/>
      <c r="JO737" s="111"/>
      <c r="JP737" s="111"/>
      <c r="JQ737" s="111"/>
      <c r="JR737" s="111"/>
      <c r="JS737" s="111"/>
      <c r="JT737" s="111"/>
      <c r="JU737" s="111"/>
      <c r="JV737" s="111"/>
      <c r="JW737" s="111"/>
      <c r="JX737" s="111"/>
      <c r="JY737" s="111"/>
      <c r="JZ737" s="111"/>
      <c r="KA737" s="111"/>
      <c r="KB737" s="111"/>
      <c r="KC737" s="111"/>
      <c r="KD737" s="111"/>
      <c r="KE737" s="111"/>
      <c r="KF737" s="111"/>
      <c r="KG737" s="111"/>
      <c r="KH737" s="111"/>
      <c r="KI737" s="111"/>
      <c r="KJ737" s="111"/>
      <c r="KK737" s="111"/>
      <c r="KL737" s="111"/>
      <c r="KM737" s="111"/>
      <c r="KN737" s="111"/>
      <c r="KO737" s="111"/>
      <c r="KP737" s="111"/>
      <c r="KQ737" s="111"/>
      <c r="KR737" s="111"/>
      <c r="KS737" s="111"/>
      <c r="KT737" s="111"/>
      <c r="KU737" s="111"/>
      <c r="KV737" s="111"/>
      <c r="KW737" s="111"/>
      <c r="KX737" s="111"/>
      <c r="KY737" s="111"/>
      <c r="KZ737" s="111"/>
      <c r="LA737" s="111"/>
      <c r="LB737" s="111"/>
      <c r="LC737" s="111"/>
      <c r="LD737" s="111"/>
      <c r="LE737" s="111"/>
      <c r="LF737" s="111"/>
      <c r="LG737" s="111"/>
      <c r="LH737" s="111"/>
      <c r="LI737" s="111"/>
      <c r="LJ737" s="111"/>
      <c r="LK737" s="111"/>
      <c r="LL737" s="111"/>
      <c r="LM737" s="111"/>
      <c r="LN737" s="111"/>
      <c r="LO737" s="111"/>
      <c r="LP737" s="111"/>
      <c r="LQ737" s="111"/>
      <c r="LR737" s="111"/>
      <c r="LS737" s="111"/>
      <c r="LT737" s="111"/>
      <c r="LU737" s="111"/>
      <c r="LV737" s="111"/>
      <c r="LW737" s="111"/>
      <c r="LX737" s="111"/>
      <c r="LY737" s="111"/>
      <c r="LZ737" s="111"/>
      <c r="MA737" s="111"/>
      <c r="MB737" s="111"/>
      <c r="MC737" s="111"/>
      <c r="MD737" s="111"/>
      <c r="ME737" s="111"/>
      <c r="MF737" s="111"/>
      <c r="MG737" s="111"/>
      <c r="MH737" s="111"/>
      <c r="MI737" s="111"/>
      <c r="MJ737" s="111"/>
      <c r="MK737" s="111"/>
      <c r="ML737" s="111"/>
      <c r="MM737" s="111"/>
      <c r="MN737" s="111"/>
      <c r="MO737" s="111"/>
      <c r="MP737" s="111"/>
      <c r="MQ737" s="111"/>
      <c r="MR737" s="111"/>
      <c r="MS737" s="111"/>
      <c r="MT737" s="111"/>
      <c r="MU737" s="111"/>
      <c r="MV737" s="111"/>
      <c r="MW737" s="111"/>
      <c r="MX737" s="111"/>
      <c r="MY737" s="111"/>
      <c r="MZ737" s="111"/>
      <c r="NA737" s="111"/>
      <c r="NB737" s="111"/>
      <c r="NC737" s="111"/>
      <c r="ND737" s="111"/>
      <c r="NE737" s="111"/>
      <c r="NF737" s="111"/>
      <c r="NG737" s="111"/>
      <c r="NH737" s="111"/>
      <c r="NI737" s="111"/>
      <c r="NJ737" s="111"/>
      <c r="NK737" s="111"/>
      <c r="NL737" s="111"/>
      <c r="NM737" s="111"/>
      <c r="NN737" s="111"/>
      <c r="NO737" s="111"/>
      <c r="NP737" s="111"/>
      <c r="NQ737" s="111"/>
      <c r="NR737" s="111"/>
      <c r="NS737" s="111"/>
      <c r="NT737" s="111"/>
      <c r="NU737" s="111"/>
      <c r="NV737" s="111"/>
      <c r="NW737" s="111"/>
      <c r="NX737" s="111"/>
      <c r="NY737" s="111"/>
      <c r="NZ737" s="111"/>
      <c r="OA737" s="111"/>
      <c r="OB737" s="111"/>
      <c r="OC737" s="111"/>
      <c r="OD737" s="111"/>
      <c r="OE737" s="111"/>
      <c r="OF737" s="111"/>
      <c r="OG737" s="111"/>
      <c r="OH737" s="111"/>
      <c r="OI737" s="111"/>
      <c r="OJ737" s="111"/>
      <c r="OK737" s="111"/>
      <c r="OL737" s="111"/>
      <c r="OM737" s="111"/>
      <c r="ON737" s="111"/>
      <c r="OO737" s="111"/>
      <c r="OP737" s="111"/>
      <c r="OQ737" s="111"/>
      <c r="OR737" s="111"/>
      <c r="OS737" s="111"/>
      <c r="OT737" s="111"/>
      <c r="OU737" s="111"/>
      <c r="OV737" s="111"/>
      <c r="OW737" s="111"/>
      <c r="OX737" s="111"/>
      <c r="OY737" s="111"/>
      <c r="OZ737" s="111"/>
      <c r="PA737" s="111"/>
      <c r="PB737" s="111"/>
      <c r="PC737" s="111"/>
      <c r="PD737" s="111"/>
      <c r="PE737" s="111"/>
      <c r="PF737" s="111"/>
      <c r="PG737" s="111"/>
      <c r="PH737" s="111"/>
      <c r="PI737" s="111"/>
      <c r="PJ737" s="111"/>
      <c r="PK737" s="111"/>
      <c r="PL737" s="111"/>
      <c r="PM737" s="111"/>
      <c r="PN737" s="111"/>
      <c r="PO737" s="111"/>
      <c r="PP737" s="111"/>
      <c r="PQ737" s="111"/>
      <c r="PR737" s="111"/>
      <c r="PS737" s="111"/>
      <c r="PT737" s="111"/>
      <c r="PU737" s="111"/>
      <c r="PV737" s="111"/>
      <c r="PW737" s="111"/>
      <c r="PX737" s="111"/>
      <c r="PY737" s="111"/>
      <c r="PZ737" s="111"/>
      <c r="QA737" s="111"/>
      <c r="QB737" s="111"/>
      <c r="QC737" s="111"/>
      <c r="QD737" s="111"/>
      <c r="QE737" s="111"/>
      <c r="QF737" s="111"/>
      <c r="QG737" s="111"/>
      <c r="QH737" s="111"/>
      <c r="QI737" s="111"/>
      <c r="QJ737" s="111"/>
      <c r="QK737" s="111"/>
      <c r="QL737" s="111"/>
      <c r="QM737" s="111"/>
      <c r="QN737" s="111"/>
      <c r="QO737" s="111"/>
      <c r="QP737" s="111"/>
      <c r="QQ737" s="111"/>
      <c r="QR737" s="111"/>
      <c r="QS737" s="111"/>
      <c r="QT737" s="111"/>
      <c r="QU737" s="111"/>
      <c r="QV737" s="111"/>
      <c r="QW737" s="111"/>
      <c r="QX737" s="111"/>
      <c r="QY737" s="111"/>
      <c r="QZ737" s="111"/>
      <c r="RA737" s="111"/>
      <c r="RB737" s="111"/>
      <c r="RC737" s="111"/>
      <c r="RD737" s="111"/>
      <c r="RE737" s="111"/>
      <c r="RF737" s="111"/>
      <c r="RG737" s="111"/>
      <c r="RH737" s="111"/>
      <c r="RI737" s="111"/>
      <c r="RJ737" s="111"/>
      <c r="RK737" s="111"/>
      <c r="RL737" s="111"/>
      <c r="RM737" s="111"/>
      <c r="RN737" s="111"/>
      <c r="RO737" s="111"/>
      <c r="RP737" s="111"/>
      <c r="RQ737" s="111"/>
      <c r="RR737" s="111"/>
      <c r="RS737" s="111"/>
      <c r="RT737" s="111"/>
      <c r="RU737" s="111"/>
      <c r="RV737" s="111"/>
      <c r="RW737" s="111"/>
      <c r="RX737" s="111"/>
      <c r="RY737" s="111"/>
      <c r="RZ737" s="111"/>
      <c r="SA737" s="111"/>
      <c r="SB737" s="111"/>
      <c r="SC737" s="111"/>
      <c r="SD737" s="111"/>
      <c r="SE737" s="111"/>
      <c r="SF737" s="111"/>
      <c r="SG737" s="111"/>
      <c r="SH737" s="111"/>
      <c r="SI737" s="111"/>
      <c r="SJ737" s="111"/>
      <c r="SK737" s="111"/>
      <c r="SL737" s="111"/>
      <c r="SM737" s="111"/>
      <c r="SN737" s="111"/>
      <c r="SO737" s="111"/>
      <c r="SP737" s="111"/>
      <c r="SQ737" s="111"/>
      <c r="SR737" s="111"/>
      <c r="SS737" s="111"/>
      <c r="ST737" s="111"/>
      <c r="SU737" s="111"/>
      <c r="SV737" s="111"/>
      <c r="SW737" s="111"/>
      <c r="SX737" s="111"/>
      <c r="SY737" s="111"/>
      <c r="SZ737" s="111"/>
      <c r="TA737" s="111"/>
      <c r="TB737" s="111"/>
      <c r="TC737" s="111"/>
      <c r="TD737" s="111"/>
      <c r="TE737" s="111"/>
      <c r="TF737" s="111"/>
      <c r="TG737" s="111"/>
      <c r="TH737" s="111"/>
      <c r="TI737" s="111"/>
      <c r="TJ737" s="111"/>
      <c r="TK737" s="111"/>
      <c r="TL737" s="111"/>
      <c r="TM737" s="111"/>
      <c r="TN737" s="111"/>
      <c r="TO737" s="111"/>
      <c r="TP737" s="111"/>
      <c r="TQ737" s="111"/>
      <c r="TR737" s="111"/>
      <c r="TS737" s="111"/>
      <c r="TT737" s="111"/>
      <c r="TU737" s="111"/>
      <c r="TV737" s="111"/>
      <c r="TW737" s="111"/>
      <c r="TX737" s="111"/>
      <c r="TY737" s="111"/>
      <c r="TZ737" s="111"/>
      <c r="UA737" s="111"/>
      <c r="UB737" s="111"/>
      <c r="UC737" s="111"/>
      <c r="UD737" s="111"/>
      <c r="UE737" s="111"/>
      <c r="UF737" s="111"/>
      <c r="UG737" s="111"/>
      <c r="UH737" s="111"/>
      <c r="UI737" s="111"/>
      <c r="UJ737" s="111"/>
      <c r="UK737" s="111"/>
      <c r="UL737" s="111"/>
      <c r="UM737" s="111"/>
      <c r="UN737" s="111"/>
      <c r="UO737" s="111"/>
      <c r="UP737" s="111"/>
      <c r="UQ737" s="111"/>
      <c r="UR737" s="111"/>
      <c r="US737" s="111"/>
      <c r="UT737" s="111"/>
      <c r="UU737" s="111"/>
      <c r="UV737" s="111"/>
      <c r="UW737" s="111"/>
      <c r="UX737" s="111"/>
      <c r="UY737" s="111"/>
      <c r="UZ737" s="111"/>
      <c r="VA737" s="111"/>
      <c r="VB737" s="111"/>
      <c r="VC737" s="111"/>
      <c r="VD737" s="111"/>
      <c r="VE737" s="111"/>
      <c r="VF737" s="111"/>
      <c r="VG737" s="111"/>
      <c r="VH737" s="111"/>
      <c r="VI737" s="111"/>
      <c r="VJ737" s="111"/>
      <c r="VK737" s="111"/>
      <c r="VL737" s="111"/>
      <c r="VM737" s="111"/>
      <c r="VN737" s="111"/>
      <c r="VO737" s="111"/>
      <c r="VP737" s="111"/>
      <c r="VQ737" s="111"/>
      <c r="VR737" s="111"/>
      <c r="VS737" s="111"/>
      <c r="VT737" s="111"/>
      <c r="VU737" s="111"/>
      <c r="VV737" s="111"/>
      <c r="VW737" s="111"/>
      <c r="VX737" s="111"/>
      <c r="VY737" s="111"/>
      <c r="VZ737" s="111"/>
      <c r="WA737" s="111"/>
      <c r="WB737" s="111"/>
      <c r="WC737" s="111"/>
      <c r="WD737" s="111"/>
      <c r="WE737" s="111"/>
      <c r="WF737" s="111"/>
      <c r="WG737" s="111"/>
      <c r="WH737" s="111"/>
      <c r="WI737" s="111"/>
      <c r="WJ737" s="111"/>
      <c r="WK737" s="111"/>
      <c r="WL737" s="111"/>
      <c r="WM737" s="111"/>
      <c r="WN737" s="111"/>
      <c r="WO737" s="111"/>
      <c r="WP737" s="111"/>
      <c r="WQ737" s="111"/>
      <c r="WR737" s="111"/>
      <c r="WS737" s="111"/>
      <c r="WT737" s="111"/>
      <c r="WU737" s="111"/>
      <c r="WV737" s="111"/>
      <c r="WW737" s="111"/>
      <c r="WX737" s="111"/>
      <c r="WY737" s="111"/>
      <c r="WZ737" s="111"/>
      <c r="XA737" s="111"/>
      <c r="XB737" s="111"/>
      <c r="XC737" s="111"/>
      <c r="XD737" s="111"/>
      <c r="XE737" s="111"/>
      <c r="XF737" s="111"/>
      <c r="XG737" s="111"/>
      <c r="XH737" s="111"/>
      <c r="XI737" s="111"/>
      <c r="XJ737" s="111"/>
      <c r="XK737" s="111"/>
      <c r="XL737" s="111"/>
      <c r="XM737" s="111"/>
      <c r="XN737" s="111"/>
      <c r="XO737" s="111"/>
      <c r="XP737" s="111"/>
      <c r="XQ737" s="111"/>
      <c r="XR737" s="111"/>
      <c r="XS737" s="111"/>
      <c r="XT737" s="111"/>
      <c r="XU737" s="111"/>
      <c r="XV737" s="111"/>
      <c r="XW737" s="111"/>
      <c r="XX737" s="111"/>
      <c r="XY737" s="111"/>
      <c r="XZ737" s="111"/>
      <c r="YA737" s="111"/>
      <c r="YB737" s="111"/>
      <c r="YC737" s="111"/>
      <c r="YD737" s="111"/>
      <c r="YE737" s="111"/>
      <c r="YF737" s="111"/>
      <c r="YG737" s="111"/>
      <c r="YH737" s="111"/>
      <c r="YI737" s="111"/>
      <c r="YJ737" s="111"/>
      <c r="YK737" s="111"/>
      <c r="YL737" s="111"/>
      <c r="YM737" s="111"/>
      <c r="YN737" s="111"/>
      <c r="YO737" s="111"/>
      <c r="YP737" s="111"/>
      <c r="YQ737" s="111"/>
      <c r="YR737" s="111"/>
      <c r="YS737" s="111"/>
      <c r="YT737" s="111"/>
      <c r="YU737" s="111"/>
      <c r="YV737" s="111"/>
      <c r="YW737" s="111"/>
      <c r="YX737" s="111"/>
      <c r="YY737" s="111"/>
      <c r="YZ737" s="111"/>
      <c r="ZA737" s="111"/>
      <c r="ZB737" s="111"/>
      <c r="ZC737" s="111"/>
      <c r="ZD737" s="111"/>
      <c r="ZE737" s="111"/>
      <c r="ZF737" s="111"/>
      <c r="ZG737" s="111"/>
      <c r="ZH737" s="111"/>
      <c r="ZI737" s="111"/>
      <c r="ZJ737" s="111"/>
      <c r="ZK737" s="111"/>
      <c r="ZL737" s="111"/>
      <c r="ZM737" s="111"/>
      <c r="ZN737" s="111"/>
      <c r="ZO737" s="111"/>
      <c r="ZP737" s="111"/>
      <c r="ZQ737" s="111"/>
      <c r="ZR737" s="111"/>
      <c r="ZS737" s="111"/>
      <c r="ZT737" s="111"/>
      <c r="ZU737" s="111"/>
      <c r="ZV737" s="111"/>
      <c r="ZW737" s="111"/>
      <c r="ZX737" s="111"/>
      <c r="ZY737" s="111"/>
      <c r="ZZ737" s="111"/>
      <c r="AAA737" s="111"/>
      <c r="AAB737" s="111"/>
      <c r="AAC737" s="111"/>
      <c r="AAD737" s="111"/>
      <c r="AAE737" s="111"/>
      <c r="AAF737" s="111"/>
      <c r="AAG737" s="111"/>
      <c r="AAH737" s="111"/>
      <c r="AAI737" s="111"/>
      <c r="AAJ737" s="111"/>
      <c r="AAK737" s="111"/>
      <c r="AAL737" s="111"/>
      <c r="AAM737" s="111"/>
      <c r="AAN737" s="111"/>
      <c r="AAO737" s="111"/>
      <c r="AAP737" s="111"/>
      <c r="AAQ737" s="111"/>
      <c r="AAR737" s="111"/>
      <c r="AAS737" s="111"/>
      <c r="AAT737" s="111"/>
      <c r="AAU737" s="111"/>
      <c r="AAV737" s="111"/>
      <c r="AAW737" s="111"/>
      <c r="AAX737" s="111"/>
      <c r="AAY737" s="111"/>
      <c r="AAZ737" s="111"/>
      <c r="ABA737" s="111"/>
      <c r="ABB737" s="111"/>
      <c r="ABC737" s="111"/>
      <c r="ABD737" s="111"/>
      <c r="ABE737" s="111"/>
      <c r="ABF737" s="111"/>
      <c r="ABG737" s="111"/>
      <c r="ABH737" s="111"/>
      <c r="ABI737" s="111"/>
      <c r="ABJ737" s="111"/>
      <c r="ABK737" s="111"/>
      <c r="ABL737" s="111"/>
      <c r="ABM737" s="111"/>
      <c r="ABN737" s="111"/>
      <c r="ABO737" s="111"/>
      <c r="ABP737" s="111"/>
      <c r="ABQ737" s="111"/>
      <c r="ABR737" s="111"/>
      <c r="ABS737" s="111"/>
      <c r="ABT737" s="111"/>
      <c r="ABU737" s="111"/>
      <c r="ABV737" s="111"/>
      <c r="ABW737" s="111"/>
      <c r="ABX737" s="111"/>
      <c r="ABY737" s="111"/>
      <c r="ABZ737" s="111"/>
      <c r="ACA737" s="111"/>
      <c r="ACB737" s="111"/>
      <c r="ACC737" s="111"/>
      <c r="ACD737" s="111"/>
      <c r="ACE737" s="111"/>
      <c r="ACF737" s="111"/>
      <c r="ACG737" s="111"/>
      <c r="ACH737" s="111"/>
      <c r="ACI737" s="111"/>
      <c r="ACJ737" s="111"/>
      <c r="ACK737" s="111"/>
      <c r="ACL737" s="111"/>
      <c r="ACM737" s="111"/>
      <c r="ACN737" s="111"/>
      <c r="ACO737" s="111"/>
      <c r="ACP737" s="111"/>
      <c r="ACQ737" s="111"/>
      <c r="ACR737" s="111"/>
      <c r="ACS737" s="111"/>
      <c r="ACT737" s="111"/>
      <c r="ACU737" s="111"/>
      <c r="ACV737" s="111"/>
      <c r="ACW737" s="111"/>
      <c r="ACX737" s="111"/>
      <c r="ACY737" s="111"/>
      <c r="ACZ737" s="111"/>
      <c r="ADA737" s="111"/>
      <c r="ADB737" s="111"/>
      <c r="ADC737" s="111"/>
      <c r="ADD737" s="111"/>
      <c r="ADE737" s="111"/>
      <c r="ADF737" s="111"/>
      <c r="ADG737" s="111"/>
      <c r="ADH737" s="111"/>
      <c r="ADI737" s="111"/>
      <c r="ADJ737" s="111"/>
      <c r="ADK737" s="111"/>
      <c r="ADL737" s="111"/>
      <c r="ADM737" s="111"/>
      <c r="ADN737" s="111"/>
      <c r="ADO737" s="111"/>
      <c r="ADP737" s="111"/>
      <c r="ADQ737" s="111"/>
      <c r="ADR737" s="111"/>
      <c r="ADS737" s="111"/>
      <c r="ADT737" s="111"/>
      <c r="ADU737" s="111"/>
      <c r="ADV737" s="111"/>
      <c r="ADW737" s="111"/>
      <c r="ADX737" s="111"/>
      <c r="ADY737" s="111"/>
      <c r="ADZ737" s="111"/>
      <c r="AEA737" s="111"/>
      <c r="AEB737" s="111"/>
      <c r="AEC737" s="111"/>
      <c r="AED737" s="111"/>
      <c r="AEE737" s="111"/>
      <c r="AEF737" s="111"/>
      <c r="AEG737" s="111"/>
      <c r="AEH737" s="111"/>
      <c r="AEI737" s="111"/>
      <c r="AEJ737" s="111"/>
      <c r="AEK737" s="111"/>
      <c r="AEL737" s="111"/>
      <c r="AEM737" s="111"/>
      <c r="AEN737" s="111"/>
      <c r="AEO737" s="111"/>
      <c r="AEP737" s="111"/>
      <c r="AEQ737" s="111"/>
      <c r="AER737" s="111"/>
      <c r="AES737" s="111"/>
      <c r="AET737" s="111"/>
      <c r="AEU737" s="111"/>
      <c r="AEV737" s="111"/>
      <c r="AEW737" s="111"/>
      <c r="AEX737" s="111"/>
      <c r="AEY737" s="111"/>
      <c r="AEZ737" s="111"/>
      <c r="AFA737" s="111"/>
      <c r="AFB737" s="111"/>
      <c r="AFC737" s="111"/>
      <c r="AFD737" s="111"/>
      <c r="AFE737" s="111"/>
      <c r="AFF737" s="111"/>
      <c r="AFG737" s="111"/>
      <c r="AFH737" s="111"/>
      <c r="AFI737" s="111"/>
      <c r="AFJ737" s="111"/>
      <c r="AFK737" s="111"/>
      <c r="AFL737" s="111"/>
      <c r="AFM737" s="111"/>
      <c r="AFN737" s="111"/>
      <c r="AFO737" s="111"/>
      <c r="AFP737" s="111"/>
      <c r="AFQ737" s="111"/>
      <c r="AFR737" s="111"/>
      <c r="AFS737" s="111"/>
      <c r="AFT737" s="111"/>
      <c r="AFU737" s="111"/>
      <c r="AFV737" s="111"/>
      <c r="AFW737" s="111"/>
      <c r="AFX737" s="111"/>
      <c r="AFY737" s="111"/>
      <c r="AFZ737" s="111"/>
      <c r="AGA737" s="111"/>
      <c r="AGB737" s="111"/>
      <c r="AGC737" s="111"/>
      <c r="AGD737" s="111"/>
      <c r="AGE737" s="111"/>
      <c r="AGF737" s="111"/>
      <c r="AGG737" s="111"/>
      <c r="AGH737" s="111"/>
      <c r="AGI737" s="111"/>
      <c r="AGJ737" s="111"/>
      <c r="AGK737" s="111"/>
      <c r="AGL737" s="111"/>
      <c r="AGM737" s="111"/>
      <c r="AGN737" s="111"/>
      <c r="AGO737" s="111"/>
      <c r="AGP737" s="111"/>
      <c r="AGQ737" s="111"/>
      <c r="AGR737" s="111"/>
      <c r="AGS737" s="111"/>
      <c r="AGT737" s="111"/>
      <c r="AGU737" s="111"/>
      <c r="AGV737" s="111"/>
      <c r="AGW737" s="111"/>
      <c r="AGX737" s="111"/>
      <c r="AGY737" s="111"/>
      <c r="AGZ737" s="111"/>
      <c r="AHA737" s="111"/>
      <c r="AHB737" s="111"/>
      <c r="AHC737" s="111"/>
      <c r="AHD737" s="111"/>
      <c r="AHE737" s="111"/>
      <c r="AHF737" s="111"/>
      <c r="AHG737" s="111"/>
      <c r="AHH737" s="111"/>
      <c r="AHI737" s="111"/>
      <c r="AHJ737" s="111"/>
      <c r="AHK737" s="111"/>
      <c r="AHL737" s="111"/>
      <c r="AHM737" s="111"/>
      <c r="AHN737" s="111"/>
      <c r="AHO737" s="111"/>
      <c r="AHP737" s="111"/>
      <c r="AHQ737" s="111"/>
      <c r="AHR737" s="111"/>
      <c r="AHS737" s="111"/>
      <c r="AHT737" s="111"/>
      <c r="AHU737" s="111"/>
      <c r="AHV737" s="111"/>
      <c r="AHW737" s="111"/>
      <c r="AHX737" s="111"/>
      <c r="AHY737" s="111"/>
      <c r="AHZ737" s="111"/>
      <c r="AIA737" s="111"/>
      <c r="AIB737" s="111"/>
      <c r="AIC737" s="111"/>
      <c r="AID737" s="111"/>
      <c r="AIE737" s="111"/>
      <c r="AIF737" s="111"/>
      <c r="AIG737" s="111"/>
      <c r="AIH737" s="111"/>
      <c r="AII737" s="111"/>
      <c r="AIJ737" s="111"/>
      <c r="AIK737" s="111"/>
      <c r="AIL737" s="111"/>
      <c r="AIM737" s="111"/>
      <c r="AIN737" s="111"/>
      <c r="AIO737" s="111"/>
      <c r="AIP737" s="111"/>
      <c r="AIQ737" s="111"/>
      <c r="AIR737" s="111"/>
      <c r="AIS737" s="111"/>
      <c r="AIT737" s="111"/>
      <c r="AIU737" s="111"/>
      <c r="AIV737" s="111"/>
      <c r="AIW737" s="111"/>
      <c r="AIX737" s="111"/>
      <c r="AIY737" s="111"/>
      <c r="AIZ737" s="111"/>
      <c r="AJA737" s="111"/>
      <c r="AJB737" s="111"/>
      <c r="AJC737" s="111"/>
      <c r="AJD737" s="111"/>
      <c r="AJE737" s="111"/>
      <c r="AJF737" s="111"/>
      <c r="AJG737" s="111"/>
      <c r="AJH737" s="111"/>
      <c r="AJI737" s="111"/>
      <c r="AJJ737" s="111"/>
      <c r="AJK737" s="111"/>
      <c r="AJL737" s="111"/>
      <c r="AJM737" s="111"/>
      <c r="AJN737" s="111"/>
      <c r="AJO737" s="111"/>
      <c r="AJP737" s="111"/>
      <c r="AJQ737" s="111"/>
      <c r="AJR737" s="111"/>
      <c r="AJS737" s="111"/>
      <c r="AJT737" s="111"/>
      <c r="AJU737" s="111"/>
      <c r="AJV737" s="111"/>
      <c r="AJW737" s="111"/>
      <c r="AJX737" s="111"/>
      <c r="AJY737" s="111"/>
      <c r="AJZ737" s="111"/>
      <c r="AKA737" s="111"/>
      <c r="AKB737" s="111"/>
      <c r="AKC737" s="111"/>
      <c r="AKD737" s="111"/>
      <c r="AKE737" s="111"/>
      <c r="AKF737" s="111"/>
      <c r="AKG737" s="111"/>
      <c r="AKH737" s="111"/>
      <c r="AKI737" s="111"/>
      <c r="AKJ737" s="111"/>
      <c r="AKK737" s="111"/>
      <c r="AKL737" s="111"/>
      <c r="AKM737" s="111"/>
      <c r="AKN737" s="111"/>
      <c r="AKO737" s="111"/>
      <c r="AKP737" s="111"/>
      <c r="AKQ737" s="111"/>
      <c r="AKR737" s="111"/>
      <c r="AKS737" s="111"/>
      <c r="AKT737" s="111"/>
      <c r="AKU737" s="111"/>
      <c r="AKV737" s="111"/>
      <c r="AKW737" s="111"/>
      <c r="AKX737" s="111"/>
      <c r="AKY737" s="111"/>
      <c r="AKZ737" s="111"/>
      <c r="ALA737" s="111"/>
      <c r="ALB737" s="111"/>
      <c r="ALC737" s="111"/>
      <c r="ALD737" s="111"/>
      <c r="ALE737" s="111"/>
      <c r="ALF737" s="111"/>
      <c r="ALG737" s="111"/>
      <c r="ALH737" s="111"/>
      <c r="ALI737" s="111"/>
      <c r="ALJ737" s="111"/>
      <c r="ALK737" s="111"/>
      <c r="ALL737" s="111"/>
      <c r="ALM737" s="111"/>
      <c r="ALN737" s="111"/>
      <c r="ALO737" s="111"/>
      <c r="AMM737" s="111"/>
    </row>
    <row r="738" customFormat="false" ht="177.6" hidden="false" customHeight="true" outlineLevel="0" collapsed="false">
      <c r="A738" s="111"/>
      <c r="C738" s="81" t="s">
        <v>110</v>
      </c>
      <c r="D738" s="81" t="n">
        <v>953</v>
      </c>
      <c r="E738" s="154" t="s">
        <v>39</v>
      </c>
      <c r="F738" s="154" t="s">
        <v>27</v>
      </c>
      <c r="G738" s="82" t="n">
        <v>5020069170</v>
      </c>
      <c r="H738" s="180"/>
      <c r="I738" s="157" t="n">
        <f aca="false">SUM(J738:Q738)</f>
        <v>1318400</v>
      </c>
      <c r="J738" s="157" t="n">
        <f aca="false">J739+J740+J741</f>
        <v>1314600</v>
      </c>
      <c r="K738" s="76" t="n">
        <f aca="false">K739+K740+K741</f>
        <v>3800</v>
      </c>
      <c r="L738" s="76" t="n">
        <f aca="false">L739+L740+L741</f>
        <v>0</v>
      </c>
      <c r="M738" s="76" t="n">
        <f aca="false">M739+M740+M741</f>
        <v>0</v>
      </c>
      <c r="N738" s="76" t="n">
        <f aca="false">N739+N740+N741</f>
        <v>0</v>
      </c>
      <c r="O738" s="157" t="n">
        <f aca="false">O739+O740+O741</f>
        <v>0</v>
      </c>
      <c r="P738" s="76" t="n">
        <f aca="false">P739+P740+P741</f>
        <v>0</v>
      </c>
      <c r="Q738" s="158" t="n">
        <f aca="false">Q739+Q740+Q741</f>
        <v>0</v>
      </c>
    </row>
    <row r="739" customFormat="false" ht="64.15" hidden="false" customHeight="false" outlineLevel="0" collapsed="false">
      <c r="A739" s="111"/>
      <c r="C739" s="81" t="s">
        <v>111</v>
      </c>
      <c r="D739" s="81" t="n">
        <v>953</v>
      </c>
      <c r="E739" s="154" t="s">
        <v>39</v>
      </c>
      <c r="F739" s="154" t="s">
        <v>27</v>
      </c>
      <c r="G739" s="82" t="n">
        <v>5020069170</v>
      </c>
      <c r="H739" s="180" t="n">
        <v>100</v>
      </c>
      <c r="I739" s="157" t="n">
        <f aca="false">SUM(J739:Q739)</f>
        <v>1318400</v>
      </c>
      <c r="J739" s="157" t="n">
        <v>1314600</v>
      </c>
      <c r="K739" s="76" t="n">
        <v>3800</v>
      </c>
      <c r="L739" s="76"/>
      <c r="M739" s="76"/>
      <c r="N739" s="76"/>
      <c r="O739" s="157"/>
      <c r="P739" s="76"/>
      <c r="Q739" s="158"/>
    </row>
    <row r="740" s="2" customFormat="true" ht="32.8" hidden="true" customHeight="false" outlineLevel="0" collapsed="false">
      <c r="A740" s="172"/>
      <c r="B740" s="163"/>
      <c r="C740" s="29" t="s">
        <v>103</v>
      </c>
      <c r="D740" s="29" t="n">
        <v>953</v>
      </c>
      <c r="E740" s="166" t="s">
        <v>39</v>
      </c>
      <c r="F740" s="166" t="s">
        <v>27</v>
      </c>
      <c r="G740" s="167" t="n">
        <v>5020069170</v>
      </c>
      <c r="H740" s="25" t="n">
        <v>200</v>
      </c>
      <c r="I740" s="169" t="n">
        <f aca="false">SUM(J740:Q740)</f>
        <v>0</v>
      </c>
      <c r="J740" s="169"/>
      <c r="K740" s="170"/>
      <c r="L740" s="170"/>
      <c r="M740" s="170"/>
      <c r="N740" s="170"/>
      <c r="O740" s="170"/>
      <c r="P740" s="170"/>
      <c r="Q740" s="171"/>
      <c r="R740" s="172"/>
      <c r="S740" s="172"/>
      <c r="T740" s="172"/>
      <c r="U740" s="172"/>
      <c r="V740" s="172"/>
      <c r="W740" s="172"/>
      <c r="X740" s="172"/>
      <c r="Y740" s="172"/>
      <c r="Z740" s="172"/>
      <c r="AA740" s="172"/>
      <c r="AB740" s="172"/>
      <c r="AC740" s="172"/>
      <c r="AD740" s="172"/>
      <c r="AE740" s="172"/>
      <c r="AF740" s="172"/>
      <c r="AG740" s="172"/>
      <c r="AH740" s="172"/>
      <c r="AI740" s="172"/>
      <c r="AJ740" s="172"/>
      <c r="AK740" s="172"/>
      <c r="AL740" s="172"/>
      <c r="AM740" s="172"/>
      <c r="AN740" s="172"/>
      <c r="AO740" s="172"/>
      <c r="AP740" s="172"/>
      <c r="AQ740" s="172"/>
      <c r="AR740" s="172"/>
      <c r="AS740" s="172"/>
      <c r="AT740" s="172"/>
      <c r="AU740" s="172"/>
      <c r="AV740" s="172"/>
      <c r="AW740" s="172"/>
      <c r="AX740" s="172"/>
      <c r="AY740" s="172"/>
      <c r="AZ740" s="172"/>
      <c r="BA740" s="172"/>
      <c r="BB740" s="172"/>
      <c r="BC740" s="172"/>
      <c r="BD740" s="172"/>
      <c r="BE740" s="172"/>
      <c r="BF740" s="172"/>
      <c r="BG740" s="172"/>
      <c r="BH740" s="172"/>
      <c r="BI740" s="172"/>
      <c r="BJ740" s="172"/>
      <c r="BK740" s="172"/>
      <c r="BL740" s="172"/>
      <c r="BM740" s="172"/>
      <c r="BN740" s="172"/>
      <c r="BO740" s="172"/>
      <c r="BP740" s="172"/>
      <c r="BQ740" s="172"/>
      <c r="BR740" s="172"/>
      <c r="BS740" s="172"/>
      <c r="BT740" s="172"/>
      <c r="BU740" s="172"/>
      <c r="BV740" s="172"/>
      <c r="BW740" s="172"/>
      <c r="BX740" s="172"/>
      <c r="BY740" s="172"/>
      <c r="BZ740" s="172"/>
      <c r="CA740" s="172"/>
      <c r="CB740" s="172"/>
      <c r="CC740" s="172"/>
      <c r="CD740" s="172"/>
      <c r="CE740" s="172"/>
      <c r="CF740" s="172"/>
      <c r="CG740" s="172"/>
      <c r="CH740" s="172"/>
      <c r="CI740" s="172"/>
      <c r="CJ740" s="172"/>
      <c r="CK740" s="172"/>
      <c r="CL740" s="172"/>
      <c r="CM740" s="172"/>
      <c r="CN740" s="172"/>
      <c r="CO740" s="172"/>
      <c r="CP740" s="172"/>
      <c r="CQ740" s="172"/>
      <c r="CR740" s="172"/>
      <c r="CS740" s="172"/>
      <c r="CT740" s="172"/>
      <c r="CU740" s="172"/>
      <c r="CV740" s="172"/>
      <c r="CW740" s="172"/>
      <c r="CX740" s="172"/>
      <c r="CY740" s="172"/>
      <c r="CZ740" s="172"/>
      <c r="DA740" s="172"/>
      <c r="DB740" s="172"/>
      <c r="DC740" s="172"/>
      <c r="DD740" s="172"/>
      <c r="DE740" s="172"/>
      <c r="DF740" s="172"/>
      <c r="DG740" s="172"/>
      <c r="DH740" s="172"/>
      <c r="DI740" s="172"/>
      <c r="DJ740" s="172"/>
      <c r="DK740" s="172"/>
      <c r="DL740" s="172"/>
      <c r="DM740" s="172"/>
      <c r="DN740" s="172"/>
      <c r="DO740" s="172"/>
      <c r="DP740" s="172"/>
      <c r="DQ740" s="172"/>
      <c r="DR740" s="172"/>
      <c r="DS740" s="172"/>
      <c r="DT740" s="172"/>
      <c r="DU740" s="172"/>
      <c r="DV740" s="172"/>
      <c r="DW740" s="172"/>
      <c r="DX740" s="172"/>
      <c r="DY740" s="172"/>
      <c r="DZ740" s="172"/>
      <c r="EA740" s="172"/>
      <c r="EB740" s="172"/>
      <c r="EC740" s="172"/>
      <c r="ED740" s="172"/>
      <c r="EE740" s="172"/>
      <c r="EF740" s="172"/>
      <c r="EG740" s="172"/>
      <c r="EH740" s="172"/>
      <c r="EI740" s="172"/>
      <c r="EJ740" s="172"/>
      <c r="EK740" s="172"/>
      <c r="EL740" s="172"/>
      <c r="EM740" s="172"/>
      <c r="EN740" s="172"/>
      <c r="EO740" s="172"/>
      <c r="EP740" s="172"/>
      <c r="EQ740" s="172"/>
      <c r="ER740" s="172"/>
      <c r="ES740" s="172"/>
      <c r="ET740" s="172"/>
      <c r="EU740" s="172"/>
      <c r="EV740" s="172"/>
      <c r="EW740" s="172"/>
      <c r="EX740" s="172"/>
      <c r="EY740" s="172"/>
      <c r="EZ740" s="172"/>
      <c r="FA740" s="172"/>
      <c r="FB740" s="172"/>
      <c r="FC740" s="172"/>
      <c r="FD740" s="172"/>
      <c r="FE740" s="172"/>
      <c r="FF740" s="172"/>
      <c r="FG740" s="172"/>
      <c r="FH740" s="172"/>
      <c r="FI740" s="172"/>
      <c r="FJ740" s="172"/>
      <c r="FK740" s="172"/>
      <c r="FL740" s="172"/>
      <c r="FM740" s="172"/>
      <c r="FN740" s="172"/>
      <c r="FO740" s="172"/>
      <c r="FP740" s="172"/>
      <c r="FQ740" s="172"/>
      <c r="FR740" s="172"/>
      <c r="FS740" s="172"/>
      <c r="FT740" s="172"/>
      <c r="FU740" s="172"/>
      <c r="FV740" s="172"/>
      <c r="FW740" s="172"/>
      <c r="FX740" s="172"/>
      <c r="FY740" s="172"/>
      <c r="FZ740" s="172"/>
      <c r="GA740" s="172"/>
      <c r="GB740" s="172"/>
      <c r="GC740" s="172"/>
      <c r="GD740" s="172"/>
      <c r="GE740" s="172"/>
      <c r="GF740" s="172"/>
      <c r="GG740" s="172"/>
      <c r="GH740" s="172"/>
      <c r="GI740" s="172"/>
      <c r="GJ740" s="172"/>
      <c r="GK740" s="172"/>
      <c r="GL740" s="172"/>
      <c r="GM740" s="172"/>
      <c r="GN740" s="172"/>
      <c r="GO740" s="172"/>
      <c r="GP740" s="172"/>
      <c r="GQ740" s="172"/>
      <c r="GR740" s="172"/>
      <c r="GS740" s="172"/>
      <c r="GT740" s="172"/>
      <c r="GU740" s="172"/>
      <c r="GV740" s="172"/>
      <c r="GW740" s="172"/>
      <c r="GX740" s="172"/>
      <c r="GY740" s="172"/>
      <c r="GZ740" s="172"/>
      <c r="HA740" s="172"/>
      <c r="HB740" s="172"/>
      <c r="HC740" s="172"/>
      <c r="HD740" s="172"/>
      <c r="HE740" s="172"/>
      <c r="HF740" s="172"/>
      <c r="HG740" s="172"/>
      <c r="HH740" s="172"/>
      <c r="HI740" s="172"/>
      <c r="HJ740" s="172"/>
      <c r="HK740" s="172"/>
      <c r="HL740" s="172"/>
      <c r="HM740" s="172"/>
      <c r="HN740" s="172"/>
      <c r="HO740" s="172"/>
      <c r="HP740" s="172"/>
      <c r="HQ740" s="172"/>
      <c r="HR740" s="172"/>
      <c r="HS740" s="172"/>
      <c r="HT740" s="172"/>
      <c r="HU740" s="172"/>
      <c r="HV740" s="172"/>
      <c r="HW740" s="172"/>
      <c r="HX740" s="172"/>
      <c r="HY740" s="172"/>
      <c r="HZ740" s="172"/>
      <c r="IA740" s="172"/>
      <c r="IB740" s="172"/>
      <c r="IC740" s="172"/>
      <c r="ID740" s="172"/>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c r="PU740" s="1"/>
      <c r="PV740" s="1"/>
      <c r="PW740" s="1"/>
      <c r="PX740" s="1"/>
      <c r="PY740" s="1"/>
      <c r="PZ740" s="1"/>
      <c r="QA740" s="1"/>
      <c r="QB740" s="1"/>
      <c r="QC740" s="1"/>
      <c r="QD740" s="1"/>
      <c r="QE740" s="1"/>
      <c r="QF740" s="1"/>
      <c r="QG740" s="1"/>
      <c r="QH740" s="1"/>
      <c r="QI740" s="1"/>
      <c r="QJ740" s="1"/>
      <c r="QK740" s="1"/>
      <c r="QL740" s="1"/>
      <c r="QM740" s="1"/>
      <c r="QN740" s="1"/>
      <c r="QO740" s="1"/>
      <c r="QP740" s="1"/>
      <c r="QQ740" s="1"/>
      <c r="QR740" s="1"/>
      <c r="QS740" s="1"/>
      <c r="QT740" s="1"/>
      <c r="QU740" s="1"/>
      <c r="QV740" s="1"/>
      <c r="QW740" s="1"/>
      <c r="QX740" s="1"/>
      <c r="QY740" s="1"/>
      <c r="QZ740" s="1"/>
      <c r="RA740" s="1"/>
      <c r="RB740" s="1"/>
      <c r="RC740" s="1"/>
      <c r="RD740" s="1"/>
      <c r="RE740" s="1"/>
      <c r="RF740" s="1"/>
      <c r="RG740" s="1"/>
      <c r="RH740" s="1"/>
      <c r="RI740" s="1"/>
      <c r="RJ740" s="1"/>
      <c r="RK740" s="1"/>
      <c r="RL740" s="1"/>
      <c r="RM740" s="1"/>
      <c r="RN740" s="1"/>
      <c r="RO740" s="1"/>
      <c r="RP740" s="1"/>
      <c r="RQ740" s="1"/>
      <c r="RR740" s="1"/>
      <c r="RS740" s="1"/>
      <c r="RT740" s="1"/>
      <c r="RU740" s="1"/>
      <c r="RV740" s="1"/>
      <c r="RW740" s="1"/>
      <c r="RX740" s="1"/>
      <c r="RY740" s="1"/>
      <c r="RZ740" s="1"/>
      <c r="SA740" s="1"/>
      <c r="SB740" s="1"/>
      <c r="SC740" s="1"/>
      <c r="SD740" s="1"/>
      <c r="SE740" s="1"/>
      <c r="SF740" s="1"/>
      <c r="SG740" s="1"/>
      <c r="SH740" s="1"/>
      <c r="SI740" s="1"/>
      <c r="SJ740" s="1"/>
      <c r="SK740" s="1"/>
      <c r="SL740" s="1"/>
      <c r="SM740" s="1"/>
      <c r="SN740" s="1"/>
      <c r="SO740" s="1"/>
      <c r="SP740" s="1"/>
      <c r="SQ740" s="1"/>
      <c r="SR740" s="1"/>
      <c r="SS740" s="1"/>
      <c r="ST740" s="1"/>
      <c r="SU740" s="1"/>
      <c r="SV740" s="1"/>
      <c r="SW740" s="1"/>
      <c r="SX740" s="1"/>
      <c r="SY740" s="1"/>
      <c r="SZ740" s="1"/>
      <c r="TA740" s="1"/>
      <c r="TB740" s="1"/>
      <c r="TC740" s="1"/>
      <c r="TD740" s="1"/>
      <c r="TE740" s="1"/>
      <c r="TF740" s="1"/>
      <c r="TG740" s="1"/>
      <c r="TH740" s="1"/>
      <c r="TI740" s="1"/>
      <c r="TJ740" s="1"/>
      <c r="TK740" s="1"/>
      <c r="TL740" s="1"/>
      <c r="TM740" s="1"/>
      <c r="TN740" s="1"/>
      <c r="TO740" s="1"/>
      <c r="TP740" s="1"/>
      <c r="TQ740" s="1"/>
      <c r="TR740" s="1"/>
      <c r="TS740" s="1"/>
      <c r="TT740" s="1"/>
      <c r="TU740" s="1"/>
      <c r="TV740" s="1"/>
      <c r="TW740" s="1"/>
      <c r="TX740" s="1"/>
      <c r="TY740" s="1"/>
      <c r="TZ740" s="1"/>
      <c r="UA740" s="1"/>
      <c r="UB740" s="1"/>
      <c r="UC740" s="1"/>
      <c r="UD740" s="1"/>
      <c r="UE740" s="1"/>
      <c r="UF740" s="1"/>
      <c r="UG740" s="1"/>
      <c r="UH740" s="1"/>
      <c r="UI740" s="1"/>
      <c r="UJ740" s="1"/>
      <c r="UK740" s="1"/>
      <c r="UL740" s="1"/>
      <c r="UM740" s="1"/>
      <c r="UN740" s="1"/>
      <c r="UO740" s="1"/>
      <c r="UP740" s="1"/>
      <c r="UQ740" s="1"/>
      <c r="UR740" s="1"/>
      <c r="US740" s="1"/>
      <c r="UT740" s="1"/>
      <c r="UU740" s="1"/>
      <c r="UV740" s="1"/>
      <c r="UW740" s="1"/>
      <c r="UX740" s="1"/>
      <c r="UY740" s="1"/>
      <c r="UZ740" s="1"/>
      <c r="VA740" s="1"/>
      <c r="VB740" s="1"/>
      <c r="VC740" s="1"/>
      <c r="VD740" s="1"/>
      <c r="VE740" s="1"/>
      <c r="VF740" s="1"/>
      <c r="VG740" s="1"/>
      <c r="VH740" s="1"/>
      <c r="VI740" s="1"/>
      <c r="VJ740" s="1"/>
      <c r="VK740" s="1"/>
      <c r="VL740" s="1"/>
      <c r="VM740" s="1"/>
      <c r="VN740" s="1"/>
      <c r="VO740" s="1"/>
      <c r="VP740" s="1"/>
      <c r="VQ740" s="1"/>
      <c r="VR740" s="1"/>
      <c r="VS740" s="1"/>
      <c r="VT740" s="1"/>
      <c r="VU740" s="1"/>
      <c r="VV740" s="1"/>
      <c r="VW740" s="1"/>
      <c r="VX740" s="1"/>
      <c r="VY740" s="1"/>
      <c r="VZ740" s="1"/>
      <c r="WA740" s="1"/>
      <c r="WB740" s="1"/>
      <c r="WC740" s="1"/>
      <c r="WD740" s="1"/>
      <c r="WE740" s="1"/>
      <c r="WF740" s="1"/>
      <c r="WG740" s="1"/>
      <c r="WH740" s="1"/>
      <c r="WI740" s="1"/>
      <c r="WJ740" s="1"/>
      <c r="WK740" s="1"/>
      <c r="WL740" s="1"/>
      <c r="WM740" s="1"/>
      <c r="WN740" s="1"/>
      <c r="WO740" s="1"/>
      <c r="WP740" s="1"/>
      <c r="WQ740" s="1"/>
      <c r="WR740" s="1"/>
      <c r="WS740" s="1"/>
      <c r="WT740" s="1"/>
      <c r="WU740" s="1"/>
      <c r="WV740" s="1"/>
      <c r="WW740" s="1"/>
      <c r="WX740" s="1"/>
      <c r="WY740" s="1"/>
      <c r="WZ740" s="1"/>
      <c r="XA740" s="1"/>
      <c r="XB740" s="1"/>
      <c r="XC740" s="1"/>
      <c r="XD740" s="1"/>
      <c r="XE740" s="1"/>
      <c r="XF740" s="1"/>
      <c r="XG740" s="1"/>
      <c r="XH740" s="1"/>
      <c r="XI740" s="1"/>
      <c r="XJ740" s="1"/>
      <c r="XK740" s="1"/>
      <c r="XL740" s="1"/>
      <c r="XM740" s="1"/>
      <c r="XN740" s="1"/>
      <c r="XO740" s="1"/>
      <c r="XP740" s="1"/>
      <c r="XQ740" s="1"/>
      <c r="XR740" s="1"/>
      <c r="XS740" s="1"/>
      <c r="XT740" s="1"/>
      <c r="XU740" s="1"/>
      <c r="XV740" s="1"/>
      <c r="XW740" s="1"/>
      <c r="XX740" s="1"/>
      <c r="XY740" s="1"/>
      <c r="XZ740" s="1"/>
      <c r="YA740" s="1"/>
      <c r="YB740" s="1"/>
      <c r="YC740" s="1"/>
      <c r="YD740" s="1"/>
      <c r="YE740" s="1"/>
      <c r="YF740" s="1"/>
      <c r="YG740" s="1"/>
      <c r="YH740" s="1"/>
      <c r="YI740" s="1"/>
      <c r="YJ740" s="1"/>
      <c r="YK740" s="1"/>
      <c r="YL740" s="1"/>
      <c r="YM740" s="1"/>
      <c r="YN740" s="1"/>
      <c r="YO740" s="1"/>
      <c r="YP740" s="1"/>
      <c r="YQ740" s="1"/>
      <c r="YR740" s="1"/>
      <c r="YS740" s="1"/>
      <c r="YT740" s="1"/>
      <c r="YU740" s="1"/>
      <c r="YV740" s="1"/>
      <c r="YW740" s="1"/>
      <c r="YX740" s="1"/>
      <c r="YY740" s="1"/>
      <c r="YZ740" s="1"/>
      <c r="ZA740" s="1"/>
      <c r="ZB740" s="1"/>
      <c r="ZC740" s="1"/>
      <c r="ZD740" s="1"/>
      <c r="ZE740" s="1"/>
      <c r="ZF740" s="1"/>
      <c r="ZG740" s="1"/>
      <c r="ZH740" s="1"/>
      <c r="ZI740" s="1"/>
      <c r="ZJ740" s="1"/>
      <c r="ZK740" s="1"/>
      <c r="ZL740" s="1"/>
      <c r="ZM740" s="1"/>
      <c r="ZN740" s="1"/>
      <c r="ZO740" s="1"/>
      <c r="ZP740" s="1"/>
      <c r="ZQ740" s="1"/>
      <c r="ZR740" s="1"/>
      <c r="ZS740" s="1"/>
      <c r="ZT740" s="1"/>
      <c r="ZU740" s="1"/>
      <c r="ZV740" s="1"/>
      <c r="ZW740" s="1"/>
      <c r="ZX740" s="1"/>
      <c r="ZY740" s="1"/>
      <c r="ZZ740" s="1"/>
      <c r="AAA740" s="1"/>
      <c r="AAB740" s="1"/>
      <c r="AAC740" s="1"/>
      <c r="AAD740" s="1"/>
      <c r="AAE740" s="1"/>
      <c r="AAF740" s="1"/>
      <c r="AAG740" s="1"/>
      <c r="AAH740" s="1"/>
      <c r="AAI740" s="1"/>
      <c r="AAJ740" s="1"/>
      <c r="AAK740" s="1"/>
      <c r="AAL740" s="1"/>
      <c r="AAM740" s="1"/>
      <c r="AAN740" s="1"/>
      <c r="AAO740" s="1"/>
      <c r="AAP740" s="1"/>
      <c r="AAQ740" s="1"/>
      <c r="AAR740" s="1"/>
      <c r="AAS740" s="1"/>
      <c r="AAT740" s="1"/>
      <c r="AAU740" s="1"/>
      <c r="AAV740" s="1"/>
      <c r="AAW740" s="1"/>
      <c r="AAX740" s="1"/>
      <c r="AAY740" s="1"/>
      <c r="AAZ740" s="1"/>
      <c r="ABA740" s="1"/>
      <c r="ABB740" s="1"/>
      <c r="ABC740" s="1"/>
      <c r="ABD740" s="1"/>
      <c r="ABE740" s="1"/>
      <c r="ABF740" s="1"/>
      <c r="ABG740" s="1"/>
      <c r="ABH740" s="1"/>
      <c r="ABI740" s="1"/>
      <c r="ABJ740" s="1"/>
      <c r="ABK740" s="1"/>
      <c r="ABL740" s="1"/>
      <c r="ABM740" s="1"/>
      <c r="ABN740" s="1"/>
      <c r="ABO740" s="1"/>
      <c r="ABP740" s="1"/>
      <c r="ABQ740" s="1"/>
      <c r="ABR740" s="1"/>
      <c r="ABS740" s="1"/>
      <c r="ABT740" s="1"/>
      <c r="ABU740" s="1"/>
      <c r="ABV740" s="1"/>
      <c r="ABW740" s="1"/>
      <c r="ABX740" s="1"/>
      <c r="ABY740" s="1"/>
      <c r="ABZ740" s="1"/>
      <c r="ACA740" s="1"/>
      <c r="ACB740" s="1"/>
      <c r="ACC740" s="1"/>
      <c r="ACD740" s="1"/>
      <c r="ACE740" s="1"/>
      <c r="ACF740" s="1"/>
      <c r="ACG740" s="1"/>
      <c r="ACH740" s="1"/>
      <c r="ACI740" s="1"/>
      <c r="ACJ740" s="1"/>
      <c r="ACK740" s="1"/>
      <c r="ACL740" s="1"/>
      <c r="ACM740" s="1"/>
      <c r="ACN740" s="1"/>
      <c r="ACO740" s="1"/>
      <c r="ACP740" s="1"/>
      <c r="ACQ740" s="1"/>
      <c r="ACR740" s="1"/>
      <c r="ACS740" s="1"/>
      <c r="ACT740" s="1"/>
      <c r="ACU740" s="1"/>
      <c r="ACV740" s="1"/>
      <c r="ACW740" s="1"/>
      <c r="ACX740" s="1"/>
      <c r="ACY740" s="1"/>
      <c r="ACZ740" s="1"/>
      <c r="ADA740" s="1"/>
      <c r="ADB740" s="1"/>
      <c r="ADC740" s="1"/>
      <c r="ADD740" s="1"/>
      <c r="ADE740" s="1"/>
      <c r="ADF740" s="1"/>
      <c r="ADG740" s="1"/>
      <c r="ADH740" s="1"/>
      <c r="ADI740" s="1"/>
      <c r="ADJ740" s="1"/>
      <c r="ADK740" s="1"/>
      <c r="ADL740" s="1"/>
      <c r="ADM740" s="1"/>
      <c r="ADN740" s="1"/>
      <c r="ADO740" s="1"/>
      <c r="ADP740" s="1"/>
      <c r="ADQ740" s="1"/>
      <c r="ADR740" s="1"/>
      <c r="ADS740" s="1"/>
      <c r="ADT740" s="1"/>
      <c r="ADU740" s="1"/>
      <c r="ADV740" s="1"/>
      <c r="ADW740" s="1"/>
      <c r="ADX740" s="1"/>
      <c r="ADY740" s="1"/>
      <c r="ADZ740" s="1"/>
      <c r="AEA740" s="1"/>
      <c r="AEB740" s="1"/>
      <c r="AEC740" s="1"/>
      <c r="AED740" s="1"/>
      <c r="AEE740" s="1"/>
      <c r="AEF740" s="1"/>
      <c r="AEG740" s="1"/>
      <c r="AEH740" s="1"/>
      <c r="AEI740" s="1"/>
      <c r="AEJ740" s="1"/>
      <c r="AEK740" s="1"/>
      <c r="AEL740" s="1"/>
      <c r="AEM740" s="1"/>
      <c r="AEN740" s="1"/>
      <c r="AEO740" s="1"/>
      <c r="AEP740" s="1"/>
      <c r="AEQ740" s="1"/>
      <c r="AER740" s="1"/>
      <c r="AES740" s="1"/>
      <c r="AET740" s="1"/>
      <c r="AEU740" s="1"/>
      <c r="AEV740" s="1"/>
      <c r="AEW740" s="1"/>
      <c r="AEX740" s="1"/>
      <c r="AEY740" s="1"/>
      <c r="AEZ740" s="1"/>
      <c r="AFA740" s="1"/>
      <c r="AFB740" s="1"/>
      <c r="AFC740" s="1"/>
      <c r="AFD740" s="1"/>
      <c r="AFE740" s="1"/>
      <c r="AFF740" s="1"/>
      <c r="AFG740" s="1"/>
      <c r="AFH740" s="1"/>
      <c r="AFI740" s="1"/>
      <c r="AFJ740" s="1"/>
      <c r="AFK740" s="1"/>
      <c r="AFL740" s="1"/>
      <c r="AFM740" s="1"/>
      <c r="AFN740" s="1"/>
      <c r="AFO740" s="1"/>
      <c r="AFP740" s="1"/>
      <c r="AFQ740" s="1"/>
      <c r="AFR740" s="1"/>
      <c r="AFS740" s="1"/>
      <c r="AFT740" s="1"/>
      <c r="AFU740" s="1"/>
      <c r="AFV740" s="1"/>
      <c r="AFW740" s="1"/>
      <c r="AFX740" s="1"/>
      <c r="AFY740" s="1"/>
      <c r="AFZ740" s="1"/>
      <c r="AGA740" s="1"/>
      <c r="AGB740" s="1"/>
      <c r="AGC740" s="1"/>
      <c r="AGD740" s="1"/>
      <c r="AGE740" s="1"/>
      <c r="AGF740" s="1"/>
      <c r="AGG740" s="1"/>
      <c r="AGH740" s="1"/>
      <c r="AGI740" s="1"/>
      <c r="AGJ740" s="1"/>
      <c r="AGK740" s="1"/>
      <c r="AGL740" s="1"/>
      <c r="AGM740" s="1"/>
      <c r="AGN740" s="1"/>
      <c r="AGO740" s="1"/>
      <c r="AGP740" s="1"/>
      <c r="AGQ740" s="1"/>
      <c r="AGR740" s="1"/>
      <c r="AGS740" s="1"/>
      <c r="AGT740" s="1"/>
      <c r="AGU740" s="1"/>
      <c r="AGV740" s="1"/>
      <c r="AGW740" s="1"/>
      <c r="AGX740" s="1"/>
      <c r="AGY740" s="1"/>
      <c r="AGZ740" s="1"/>
      <c r="AHA740" s="1"/>
      <c r="AHB740" s="1"/>
      <c r="AHC740" s="1"/>
      <c r="AHD740" s="1"/>
      <c r="AHE740" s="1"/>
      <c r="AHF740" s="1"/>
      <c r="AHG740" s="1"/>
      <c r="AHH740" s="1"/>
      <c r="AHI740" s="1"/>
      <c r="AHJ740" s="1"/>
      <c r="AHK740" s="1"/>
      <c r="AHL740" s="1"/>
      <c r="AHM740" s="1"/>
      <c r="AHN740" s="1"/>
      <c r="AHO740" s="1"/>
      <c r="AHP740" s="1"/>
      <c r="AHQ740" s="1"/>
      <c r="AHR740" s="1"/>
      <c r="AHS740" s="1"/>
      <c r="AHT740" s="1"/>
      <c r="AHU740" s="1"/>
      <c r="AHV740" s="1"/>
      <c r="AHW740" s="1"/>
      <c r="AHX740" s="1"/>
      <c r="AHY740" s="1"/>
      <c r="AHZ740" s="1"/>
      <c r="AIA740" s="1"/>
      <c r="AIB740" s="1"/>
      <c r="AIC740" s="1"/>
      <c r="AID740" s="1"/>
      <c r="AIE740" s="1"/>
      <c r="AIF740" s="1"/>
      <c r="AIG740" s="1"/>
      <c r="AIH740" s="1"/>
      <c r="AII740" s="1"/>
      <c r="AIJ740" s="1"/>
      <c r="AIK740" s="1"/>
      <c r="AIL740" s="1"/>
      <c r="AIM740" s="1"/>
      <c r="AIN740" s="1"/>
      <c r="AIO740" s="1"/>
      <c r="AIP740" s="1"/>
      <c r="AIQ740" s="1"/>
      <c r="AIR740" s="1"/>
      <c r="AIS740" s="1"/>
      <c r="AIT740" s="1"/>
      <c r="AIU740" s="1"/>
      <c r="AIV740" s="1"/>
      <c r="AIW740" s="1"/>
      <c r="AIX740" s="1"/>
      <c r="AIY740" s="1"/>
      <c r="AIZ740" s="1"/>
      <c r="AJA740" s="1"/>
      <c r="AJB740" s="1"/>
      <c r="AJC740" s="1"/>
      <c r="AJD740" s="1"/>
      <c r="AJE740" s="1"/>
      <c r="AJF740" s="1"/>
      <c r="AJG740" s="1"/>
      <c r="AJH740" s="1"/>
      <c r="AJI740" s="1"/>
      <c r="AJJ740" s="1"/>
      <c r="AJK740" s="1"/>
      <c r="AJL740" s="1"/>
      <c r="AJM740" s="1"/>
      <c r="AJN740" s="1"/>
      <c r="AJO740" s="1"/>
      <c r="AJP740" s="1"/>
      <c r="AJQ740" s="1"/>
      <c r="AJR740" s="1"/>
      <c r="AJS740" s="1"/>
      <c r="AJT740" s="1"/>
      <c r="AJU740" s="1"/>
      <c r="AJV740" s="1"/>
      <c r="AJW740" s="1"/>
      <c r="AJX740" s="1"/>
      <c r="AJY740" s="1"/>
      <c r="AJZ740" s="1"/>
      <c r="AKA740" s="1"/>
      <c r="AKB740" s="1"/>
      <c r="AKC740" s="1"/>
      <c r="AKD740" s="1"/>
      <c r="AKE740" s="1"/>
      <c r="AKF740" s="1"/>
      <c r="AKG740" s="1"/>
      <c r="AKH740" s="1"/>
      <c r="AKI740" s="1"/>
      <c r="AKJ740" s="1"/>
      <c r="AKK740" s="1"/>
      <c r="AKL740" s="1"/>
      <c r="AKM740" s="1"/>
      <c r="AKN740" s="1"/>
      <c r="AKO740" s="1"/>
      <c r="AKP740" s="1"/>
      <c r="AKQ740" s="1"/>
      <c r="AKR740" s="1"/>
      <c r="AKS740" s="1"/>
      <c r="AKT740" s="1"/>
      <c r="AKU740" s="1"/>
      <c r="AKV740" s="1"/>
      <c r="AKW740" s="1"/>
      <c r="AKX740" s="1"/>
      <c r="AKY740" s="1"/>
      <c r="AKZ740" s="1"/>
      <c r="ALA740" s="1"/>
      <c r="ALB740" s="1"/>
      <c r="ALC740" s="1"/>
      <c r="ALD740" s="1"/>
      <c r="ALE740" s="1"/>
      <c r="ALF740" s="1"/>
      <c r="ALG740" s="1"/>
      <c r="ALH740" s="1"/>
      <c r="ALI740" s="1"/>
      <c r="ALJ740" s="1"/>
      <c r="ALK740" s="1"/>
      <c r="ALL740" s="1"/>
      <c r="ALM740" s="1"/>
      <c r="ALN740" s="1"/>
      <c r="ALO740" s="1"/>
      <c r="ALP740" s="1"/>
    </row>
    <row r="741" s="2" customFormat="true" ht="17.6" hidden="true" customHeight="false" outlineLevel="0" collapsed="false">
      <c r="A741" s="172"/>
      <c r="B741" s="163"/>
      <c r="C741" s="29" t="s">
        <v>106</v>
      </c>
      <c r="D741" s="29" t="n">
        <v>953</v>
      </c>
      <c r="E741" s="166" t="s">
        <v>39</v>
      </c>
      <c r="F741" s="166" t="s">
        <v>27</v>
      </c>
      <c r="G741" s="167" t="n">
        <v>5020069170</v>
      </c>
      <c r="H741" s="176" t="n">
        <v>800</v>
      </c>
      <c r="I741" s="169" t="n">
        <f aca="false">SUM(J741:Q741)</f>
        <v>0</v>
      </c>
      <c r="J741" s="181"/>
      <c r="K741" s="182"/>
      <c r="L741" s="182"/>
      <c r="M741" s="182"/>
      <c r="N741" s="182"/>
      <c r="O741" s="182"/>
      <c r="P741" s="182"/>
      <c r="Q741" s="183"/>
      <c r="R741" s="172"/>
      <c r="S741" s="172"/>
      <c r="T741" s="172"/>
      <c r="U741" s="172"/>
      <c r="V741" s="172"/>
      <c r="W741" s="172"/>
      <c r="X741" s="172"/>
      <c r="Y741" s="172"/>
      <c r="Z741" s="172"/>
      <c r="AA741" s="172"/>
      <c r="AB741" s="172"/>
      <c r="AC741" s="172"/>
      <c r="AD741" s="172"/>
      <c r="AE741" s="172"/>
      <c r="AF741" s="172"/>
      <c r="AG741" s="172"/>
      <c r="AH741" s="172"/>
      <c r="AI741" s="172"/>
      <c r="AJ741" s="172"/>
      <c r="AK741" s="172"/>
      <c r="AL741" s="172"/>
      <c r="AM741" s="172"/>
      <c r="AN741" s="172"/>
      <c r="AO741" s="172"/>
      <c r="AP741" s="172"/>
      <c r="AQ741" s="172"/>
      <c r="AR741" s="172"/>
      <c r="AS741" s="172"/>
      <c r="AT741" s="172"/>
      <c r="AU741" s="172"/>
      <c r="AV741" s="172"/>
      <c r="AW741" s="172"/>
      <c r="AX741" s="172"/>
      <c r="AY741" s="172"/>
      <c r="AZ741" s="172"/>
      <c r="BA741" s="172"/>
      <c r="BB741" s="172"/>
      <c r="BC741" s="172"/>
      <c r="BD741" s="172"/>
      <c r="BE741" s="172"/>
      <c r="BF741" s="172"/>
      <c r="BG741" s="172"/>
      <c r="BH741" s="172"/>
      <c r="BI741" s="172"/>
      <c r="BJ741" s="172"/>
      <c r="BK741" s="172"/>
      <c r="BL741" s="172"/>
      <c r="BM741" s="172"/>
      <c r="BN741" s="172"/>
      <c r="BO741" s="172"/>
      <c r="BP741" s="172"/>
      <c r="BQ741" s="172"/>
      <c r="BR741" s="172"/>
      <c r="BS741" s="172"/>
      <c r="BT741" s="172"/>
      <c r="BU741" s="172"/>
      <c r="BV741" s="172"/>
      <c r="BW741" s="172"/>
      <c r="BX741" s="172"/>
      <c r="BY741" s="172"/>
      <c r="BZ741" s="172"/>
      <c r="CA741" s="172"/>
      <c r="CB741" s="172"/>
      <c r="CC741" s="172"/>
      <c r="CD741" s="172"/>
      <c r="CE741" s="172"/>
      <c r="CF741" s="172"/>
      <c r="CG741" s="172"/>
      <c r="CH741" s="172"/>
      <c r="CI741" s="172"/>
      <c r="CJ741" s="172"/>
      <c r="CK741" s="172"/>
      <c r="CL741" s="172"/>
      <c r="CM741" s="172"/>
      <c r="CN741" s="172"/>
      <c r="CO741" s="172"/>
      <c r="CP741" s="172"/>
      <c r="CQ741" s="172"/>
      <c r="CR741" s="172"/>
      <c r="CS741" s="172"/>
      <c r="CT741" s="172"/>
      <c r="CU741" s="172"/>
      <c r="CV741" s="172"/>
      <c r="CW741" s="172"/>
      <c r="CX741" s="172"/>
      <c r="CY741" s="172"/>
      <c r="CZ741" s="172"/>
      <c r="DA741" s="172"/>
      <c r="DB741" s="172"/>
      <c r="DC741" s="172"/>
      <c r="DD741" s="172"/>
      <c r="DE741" s="172"/>
      <c r="DF741" s="172"/>
      <c r="DG741" s="172"/>
      <c r="DH741" s="172"/>
      <c r="DI741" s="172"/>
      <c r="DJ741" s="172"/>
      <c r="DK741" s="172"/>
      <c r="DL741" s="172"/>
      <c r="DM741" s="172"/>
      <c r="DN741" s="172"/>
      <c r="DO741" s="172"/>
      <c r="DP741" s="172"/>
      <c r="DQ741" s="172"/>
      <c r="DR741" s="172"/>
      <c r="DS741" s="172"/>
      <c r="DT741" s="172"/>
      <c r="DU741" s="172"/>
      <c r="DV741" s="172"/>
      <c r="DW741" s="172"/>
      <c r="DX741" s="172"/>
      <c r="DY741" s="172"/>
      <c r="DZ741" s="172"/>
      <c r="EA741" s="172"/>
      <c r="EB741" s="172"/>
      <c r="EC741" s="172"/>
      <c r="ED741" s="172"/>
      <c r="EE741" s="172"/>
      <c r="EF741" s="172"/>
      <c r="EG741" s="172"/>
      <c r="EH741" s="172"/>
      <c r="EI741" s="172"/>
      <c r="EJ741" s="172"/>
      <c r="EK741" s="172"/>
      <c r="EL741" s="172"/>
      <c r="EM741" s="172"/>
      <c r="EN741" s="172"/>
      <c r="EO741" s="172"/>
      <c r="EP741" s="172"/>
      <c r="EQ741" s="172"/>
      <c r="ER741" s="172"/>
      <c r="ES741" s="172"/>
      <c r="ET741" s="172"/>
      <c r="EU741" s="172"/>
      <c r="EV741" s="172"/>
      <c r="EW741" s="172"/>
      <c r="EX741" s="172"/>
      <c r="EY741" s="172"/>
      <c r="EZ741" s="172"/>
      <c r="FA741" s="172"/>
      <c r="FB741" s="172"/>
      <c r="FC741" s="172"/>
      <c r="FD741" s="172"/>
      <c r="FE741" s="172"/>
      <c r="FF741" s="172"/>
      <c r="FG741" s="172"/>
      <c r="FH741" s="172"/>
      <c r="FI741" s="172"/>
      <c r="FJ741" s="172"/>
      <c r="FK741" s="172"/>
      <c r="FL741" s="172"/>
      <c r="FM741" s="172"/>
      <c r="FN741" s="172"/>
      <c r="FO741" s="172"/>
      <c r="FP741" s="172"/>
      <c r="FQ741" s="172"/>
      <c r="FR741" s="172"/>
      <c r="FS741" s="172"/>
      <c r="FT741" s="172"/>
      <c r="FU741" s="172"/>
      <c r="FV741" s="172"/>
      <c r="FW741" s="172"/>
      <c r="FX741" s="172"/>
      <c r="FY741" s="172"/>
      <c r="FZ741" s="172"/>
      <c r="GA741" s="172"/>
      <c r="GB741" s="172"/>
      <c r="GC741" s="172"/>
      <c r="GD741" s="172"/>
      <c r="GE741" s="172"/>
      <c r="GF741" s="172"/>
      <c r="GG741" s="172"/>
      <c r="GH741" s="172"/>
      <c r="GI741" s="172"/>
      <c r="GJ741" s="172"/>
      <c r="GK741" s="172"/>
      <c r="GL741" s="172"/>
      <c r="GM741" s="172"/>
      <c r="GN741" s="172"/>
      <c r="GO741" s="172"/>
      <c r="GP741" s="172"/>
      <c r="GQ741" s="172"/>
      <c r="GR741" s="172"/>
      <c r="GS741" s="172"/>
      <c r="GT741" s="172"/>
      <c r="GU741" s="172"/>
      <c r="GV741" s="172"/>
      <c r="GW741" s="172"/>
      <c r="GX741" s="172"/>
      <c r="GY741" s="172"/>
      <c r="GZ741" s="172"/>
      <c r="HA741" s="172"/>
      <c r="HB741" s="172"/>
      <c r="HC741" s="172"/>
      <c r="HD741" s="172"/>
      <c r="HE741" s="172"/>
      <c r="HF741" s="172"/>
      <c r="HG741" s="172"/>
      <c r="HH741" s="172"/>
      <c r="HI741" s="172"/>
      <c r="HJ741" s="172"/>
      <c r="HK741" s="172"/>
      <c r="HL741" s="172"/>
      <c r="HM741" s="172"/>
      <c r="HN741" s="172"/>
      <c r="HO741" s="172"/>
      <c r="HP741" s="172"/>
      <c r="HQ741" s="172"/>
      <c r="HR741" s="172"/>
      <c r="HS741" s="172"/>
      <c r="HT741" s="172"/>
      <c r="HU741" s="172"/>
      <c r="HV741" s="172"/>
      <c r="HW741" s="172"/>
      <c r="HX741" s="172"/>
      <c r="HY741" s="172"/>
      <c r="HZ741" s="172"/>
      <c r="IA741" s="172"/>
      <c r="IB741" s="172"/>
      <c r="IC741" s="172"/>
      <c r="ID741" s="172"/>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c r="PU741" s="1"/>
      <c r="PV741" s="1"/>
      <c r="PW741" s="1"/>
      <c r="PX741" s="1"/>
      <c r="PY741" s="1"/>
      <c r="PZ741" s="1"/>
      <c r="QA741" s="1"/>
      <c r="QB741" s="1"/>
      <c r="QC741" s="1"/>
      <c r="QD741" s="1"/>
      <c r="QE741" s="1"/>
      <c r="QF741" s="1"/>
      <c r="QG741" s="1"/>
      <c r="QH741" s="1"/>
      <c r="QI741" s="1"/>
      <c r="QJ741" s="1"/>
      <c r="QK741" s="1"/>
      <c r="QL741" s="1"/>
      <c r="QM741" s="1"/>
      <c r="QN741" s="1"/>
      <c r="QO741" s="1"/>
      <c r="QP741" s="1"/>
      <c r="QQ741" s="1"/>
      <c r="QR741" s="1"/>
      <c r="QS741" s="1"/>
      <c r="QT741" s="1"/>
      <c r="QU741" s="1"/>
      <c r="QV741" s="1"/>
      <c r="QW741" s="1"/>
      <c r="QX741" s="1"/>
      <c r="QY741" s="1"/>
      <c r="QZ741" s="1"/>
      <c r="RA741" s="1"/>
      <c r="RB741" s="1"/>
      <c r="RC741" s="1"/>
      <c r="RD741" s="1"/>
      <c r="RE741" s="1"/>
      <c r="RF741" s="1"/>
      <c r="RG741" s="1"/>
      <c r="RH741" s="1"/>
      <c r="RI741" s="1"/>
      <c r="RJ741" s="1"/>
      <c r="RK741" s="1"/>
      <c r="RL741" s="1"/>
      <c r="RM741" s="1"/>
      <c r="RN741" s="1"/>
      <c r="RO741" s="1"/>
      <c r="RP741" s="1"/>
      <c r="RQ741" s="1"/>
      <c r="RR741" s="1"/>
      <c r="RS741" s="1"/>
      <c r="RT741" s="1"/>
      <c r="RU741" s="1"/>
      <c r="RV741" s="1"/>
      <c r="RW741" s="1"/>
      <c r="RX741" s="1"/>
      <c r="RY741" s="1"/>
      <c r="RZ741" s="1"/>
      <c r="SA741" s="1"/>
      <c r="SB741" s="1"/>
      <c r="SC741" s="1"/>
      <c r="SD741" s="1"/>
      <c r="SE741" s="1"/>
      <c r="SF741" s="1"/>
      <c r="SG741" s="1"/>
      <c r="SH741" s="1"/>
      <c r="SI741" s="1"/>
      <c r="SJ741" s="1"/>
      <c r="SK741" s="1"/>
      <c r="SL741" s="1"/>
      <c r="SM741" s="1"/>
      <c r="SN741" s="1"/>
      <c r="SO741" s="1"/>
      <c r="SP741" s="1"/>
      <c r="SQ741" s="1"/>
      <c r="SR741" s="1"/>
      <c r="SS741" s="1"/>
      <c r="ST741" s="1"/>
      <c r="SU741" s="1"/>
      <c r="SV741" s="1"/>
      <c r="SW741" s="1"/>
      <c r="SX741" s="1"/>
      <c r="SY741" s="1"/>
      <c r="SZ741" s="1"/>
      <c r="TA741" s="1"/>
      <c r="TB741" s="1"/>
      <c r="TC741" s="1"/>
      <c r="TD741" s="1"/>
      <c r="TE741" s="1"/>
      <c r="TF741" s="1"/>
      <c r="TG741" s="1"/>
      <c r="TH741" s="1"/>
      <c r="TI741" s="1"/>
      <c r="TJ741" s="1"/>
      <c r="TK741" s="1"/>
      <c r="TL741" s="1"/>
      <c r="TM741" s="1"/>
      <c r="TN741" s="1"/>
      <c r="TO741" s="1"/>
      <c r="TP741" s="1"/>
      <c r="TQ741" s="1"/>
      <c r="TR741" s="1"/>
      <c r="TS741" s="1"/>
      <c r="TT741" s="1"/>
      <c r="TU741" s="1"/>
      <c r="TV741" s="1"/>
      <c r="TW741" s="1"/>
      <c r="TX741" s="1"/>
      <c r="TY741" s="1"/>
      <c r="TZ741" s="1"/>
      <c r="UA741" s="1"/>
      <c r="UB741" s="1"/>
      <c r="UC741" s="1"/>
      <c r="UD741" s="1"/>
      <c r="UE741" s="1"/>
      <c r="UF741" s="1"/>
      <c r="UG741" s="1"/>
      <c r="UH741" s="1"/>
      <c r="UI741" s="1"/>
      <c r="UJ741" s="1"/>
      <c r="UK741" s="1"/>
      <c r="UL741" s="1"/>
      <c r="UM741" s="1"/>
      <c r="UN741" s="1"/>
      <c r="UO741" s="1"/>
      <c r="UP741" s="1"/>
      <c r="UQ741" s="1"/>
      <c r="UR741" s="1"/>
      <c r="US741" s="1"/>
      <c r="UT741" s="1"/>
      <c r="UU741" s="1"/>
      <c r="UV741" s="1"/>
      <c r="UW741" s="1"/>
      <c r="UX741" s="1"/>
      <c r="UY741" s="1"/>
      <c r="UZ741" s="1"/>
      <c r="VA741" s="1"/>
      <c r="VB741" s="1"/>
      <c r="VC741" s="1"/>
      <c r="VD741" s="1"/>
      <c r="VE741" s="1"/>
      <c r="VF741" s="1"/>
      <c r="VG741" s="1"/>
      <c r="VH741" s="1"/>
      <c r="VI741" s="1"/>
      <c r="VJ741" s="1"/>
      <c r="VK741" s="1"/>
      <c r="VL741" s="1"/>
      <c r="VM741" s="1"/>
      <c r="VN741" s="1"/>
      <c r="VO741" s="1"/>
      <c r="VP741" s="1"/>
      <c r="VQ741" s="1"/>
      <c r="VR741" s="1"/>
      <c r="VS741" s="1"/>
      <c r="VT741" s="1"/>
      <c r="VU741" s="1"/>
      <c r="VV741" s="1"/>
      <c r="VW741" s="1"/>
      <c r="VX741" s="1"/>
      <c r="VY741" s="1"/>
      <c r="VZ741" s="1"/>
      <c r="WA741" s="1"/>
      <c r="WB741" s="1"/>
      <c r="WC741" s="1"/>
      <c r="WD741" s="1"/>
      <c r="WE741" s="1"/>
      <c r="WF741" s="1"/>
      <c r="WG741" s="1"/>
      <c r="WH741" s="1"/>
      <c r="WI741" s="1"/>
      <c r="WJ741" s="1"/>
      <c r="WK741" s="1"/>
      <c r="WL741" s="1"/>
      <c r="WM741" s="1"/>
      <c r="WN741" s="1"/>
      <c r="WO741" s="1"/>
      <c r="WP741" s="1"/>
      <c r="WQ741" s="1"/>
      <c r="WR741" s="1"/>
      <c r="WS741" s="1"/>
      <c r="WT741" s="1"/>
      <c r="WU741" s="1"/>
      <c r="WV741" s="1"/>
      <c r="WW741" s="1"/>
      <c r="WX741" s="1"/>
      <c r="WY741" s="1"/>
      <c r="WZ741" s="1"/>
      <c r="XA741" s="1"/>
      <c r="XB741" s="1"/>
      <c r="XC741" s="1"/>
      <c r="XD741" s="1"/>
      <c r="XE741" s="1"/>
      <c r="XF741" s="1"/>
      <c r="XG741" s="1"/>
      <c r="XH741" s="1"/>
      <c r="XI741" s="1"/>
      <c r="XJ741" s="1"/>
      <c r="XK741" s="1"/>
      <c r="XL741" s="1"/>
      <c r="XM741" s="1"/>
      <c r="XN741" s="1"/>
      <c r="XO741" s="1"/>
      <c r="XP741" s="1"/>
      <c r="XQ741" s="1"/>
      <c r="XR741" s="1"/>
      <c r="XS741" s="1"/>
      <c r="XT741" s="1"/>
      <c r="XU741" s="1"/>
      <c r="XV741" s="1"/>
      <c r="XW741" s="1"/>
      <c r="XX741" s="1"/>
      <c r="XY741" s="1"/>
      <c r="XZ741" s="1"/>
      <c r="YA741" s="1"/>
      <c r="YB741" s="1"/>
      <c r="YC741" s="1"/>
      <c r="YD741" s="1"/>
      <c r="YE741" s="1"/>
      <c r="YF741" s="1"/>
      <c r="YG741" s="1"/>
      <c r="YH741" s="1"/>
      <c r="YI741" s="1"/>
      <c r="YJ741" s="1"/>
      <c r="YK741" s="1"/>
      <c r="YL741" s="1"/>
      <c r="YM741" s="1"/>
      <c r="YN741" s="1"/>
      <c r="YO741" s="1"/>
      <c r="YP741" s="1"/>
      <c r="YQ741" s="1"/>
      <c r="YR741" s="1"/>
      <c r="YS741" s="1"/>
      <c r="YT741" s="1"/>
      <c r="YU741" s="1"/>
      <c r="YV741" s="1"/>
      <c r="YW741" s="1"/>
      <c r="YX741" s="1"/>
      <c r="YY741" s="1"/>
      <c r="YZ741" s="1"/>
      <c r="ZA741" s="1"/>
      <c r="ZB741" s="1"/>
      <c r="ZC741" s="1"/>
      <c r="ZD741" s="1"/>
      <c r="ZE741" s="1"/>
      <c r="ZF741" s="1"/>
      <c r="ZG741" s="1"/>
      <c r="ZH741" s="1"/>
      <c r="ZI741" s="1"/>
      <c r="ZJ741" s="1"/>
      <c r="ZK741" s="1"/>
      <c r="ZL741" s="1"/>
      <c r="ZM741" s="1"/>
      <c r="ZN741" s="1"/>
      <c r="ZO741" s="1"/>
      <c r="ZP741" s="1"/>
      <c r="ZQ741" s="1"/>
      <c r="ZR741" s="1"/>
      <c r="ZS741" s="1"/>
      <c r="ZT741" s="1"/>
      <c r="ZU741" s="1"/>
      <c r="ZV741" s="1"/>
      <c r="ZW741" s="1"/>
      <c r="ZX741" s="1"/>
      <c r="ZY741" s="1"/>
      <c r="ZZ741" s="1"/>
      <c r="AAA741" s="1"/>
      <c r="AAB741" s="1"/>
      <c r="AAC741" s="1"/>
      <c r="AAD741" s="1"/>
      <c r="AAE741" s="1"/>
      <c r="AAF741" s="1"/>
      <c r="AAG741" s="1"/>
      <c r="AAH741" s="1"/>
      <c r="AAI741" s="1"/>
      <c r="AAJ741" s="1"/>
      <c r="AAK741" s="1"/>
      <c r="AAL741" s="1"/>
      <c r="AAM741" s="1"/>
      <c r="AAN741" s="1"/>
      <c r="AAO741" s="1"/>
      <c r="AAP741" s="1"/>
      <c r="AAQ741" s="1"/>
      <c r="AAR741" s="1"/>
      <c r="AAS741" s="1"/>
      <c r="AAT741" s="1"/>
      <c r="AAU741" s="1"/>
      <c r="AAV741" s="1"/>
      <c r="AAW741" s="1"/>
      <c r="AAX741" s="1"/>
      <c r="AAY741" s="1"/>
      <c r="AAZ741" s="1"/>
      <c r="ABA741" s="1"/>
      <c r="ABB741" s="1"/>
      <c r="ABC741" s="1"/>
      <c r="ABD741" s="1"/>
      <c r="ABE741" s="1"/>
      <c r="ABF741" s="1"/>
      <c r="ABG741" s="1"/>
      <c r="ABH741" s="1"/>
      <c r="ABI741" s="1"/>
      <c r="ABJ741" s="1"/>
      <c r="ABK741" s="1"/>
      <c r="ABL741" s="1"/>
      <c r="ABM741" s="1"/>
      <c r="ABN741" s="1"/>
      <c r="ABO741" s="1"/>
      <c r="ABP741" s="1"/>
      <c r="ABQ741" s="1"/>
      <c r="ABR741" s="1"/>
      <c r="ABS741" s="1"/>
      <c r="ABT741" s="1"/>
      <c r="ABU741" s="1"/>
      <c r="ABV741" s="1"/>
      <c r="ABW741" s="1"/>
      <c r="ABX741" s="1"/>
      <c r="ABY741" s="1"/>
      <c r="ABZ741" s="1"/>
      <c r="ACA741" s="1"/>
      <c r="ACB741" s="1"/>
      <c r="ACC741" s="1"/>
      <c r="ACD741" s="1"/>
      <c r="ACE741" s="1"/>
      <c r="ACF741" s="1"/>
      <c r="ACG741" s="1"/>
      <c r="ACH741" s="1"/>
      <c r="ACI741" s="1"/>
      <c r="ACJ741" s="1"/>
      <c r="ACK741" s="1"/>
      <c r="ACL741" s="1"/>
      <c r="ACM741" s="1"/>
      <c r="ACN741" s="1"/>
      <c r="ACO741" s="1"/>
      <c r="ACP741" s="1"/>
      <c r="ACQ741" s="1"/>
      <c r="ACR741" s="1"/>
      <c r="ACS741" s="1"/>
      <c r="ACT741" s="1"/>
      <c r="ACU741" s="1"/>
      <c r="ACV741" s="1"/>
      <c r="ACW741" s="1"/>
      <c r="ACX741" s="1"/>
      <c r="ACY741" s="1"/>
      <c r="ACZ741" s="1"/>
      <c r="ADA741" s="1"/>
      <c r="ADB741" s="1"/>
      <c r="ADC741" s="1"/>
      <c r="ADD741" s="1"/>
      <c r="ADE741" s="1"/>
      <c r="ADF741" s="1"/>
      <c r="ADG741" s="1"/>
      <c r="ADH741" s="1"/>
      <c r="ADI741" s="1"/>
      <c r="ADJ741" s="1"/>
      <c r="ADK741" s="1"/>
      <c r="ADL741" s="1"/>
      <c r="ADM741" s="1"/>
      <c r="ADN741" s="1"/>
      <c r="ADO741" s="1"/>
      <c r="ADP741" s="1"/>
      <c r="ADQ741" s="1"/>
      <c r="ADR741" s="1"/>
      <c r="ADS741" s="1"/>
      <c r="ADT741" s="1"/>
      <c r="ADU741" s="1"/>
      <c r="ADV741" s="1"/>
      <c r="ADW741" s="1"/>
      <c r="ADX741" s="1"/>
      <c r="ADY741" s="1"/>
      <c r="ADZ741" s="1"/>
      <c r="AEA741" s="1"/>
      <c r="AEB741" s="1"/>
      <c r="AEC741" s="1"/>
      <c r="AED741" s="1"/>
      <c r="AEE741" s="1"/>
      <c r="AEF741" s="1"/>
      <c r="AEG741" s="1"/>
      <c r="AEH741" s="1"/>
      <c r="AEI741" s="1"/>
      <c r="AEJ741" s="1"/>
      <c r="AEK741" s="1"/>
      <c r="AEL741" s="1"/>
      <c r="AEM741" s="1"/>
      <c r="AEN741" s="1"/>
      <c r="AEO741" s="1"/>
      <c r="AEP741" s="1"/>
      <c r="AEQ741" s="1"/>
      <c r="AER741" s="1"/>
      <c r="AES741" s="1"/>
      <c r="AET741" s="1"/>
      <c r="AEU741" s="1"/>
      <c r="AEV741" s="1"/>
      <c r="AEW741" s="1"/>
      <c r="AEX741" s="1"/>
      <c r="AEY741" s="1"/>
      <c r="AEZ741" s="1"/>
      <c r="AFA741" s="1"/>
      <c r="AFB741" s="1"/>
      <c r="AFC741" s="1"/>
      <c r="AFD741" s="1"/>
      <c r="AFE741" s="1"/>
      <c r="AFF741" s="1"/>
      <c r="AFG741" s="1"/>
      <c r="AFH741" s="1"/>
      <c r="AFI741" s="1"/>
      <c r="AFJ741" s="1"/>
      <c r="AFK741" s="1"/>
      <c r="AFL741" s="1"/>
      <c r="AFM741" s="1"/>
      <c r="AFN741" s="1"/>
      <c r="AFO741" s="1"/>
      <c r="AFP741" s="1"/>
      <c r="AFQ741" s="1"/>
      <c r="AFR741" s="1"/>
      <c r="AFS741" s="1"/>
      <c r="AFT741" s="1"/>
      <c r="AFU741" s="1"/>
      <c r="AFV741" s="1"/>
      <c r="AFW741" s="1"/>
      <c r="AFX741" s="1"/>
      <c r="AFY741" s="1"/>
      <c r="AFZ741" s="1"/>
      <c r="AGA741" s="1"/>
      <c r="AGB741" s="1"/>
      <c r="AGC741" s="1"/>
      <c r="AGD741" s="1"/>
      <c r="AGE741" s="1"/>
      <c r="AGF741" s="1"/>
      <c r="AGG741" s="1"/>
      <c r="AGH741" s="1"/>
      <c r="AGI741" s="1"/>
      <c r="AGJ741" s="1"/>
      <c r="AGK741" s="1"/>
      <c r="AGL741" s="1"/>
      <c r="AGM741" s="1"/>
      <c r="AGN741" s="1"/>
      <c r="AGO741" s="1"/>
      <c r="AGP741" s="1"/>
      <c r="AGQ741" s="1"/>
      <c r="AGR741" s="1"/>
      <c r="AGS741" s="1"/>
      <c r="AGT741" s="1"/>
      <c r="AGU741" s="1"/>
      <c r="AGV741" s="1"/>
      <c r="AGW741" s="1"/>
      <c r="AGX741" s="1"/>
      <c r="AGY741" s="1"/>
      <c r="AGZ741" s="1"/>
      <c r="AHA741" s="1"/>
      <c r="AHB741" s="1"/>
      <c r="AHC741" s="1"/>
      <c r="AHD741" s="1"/>
      <c r="AHE741" s="1"/>
      <c r="AHF741" s="1"/>
      <c r="AHG741" s="1"/>
      <c r="AHH741" s="1"/>
      <c r="AHI741" s="1"/>
      <c r="AHJ741" s="1"/>
      <c r="AHK741" s="1"/>
      <c r="AHL741" s="1"/>
      <c r="AHM741" s="1"/>
      <c r="AHN741" s="1"/>
      <c r="AHO741" s="1"/>
      <c r="AHP741" s="1"/>
      <c r="AHQ741" s="1"/>
      <c r="AHR741" s="1"/>
      <c r="AHS741" s="1"/>
      <c r="AHT741" s="1"/>
      <c r="AHU741" s="1"/>
      <c r="AHV741" s="1"/>
      <c r="AHW741" s="1"/>
      <c r="AHX741" s="1"/>
      <c r="AHY741" s="1"/>
      <c r="AHZ741" s="1"/>
      <c r="AIA741" s="1"/>
      <c r="AIB741" s="1"/>
      <c r="AIC741" s="1"/>
      <c r="AID741" s="1"/>
      <c r="AIE741" s="1"/>
      <c r="AIF741" s="1"/>
      <c r="AIG741" s="1"/>
      <c r="AIH741" s="1"/>
      <c r="AII741" s="1"/>
      <c r="AIJ741" s="1"/>
      <c r="AIK741" s="1"/>
      <c r="AIL741" s="1"/>
      <c r="AIM741" s="1"/>
      <c r="AIN741" s="1"/>
      <c r="AIO741" s="1"/>
      <c r="AIP741" s="1"/>
      <c r="AIQ741" s="1"/>
      <c r="AIR741" s="1"/>
      <c r="AIS741" s="1"/>
      <c r="AIT741" s="1"/>
      <c r="AIU741" s="1"/>
      <c r="AIV741" s="1"/>
      <c r="AIW741" s="1"/>
      <c r="AIX741" s="1"/>
      <c r="AIY741" s="1"/>
      <c r="AIZ741" s="1"/>
      <c r="AJA741" s="1"/>
      <c r="AJB741" s="1"/>
      <c r="AJC741" s="1"/>
      <c r="AJD741" s="1"/>
      <c r="AJE741" s="1"/>
      <c r="AJF741" s="1"/>
      <c r="AJG741" s="1"/>
      <c r="AJH741" s="1"/>
      <c r="AJI741" s="1"/>
      <c r="AJJ741" s="1"/>
      <c r="AJK741" s="1"/>
      <c r="AJL741" s="1"/>
      <c r="AJM741" s="1"/>
      <c r="AJN741" s="1"/>
      <c r="AJO741" s="1"/>
      <c r="AJP741" s="1"/>
      <c r="AJQ741" s="1"/>
      <c r="AJR741" s="1"/>
      <c r="AJS741" s="1"/>
      <c r="AJT741" s="1"/>
      <c r="AJU741" s="1"/>
      <c r="AJV741" s="1"/>
      <c r="AJW741" s="1"/>
      <c r="AJX741" s="1"/>
      <c r="AJY741" s="1"/>
      <c r="AJZ741" s="1"/>
      <c r="AKA741" s="1"/>
      <c r="AKB741" s="1"/>
      <c r="AKC741" s="1"/>
      <c r="AKD741" s="1"/>
      <c r="AKE741" s="1"/>
      <c r="AKF741" s="1"/>
      <c r="AKG741" s="1"/>
      <c r="AKH741" s="1"/>
      <c r="AKI741" s="1"/>
      <c r="AKJ741" s="1"/>
      <c r="AKK741" s="1"/>
      <c r="AKL741" s="1"/>
      <c r="AKM741" s="1"/>
      <c r="AKN741" s="1"/>
      <c r="AKO741" s="1"/>
      <c r="AKP741" s="1"/>
      <c r="AKQ741" s="1"/>
      <c r="AKR741" s="1"/>
      <c r="AKS741" s="1"/>
      <c r="AKT741" s="1"/>
      <c r="AKU741" s="1"/>
      <c r="AKV741" s="1"/>
      <c r="AKW741" s="1"/>
      <c r="AKX741" s="1"/>
      <c r="AKY741" s="1"/>
      <c r="AKZ741" s="1"/>
      <c r="ALA741" s="1"/>
      <c r="ALB741" s="1"/>
      <c r="ALC741" s="1"/>
      <c r="ALD741" s="1"/>
      <c r="ALE741" s="1"/>
      <c r="ALF741" s="1"/>
      <c r="ALG741" s="1"/>
      <c r="ALH741" s="1"/>
      <c r="ALI741" s="1"/>
      <c r="ALJ741" s="1"/>
      <c r="ALK741" s="1"/>
      <c r="ALL741" s="1"/>
      <c r="ALM741" s="1"/>
      <c r="ALN741" s="1"/>
      <c r="ALO741" s="1"/>
      <c r="ALP741" s="1"/>
    </row>
    <row r="742" customFormat="false" ht="72.9" hidden="false" customHeight="true" outlineLevel="0" collapsed="false">
      <c r="A742" s="111"/>
      <c r="C742" s="81" t="s">
        <v>112</v>
      </c>
      <c r="D742" s="81" t="n">
        <v>953</v>
      </c>
      <c r="E742" s="154" t="s">
        <v>39</v>
      </c>
      <c r="F742" s="154" t="s">
        <v>27</v>
      </c>
      <c r="G742" s="82" t="n">
        <v>5020069180</v>
      </c>
      <c r="H742" s="86"/>
      <c r="I742" s="157" t="n">
        <f aca="false">SUM(J742:Q742)</f>
        <v>982900</v>
      </c>
      <c r="J742" s="184" t="n">
        <f aca="false">J743</f>
        <v>979900</v>
      </c>
      <c r="K742" s="185" t="n">
        <f aca="false">K743</f>
        <v>3000</v>
      </c>
      <c r="L742" s="185" t="n">
        <f aca="false">L743</f>
        <v>0</v>
      </c>
      <c r="M742" s="185" t="n">
        <f aca="false">M743</f>
        <v>0</v>
      </c>
      <c r="N742" s="185" t="n">
        <f aca="false">N743</f>
        <v>0</v>
      </c>
      <c r="O742" s="184" t="n">
        <f aca="false">O743</f>
        <v>0</v>
      </c>
      <c r="P742" s="185" t="n">
        <f aca="false">P743</f>
        <v>0</v>
      </c>
      <c r="Q742" s="186" t="n">
        <f aca="false">Q743</f>
        <v>0</v>
      </c>
    </row>
    <row r="743" customFormat="false" ht="64.15" hidden="false" customHeight="false" outlineLevel="0" collapsed="false">
      <c r="A743" s="111"/>
      <c r="C743" s="81" t="s">
        <v>111</v>
      </c>
      <c r="D743" s="81" t="n">
        <v>953</v>
      </c>
      <c r="E743" s="154" t="s">
        <v>39</v>
      </c>
      <c r="F743" s="154" t="s">
        <v>27</v>
      </c>
      <c r="G743" s="82" t="n">
        <v>5020069180</v>
      </c>
      <c r="H743" s="86" t="n">
        <v>100</v>
      </c>
      <c r="I743" s="157" t="n">
        <f aca="false">SUM(J743:Q743)</f>
        <v>982900</v>
      </c>
      <c r="J743" s="184" t="n">
        <v>979900</v>
      </c>
      <c r="K743" s="185" t="n">
        <v>3000</v>
      </c>
      <c r="L743" s="185"/>
      <c r="M743" s="185"/>
      <c r="N743" s="185"/>
      <c r="O743" s="184"/>
      <c r="P743" s="185"/>
      <c r="Q743" s="186"/>
    </row>
    <row r="744" customFormat="false" ht="48.5" hidden="false" customHeight="false" outlineLevel="0" collapsed="false">
      <c r="A744" s="111"/>
      <c r="C744" s="81" t="s">
        <v>113</v>
      </c>
      <c r="D744" s="81" t="n">
        <v>953</v>
      </c>
      <c r="E744" s="154" t="s">
        <v>39</v>
      </c>
      <c r="F744" s="154" t="s">
        <v>27</v>
      </c>
      <c r="G744" s="82" t="n">
        <v>5020069190</v>
      </c>
      <c r="H744" s="86"/>
      <c r="I744" s="157" t="n">
        <f aca="false">SUM(J744:Q744)</f>
        <v>12028500</v>
      </c>
      <c r="J744" s="184" t="n">
        <f aca="false">J745+J746+J747</f>
        <v>11991100</v>
      </c>
      <c r="K744" s="185" t="n">
        <f aca="false">K745+K746+K747</f>
        <v>37400</v>
      </c>
      <c r="L744" s="185" t="n">
        <f aca="false">L745+L746+L747</f>
        <v>0</v>
      </c>
      <c r="M744" s="185" t="n">
        <f aca="false">M745+M746+M747</f>
        <v>0</v>
      </c>
      <c r="N744" s="185" t="n">
        <f aca="false">N745+N746+N747</f>
        <v>0</v>
      </c>
      <c r="O744" s="184" t="n">
        <f aca="false">O745+O746+O747</f>
        <v>0</v>
      </c>
      <c r="P744" s="185" t="n">
        <f aca="false">P745+P746+P747</f>
        <v>0</v>
      </c>
      <c r="Q744" s="186" t="n">
        <f aca="false">Q745+Q746+Q747</f>
        <v>0</v>
      </c>
    </row>
    <row r="745" customFormat="false" ht="77.6" hidden="false" customHeight="true" outlineLevel="0" collapsed="false">
      <c r="A745" s="111"/>
      <c r="C745" s="81" t="s">
        <v>111</v>
      </c>
      <c r="D745" s="81" t="n">
        <v>953</v>
      </c>
      <c r="E745" s="154" t="s">
        <v>39</v>
      </c>
      <c r="F745" s="154" t="s">
        <v>27</v>
      </c>
      <c r="G745" s="82" t="n">
        <v>5020069190</v>
      </c>
      <c r="H745" s="86" t="n">
        <v>100</v>
      </c>
      <c r="I745" s="157" t="n">
        <f aca="false">SUM(J745:Q745)</f>
        <v>11328000</v>
      </c>
      <c r="J745" s="184" t="n">
        <v>11290600</v>
      </c>
      <c r="K745" s="185" t="n">
        <v>37400</v>
      </c>
      <c r="L745" s="185"/>
      <c r="M745" s="185"/>
      <c r="N745" s="185"/>
      <c r="O745" s="184"/>
      <c r="P745" s="185"/>
      <c r="Q745" s="186"/>
    </row>
    <row r="746" customFormat="false" ht="32.8" hidden="false" customHeight="false" outlineLevel="0" collapsed="false">
      <c r="A746" s="111"/>
      <c r="C746" s="81" t="s">
        <v>103</v>
      </c>
      <c r="D746" s="81" t="n">
        <v>953</v>
      </c>
      <c r="E746" s="154" t="s">
        <v>39</v>
      </c>
      <c r="F746" s="154" t="s">
        <v>27</v>
      </c>
      <c r="G746" s="82" t="n">
        <v>5020069190</v>
      </c>
      <c r="H746" s="86" t="n">
        <v>200</v>
      </c>
      <c r="I746" s="157" t="n">
        <f aca="false">SUM(J746:Q746)</f>
        <v>700000</v>
      </c>
      <c r="J746" s="184" t="n">
        <v>700000</v>
      </c>
      <c r="K746" s="185" t="n">
        <v>0</v>
      </c>
      <c r="L746" s="185"/>
      <c r="M746" s="185"/>
      <c r="N746" s="185"/>
      <c r="O746" s="184"/>
      <c r="P746" s="185"/>
      <c r="Q746" s="186"/>
    </row>
    <row r="747" customFormat="false" ht="17.6" hidden="false" customHeight="false" outlineLevel="0" collapsed="false">
      <c r="A747" s="111"/>
      <c r="C747" s="81" t="s">
        <v>106</v>
      </c>
      <c r="D747" s="81" t="n">
        <v>953</v>
      </c>
      <c r="E747" s="154" t="s">
        <v>39</v>
      </c>
      <c r="F747" s="154" t="s">
        <v>27</v>
      </c>
      <c r="G747" s="82" t="n">
        <v>5020069190</v>
      </c>
      <c r="H747" s="86" t="n">
        <v>800</v>
      </c>
      <c r="I747" s="157" t="n">
        <f aca="false">SUM(J747:Q747)</f>
        <v>500</v>
      </c>
      <c r="J747" s="184" t="n">
        <v>500</v>
      </c>
      <c r="K747" s="185" t="n">
        <v>0</v>
      </c>
      <c r="L747" s="185"/>
      <c r="M747" s="185"/>
      <c r="N747" s="185"/>
      <c r="O747" s="184"/>
      <c r="P747" s="185"/>
      <c r="Q747" s="186"/>
    </row>
    <row r="748" customFormat="false" ht="17.35" hidden="false" customHeight="false" outlineLevel="0" collapsed="false">
      <c r="A748" s="111"/>
      <c r="D748" s="115"/>
      <c r="E748" s="128"/>
      <c r="F748" s="128"/>
      <c r="G748" s="129"/>
      <c r="H748" s="130"/>
      <c r="I748" s="187"/>
    </row>
    <row r="749" customFormat="false" ht="17.35" hidden="false" customHeight="false" outlineLevel="0" collapsed="false">
      <c r="C749" s="99" t="s">
        <v>85</v>
      </c>
      <c r="D749" s="91"/>
      <c r="E749" s="101"/>
      <c r="F749" s="101"/>
      <c r="G749" s="101"/>
      <c r="H749" s="101"/>
      <c r="I749" s="103"/>
    </row>
    <row r="750" customFormat="false" ht="17.6" hidden="false" customHeight="true" outlineLevel="0" collapsed="false">
      <c r="C750" s="102" t="s">
        <v>86</v>
      </c>
      <c r="D750" s="102"/>
      <c r="E750" s="101"/>
      <c r="F750" s="101"/>
      <c r="G750" s="101"/>
      <c r="H750" s="101"/>
      <c r="I750" s="103"/>
    </row>
    <row r="751" customFormat="false" ht="17.6" hidden="false" customHeight="true" outlineLevel="0" collapsed="false">
      <c r="C751" s="102" t="s">
        <v>87</v>
      </c>
      <c r="D751" s="102"/>
      <c r="E751" s="101"/>
      <c r="F751" s="101"/>
      <c r="G751" s="188"/>
      <c r="H751" s="103"/>
      <c r="I751" s="103"/>
    </row>
    <row r="752" customFormat="false" ht="17.35" hidden="false" customHeight="false" outlineLevel="0" collapsed="false">
      <c r="C752" s="81" t="s">
        <v>88</v>
      </c>
      <c r="G752" s="188" t="s">
        <v>89</v>
      </c>
    </row>
    <row r="1048576" customFormat="false" ht="12.8" hidden="false" customHeight="false" outlineLevel="0" collapsed="false"/>
  </sheetData>
  <autoFilter ref="G:G"/>
  <mergeCells count="16">
    <mergeCell ref="H2:I2"/>
    <mergeCell ref="C3:I3"/>
    <mergeCell ref="B5:B6"/>
    <mergeCell ref="C5:C6"/>
    <mergeCell ref="D5:H5"/>
    <mergeCell ref="I5:I6"/>
    <mergeCell ref="J5:J7"/>
    <mergeCell ref="K5:K7"/>
    <mergeCell ref="L5:L7"/>
    <mergeCell ref="M5:M7"/>
    <mergeCell ref="N5:N7"/>
    <mergeCell ref="O5:O6"/>
    <mergeCell ref="P5:P7"/>
    <mergeCell ref="Q5:Q7"/>
    <mergeCell ref="C750:D750"/>
    <mergeCell ref="C751:D751"/>
  </mergeCells>
  <printOptions headings="false" gridLines="false" gridLinesSet="true" horizontalCentered="false" verticalCentered="false"/>
  <pageMargins left="0.196527777777778" right="0.196527777777778" top="0.7875" bottom="0.196527777777778" header="0.511811023622047" footer="0.511811023622047"/>
  <pageSetup paperSize="9" scale="94"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Normal.dotm</Template>
  <TotalTime>2215</TotalTime>
  <Application>LibreOffice/24.8.2.1$Windows_X86_64 LibreOffice_project/0f794b6e29741098670a3b95d60478a65d05ef13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2025-12-19T14:54:28Z</cp:lastPrinted>
  <dcterms:modified xsi:type="dcterms:W3CDTF">2026-03-26T13:56:25Z</dcterms:modified>
  <cp:revision>675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