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7" sheetId="1" state="visible" r:id="rId3"/>
    <sheet name="приложение 9" sheetId="2" state="visible" r:id="rId4"/>
    <sheet name="приложение 11" sheetId="3" state="visible" r:id="rId5"/>
  </sheets>
  <definedNames>
    <definedName function="false" hidden="false" localSheetId="2" name="_xlnm.Print_Area" vbProcedure="false">'приложение 11'!$B$1:$R$627</definedName>
    <definedName function="false" hidden="false" localSheetId="0" name="_xlnm.Print_Area" vbProcedure="false">'приложение 7'!$A$1:$H$56</definedName>
    <definedName function="false" hidden="false" localSheetId="1" name="_xlnm.Print_Area" vbProcedure="false">'приложение 9'!$A$2:$F$350</definedName>
    <definedName function="false" hidden="false" localSheetId="0" name="Excel_BuiltIn_Print_Area" vbProcedure="false">'приложение 7'!$A$1:$H$59</definedName>
    <definedName function="false" hidden="false" localSheetId="0" name="_xlnm.Print_Area" vbProcedure="false">'приложение 7'!$A$1:$H$55</definedName>
    <definedName function="false" hidden="false" localSheetId="0" name="_xlnm.Print_Area_0_0" vbProcedure="false">'приложение 7'!$A$1:$H$54</definedName>
    <definedName function="false" hidden="false" localSheetId="1" name="Excel_BuiltIn_Print_Area" vbProcedure="false">'приложение 9'!$A$2:$F$346</definedName>
    <definedName function="false" hidden="false" localSheetId="1" name="Excel_BuiltIn__FilterDatabase" vbProcedure="false">'приложение 9'!$C$2:$C$341</definedName>
    <definedName function="false" hidden="false" localSheetId="1" name="_xlnm.Print_Area_0" vbProcedure="false">'приложение 9'!$A$2:$F$348</definedName>
    <definedName function="false" hidden="false" localSheetId="2" name="Excel_BuiltIn_Print_Area" vbProcedure="false">'приложение 11'!$B$1:$P$623</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11'!$A$3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11'!$A$1:$X$627</definedName>
    <definedName function="false" hidden="false" localSheetId="2" name="_xlnm.Print_Area_0_0" vbProcedure="false">'приложение 11'!$A$1:$AC$627</definedName>
    <definedName function="false" hidden="false" localSheetId="2" name="_xlnm.Print_Area_0_0_0" vbProcedure="false">'приложение 11'!$A$1:$S$627</definedName>
    <definedName function="false" hidden="false" localSheetId="2" name="_xlnm.Print_Area_0_0_0_0" vbProcedure="false">'приложение 11'!$B$1:$R$626</definedName>
    <definedName function="false" hidden="false" localSheetId="2" name="_xlnm.Print_Area_0_0_0_0_0" vbProcedure="false">'приложение 11'!$A$1:$S$626</definedName>
    <definedName function="false" hidden="false" localSheetId="2" name="_xlnm.Print_Area_0_0_0_0_0_0" vbProcedure="false">'приложение 11'!$A$1:$X$626</definedName>
    <definedName function="false" hidden="false" localSheetId="2" name="_xlnm.Print_Area_0_0_0_0_0_0_0" vbProcedure="false">'приложение 11'!$B$1:$Q$626</definedName>
    <definedName function="false" hidden="false" localSheetId="2" name="_xlnm.Print_Area_0_0_0_0_0_0_0_0" vbProcedure="false">'приложение 11'!$A$1:$R$626</definedName>
    <definedName function="false" hidden="false" localSheetId="2" name="_xlnm.Print_Area_0_0_0_0_0_0_0_0_0" vbProcedure="false">'приложение 11'!$A$1:$R$626</definedName>
    <definedName function="false" hidden="false" localSheetId="2" name="_xlnm._FilterDatabase" vbProcedure="false">'приложение 11'!$G:$G</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<sst xmlns="http://schemas.openxmlformats.org/spreadsheetml/2006/main" count="2895" uniqueCount="365">
  <si>
    <t xml:space="preserve">Приложение 7</t>
  </si>
  <si>
    <t xml:space="preserve">к  решению Совета муниципального образования Белореченский муниципальный район Краснодарского края от 26 марта 2026 г. №  263</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</si>
  <si>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</si>
  <si>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 xml:space="preserve">(рублей)</t>
  </si>
  <si>
    <t xml:space="preserve">№ п/п</t>
  </si>
  <si>
    <t xml:space="preserve">Наименование</t>
  </si>
  <si>
    <t xml:space="preserve">Коды бюджетной классификации</t>
  </si>
  <si>
    <t xml:space="preserve">2027 год</t>
  </si>
  <si>
    <t xml:space="preserve">2028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</si>
  <si>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</si>
  <si>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</si>
  <si>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</si>
  <si>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</si>
  <si>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</si>
  <si>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</si>
  <si>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</si>
  <si>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</si>
  <si>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</si>
  <si>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</si>
  <si>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</si>
  <si>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</si>
  <si>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</si>
  <si>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</si>
  <si>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</si>
  <si>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</si>
  <si>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</si>
  <si>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</si>
  <si>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</si>
  <si>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</si>
  <si>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</si>
  <si>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</si>
  <si>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</si>
  <si>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</si>
  <si>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</si>
  <si>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</si>
  <si>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</si>
  <si>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</si>
  <si>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</si>
  <si>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</si>
  <si>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</si>
  <si>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</si>
  <si>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</si>
  <si>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</si>
  <si>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</si>
  <si>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</si>
  <si>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</si>
  <si>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</si>
  <si>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</si>
  <si>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</si>
  <si>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</si>
  <si>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</si>
  <si>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</si>
  <si>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</si>
  <si>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</si>
  <si>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</si>
  <si>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</si>
  <si>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</si>
  <si>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</si>
  <si>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</si>
  <si>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</si>
  <si>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</si>
  <si>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</si>
  <si>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</si>
  <si>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</si>
  <si>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</si>
  <si>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</si>
  <si>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</si>
  <si>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4429900</t>
  </si>
  <si>
    <t xml:space="preserve">001</t>
  </si>
  <si>
    <t xml:space="preserve">7.</t>
  </si>
  <si>
    <t xml:space="preserve">Здравоохранение</t>
  </si>
  <si>
    <t xml:space="preserve">Амбулаторная помощь</t>
  </si>
  <si>
    <t xml:space="preserve">8.</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</si>
  <si>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</si>
  <si>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</si>
  <si>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</si>
  <si>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</si>
  <si>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9.</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</si>
  <si>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</si>
  <si>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</si>
  <si>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</si>
  <si>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</si>
  <si>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</si>
  <si>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</si>
  <si>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10.</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</si>
  <si>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</si>
  <si>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</si>
  <si>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</si>
  <si>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Условно утвержденные</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</si>
  <si>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</si>
  <si>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</si>
  <si>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</si>
  <si>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</si>
  <si>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</si>
  <si>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9</t>
  </si>
  <si>
    <t xml:space="preserve">к  решению Совета муниципального образования Белореченский муниципальный район Краснодарского края от 26 марта 2026 г. № 263</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</si>
  <si>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</si>
  <si>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</si>
  <si>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</si>
  <si>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</si>
  <si>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</si>
  <si>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</si>
  <si>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</si>
  <si>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</si>
  <si>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</si>
  <si>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</si>
  <si>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</si>
  <si>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</si>
  <si>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</si>
  <si>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</si>
  <si>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</si>
  <si>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</si>
  <si>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</si>
  <si>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</si>
  <si>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</si>
  <si>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</si>
  <si>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</si>
  <si>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</si>
  <si>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</si>
  <si>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</si>
  <si>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</si>
  <si>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</si>
  <si>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</si>
  <si>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</si>
  <si>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</si>
  <si>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</si>
  <si>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</si>
  <si>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</si>
  <si>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</si>
  <si>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</si>
  <si>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</si>
  <si>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</si>
  <si>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</si>
  <si>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</si>
  <si>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</si>
  <si>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</si>
  <si>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</si>
  <si>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</si>
  <si>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</si>
  <si>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</si>
  <si>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</si>
  <si>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</si>
  <si>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</si>
  <si>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</si>
  <si>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</si>
  <si>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</si>
  <si>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</si>
  <si>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Социальное обеспечение и иные выплаты населению</t>
  </si>
  <si>
    <t xml:space="preserve">300</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</si>
  <si>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</si>
  <si>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</si>
  <si>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</si>
  <si>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</si>
  <si>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</si>
  <si>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</si>
  <si>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</si>
  <si>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</si>
  <si>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</si>
  <si>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</si>
  <si>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</si>
  <si>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</si>
  <si>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</si>
  <si>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</si>
  <si>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</si>
  <si>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</si>
  <si>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</si>
  <si>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</si>
  <si>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</si>
  <si>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</si>
  <si>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</si>
  <si>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Осуществление капитального ремонта</t>
  </si>
  <si>
    <t xml:space="preserve">Предоставление субсидий бюджетным, автономным учреждениям и иным некоммерческим организациям</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</si>
  <si>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</si>
  <si>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</si>
  <si>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</si>
  <si>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</si>
  <si>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</si>
  <si>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</si>
  <si>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</si>
  <si>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</si>
  <si>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</si>
  <si>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</si>
  <si>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</si>
  <si>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</si>
  <si>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</si>
  <si>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</si>
  <si>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</si>
  <si>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</si>
  <si>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</si>
  <si>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</si>
  <si>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</si>
  <si>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</si>
  <si>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</si>
  <si>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</si>
  <si>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</si>
  <si>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</si>
  <si>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</si>
  <si>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</si>
  <si>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</si>
  <si>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</si>
  <si>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</si>
  <si>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</si>
  <si>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</si>
  <si>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Федеральный проект "Культурная среда"</t>
  </si>
  <si>
    <t xml:space="preserve">582A100000</t>
  </si>
  <si>
    <t xml:space="preserve">Государственная поддержка отрасли культуры</t>
  </si>
  <si>
    <t xml:space="preserve">582A155190</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</si>
  <si>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</si>
  <si>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</si>
  <si>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</si>
  <si>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</si>
  <si>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</si>
  <si>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</si>
  <si>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</si>
  <si>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</si>
  <si>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59300L5190</t>
  </si>
  <si>
    <t xml:space="preserve">11.</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</si>
  <si>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</si>
  <si>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</si>
  <si>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</si>
  <si>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Реализация мероприятий по обеспечению жильем молодых семей</t>
  </si>
  <si>
    <t xml:space="preserve">60100L4970</t>
  </si>
  <si>
    <t xml:space="preserve">12.</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</si>
  <si>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</si>
  <si>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</si>
  <si>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</si>
  <si>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</si>
  <si>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</si>
  <si>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</si>
  <si>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</si>
  <si>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</si>
  <si>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</si>
  <si>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13.</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</si>
  <si>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</si>
  <si>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</si>
  <si>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</si>
  <si>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14.</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</si>
  <si>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</si>
  <si>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</si>
  <si>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</si>
  <si>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15.</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</si>
  <si>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</si>
  <si>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</si>
  <si>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</si>
  <si>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</si>
  <si>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16.</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</si>
  <si>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</si>
  <si>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здравоохранения</t>
  </si>
  <si>
    <t xml:space="preserve">Федеральный проект "Модернизация первичного звена здравоохранения Российской Федерации"</t>
  </si>
  <si>
    <t xml:space="preserve">651Д100000</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</si>
  <si>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</si>
  <si>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651Д153651</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</si>
  <si>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</si>
  <si>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651Д1А3651</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</si>
  <si>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</si>
  <si>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</si>
  <si>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</si>
  <si>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</si>
  <si>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</si>
  <si>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</si>
  <si>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газификации</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</si>
  <si>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</si>
  <si>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</si>
  <si>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17.</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</si>
  <si>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</si>
  <si>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</si>
  <si>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</si>
  <si>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18.</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</si>
  <si>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</si>
  <si>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</si>
  <si>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</si>
  <si>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</si>
  <si>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</si>
  <si>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19.</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</si>
  <si>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</si>
  <si>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</si>
  <si>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</si>
  <si>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20.</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</si>
  <si>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</si>
  <si>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</si>
  <si>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</si>
  <si>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21.</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</si>
  <si>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</si>
  <si>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</si>
  <si>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</si>
  <si>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</si>
  <si>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</si>
  <si>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</si>
  <si>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</si>
  <si>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22.</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</si>
  <si>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</si>
  <si>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</si>
  <si>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</si>
  <si>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23.</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</si>
  <si>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</si>
  <si>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</si>
  <si>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</si>
  <si>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24.</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</si>
  <si>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</si>
  <si>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</si>
  <si>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</si>
  <si>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</si>
  <si>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</si>
  <si>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</si>
  <si>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</si>
  <si>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</si>
  <si>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25.</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</si>
  <si>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</si>
  <si>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</si>
  <si>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</si>
  <si>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</si>
  <si>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</si>
  <si>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</si>
  <si>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</si>
  <si>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</si>
  <si>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</si>
  <si>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</si>
  <si>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</si>
  <si>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</si>
  <si>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</si>
  <si>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</si>
  <si>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Условно утвержденные расходы</t>
  </si>
  <si>
    <t xml:space="preserve">Белореченский район</t>
  </si>
  <si>
    <t xml:space="preserve">Приложение 11</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</si>
  <si>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</si>
  <si>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2027 и 2028 годы</t>
  </si>
  <si>
    <t xml:space="preserve">№ п\п</t>
  </si>
  <si>
    <t xml:space="preserve">Первоначальный бюджет</t>
  </si>
  <si>
    <t xml:space="preserve">Изменения (+;-)</t>
  </si>
  <si>
    <t xml:space="preserve">00.01.2026</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</si>
  <si>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</si>
  <si>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</si>
  <si>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</si>
  <si>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</si>
  <si>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</si>
  <si>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</si>
  <si>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</si>
  <si>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</si>
  <si>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</si>
  <si>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</si>
  <si>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</si>
  <si>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</si>
  <si>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</si>
  <si>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</si>
  <si>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</si>
  <si>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</si>
  <si>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</si>
  <si>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</si>
  <si>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</si>
  <si>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</si>
  <si>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</si>
  <si>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</si>
  <si>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</si>
  <si>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</si>
  <si>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</si>
  <si>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Физическая культура и спорт</t>
  </si>
  <si>
    <t xml:space="preserve">Физическая культура </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</si>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</sst>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28">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FF3838"/>
      <name val="Arial Cyr"/>
      <family val="0"/>
      <charset val="1"/>
    </font>
    <font>
      <sz val="12"/>
      <color rgb="FF000000"/>
      <name val="Times New Roman"/>
      <family val="0"/>
      <charset val="1"/>
    </font>
    <font>
      <sz val="12"/>
      <color rgb="FFFF3838"/>
      <name val="Times New Roman"/>
      <family val="0"/>
      <charset val="1"/>
    </font>
    <font>
      <sz val="14"/>
      <color rgb="FFFF3838"/>
      <name val="Times New Roman"/>
      <family val="0"/>
      <charset val="1"/>
    </font>
    <font>
      <b val="true"/>
      <sz val="12"/>
      <name val="Times New Roman"/>
      <family val="0"/>
      <charset val="1"/>
    </font>
    <font>
      <u val="single"/>
      <sz val="12"/>
      <color rgb="FF000000"/>
      <name val="Times New Roman"/>
      <family val="0"/>
      <charset val="1"/>
    </font>
    <font>
      <b val="true"/>
      <u val="single"/>
      <sz val="12"/>
      <color rgb="FF000000"/>
      <name val="Times New Roman"/>
      <family val="0"/>
      <charset val="1"/>
    </font>
    <font>
      <b val="true"/>
      <u val="single"/>
      <sz val="12"/>
      <color rgb="FFFF3838"/>
      <name val="Times New Roman"/>
      <family val="0"/>
      <charset val="1"/>
    </font>
    <font>
      <b val="true"/>
      <sz val="14"/>
      <color rgb="FFFF3838"/>
      <name val="Times New Roman"/>
      <family val="0"/>
      <charset val="1"/>
    </font>
    <font>
      <sz val="14"/>
      <color rgb="FFED1C24"/>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4" fillId="0" borderId="0" xfId="0" applyFont="true" applyBorder="true" applyAlignment="true" applyProtection="true">
      <alignment horizontal="center" vertical="bottom"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right" vertical="bottom" textRotation="0" wrapText="fals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5" fontId="8" fillId="0" borderId="0" xfId="0" applyFont="true" applyBorder="false" applyAlignment="true" applyProtection="true">
      <alignment horizontal="center" vertical="center" textRotation="0" wrapText="false" indent="0" shrinkToFit="false"/>
      <protection locked="true" hidden="false"/>
    </xf>
    <xf numFmtId="166" fontId="8"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center" vertical="bottom" textRotation="0" wrapText="true" indent="0" shrinkToFit="false"/>
      <protection locked="true" hidden="false"/>
    </xf>
    <xf numFmtId="167" fontId="9"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tru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6"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65" fontId="8"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8" fontId="8" fillId="0" borderId="0" xfId="0" applyFont="true" applyBorder="false" applyAlignment="true" applyProtection="true">
      <alignment horizontal="left" vertical="center" textRotation="0" wrapText="true" indent="0" shrinkToFit="false"/>
      <protection locked="true" hidden="false"/>
    </xf>
    <xf numFmtId="168" fontId="4" fillId="0" borderId="0" xfId="0" applyFont="true" applyBorder="false" applyAlignment="true" applyProtection="true">
      <alignment horizontal="left" vertical="center" textRotation="0" wrapText="true" indent="0" shrinkToFit="false"/>
      <protection locked="true" hidden="false"/>
    </xf>
    <xf numFmtId="168" fontId="5"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3"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5" fillId="0" borderId="2" xfId="0" applyFont="true" applyBorder="true" applyAlignment="true" applyProtection="true">
      <alignment horizontal="center" vertical="top" textRotation="0" wrapText="fals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9" fontId="5" fillId="0" borderId="2" xfId="0" applyFont="true" applyBorder="true" applyAlignment="true" applyProtection="true">
      <alignment horizontal="left" vertical="top" textRotation="0" wrapText="false" indent="0" shrinkToFit="false"/>
      <protection locked="true" hidden="false"/>
    </xf>
    <xf numFmtId="164" fontId="5" fillId="0" borderId="2" xfId="0" applyFont="true" applyBorder="true" applyAlignment="true" applyProtection="true">
      <alignment horizontal="center" vertical="bottom"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5" fontId="5" fillId="0" borderId="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top" textRotation="0" wrapText="false" indent="0" shrinkToFit="false"/>
      <protection locked="true" hidden="false"/>
    </xf>
    <xf numFmtId="164" fontId="15" fillId="0" borderId="0" xfId="0" applyFont="true" applyBorder="false" applyAlignment="true" applyProtection="true">
      <alignment horizontal="left" vertical="top" textRotation="0" wrapText="true" indent="0" shrinkToFit="false"/>
      <protection locked="true" hidden="false"/>
    </xf>
    <xf numFmtId="169" fontId="15" fillId="0" borderId="0" xfId="0" applyFont="true" applyBorder="false" applyAlignment="true" applyProtection="true">
      <alignment horizontal="left" vertical="top" textRotation="0" wrapText="false" indent="0" shrinkToFit="false"/>
      <protection locked="true" hidden="false"/>
    </xf>
    <xf numFmtId="165" fontId="15" fillId="0" borderId="0" xfId="0" applyFont="true" applyBorder="false" applyAlignment="true" applyProtection="true">
      <alignment horizontal="center" vertical="bottom" textRotation="0" wrapText="false" indent="0" shrinkToFit="false"/>
      <protection locked="true" hidden="false"/>
    </xf>
    <xf numFmtId="166" fontId="1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center"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5" fontId="5" fillId="0" borderId="0" xfId="0" applyFont="true" applyBorder="false" applyAlignment="true" applyProtection="true">
      <alignment horizontal="center"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70"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72" fontId="5" fillId="0" borderId="0" xfId="0" applyFont="true" applyBorder="false" applyAlignment="true" applyProtection="true">
      <alignment horizontal="left" vertical="top" textRotation="0" wrapText="true" indent="0" shrinkToFit="false"/>
      <protection locked="true" hidden="false"/>
    </xf>
    <xf numFmtId="171" fontId="15" fillId="0" borderId="0" xfId="0" applyFont="true" applyBorder="false" applyAlignment="true" applyProtection="true">
      <alignment horizontal="center" vertical="top" textRotation="0" wrapText="fals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70" fontId="15" fillId="0" borderId="0" xfId="0" applyFont="true" applyBorder="false" applyAlignment="true" applyProtection="true">
      <alignment horizontal="left" vertical="top" textRotation="0" wrapText="tru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69" fontId="5" fillId="0" borderId="0" xfId="0" applyFont="true" applyBorder="false" applyAlignment="true" applyProtection="true">
      <alignment horizontal="left" vertical="top" textRotation="0" wrapText="false" indent="0" shrinkToFit="false"/>
      <protection locked="true" hidden="false"/>
    </xf>
    <xf numFmtId="166" fontId="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center" vertical="bottom" textRotation="0" wrapText="false" indent="0" shrinkToFit="false"/>
      <protection locked="true" hidden="false"/>
    </xf>
    <xf numFmtId="173" fontId="14" fillId="0" borderId="0" xfId="0" applyFont="true" applyBorder="false" applyAlignment="true" applyProtection="true">
      <alignment horizontal="right" vertical="bottom" textRotation="0" wrapText="false" indent="0" shrinkToFit="false"/>
      <protection locked="true" hidden="false"/>
    </xf>
    <xf numFmtId="173" fontId="14"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7" fontId="17" fillId="0" borderId="0" xfId="0" applyFont="tru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9" fontId="17"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top" textRotation="0" wrapText="false" indent="0" shrinkToFit="false"/>
      <protection locked="true" hidden="false"/>
    </xf>
    <xf numFmtId="164" fontId="19" fillId="0" borderId="0" xfId="0" applyFont="true" applyBorder="false" applyAlignment="true" applyProtection="true">
      <alignment horizontal="right" vertical="bottom" textRotation="0" wrapText="false" indent="0" shrinkToFit="false"/>
      <protection locked="true" hidden="false"/>
    </xf>
    <xf numFmtId="164" fontId="20"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9" fontId="0" fillId="0" borderId="0" xfId="0" applyFont="true" applyBorder="false" applyAlignment="true" applyProtection="true">
      <alignment horizontal="right" vertical="bottom" textRotation="0" wrapText="fals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tru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21"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left" vertical="bottom" textRotation="0" wrapText="false" indent="0" shrinkToFit="false"/>
      <protection locked="true" hidden="false"/>
    </xf>
    <xf numFmtId="164" fontId="22"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21" fillId="0" borderId="0"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70" fontId="4" fillId="0" borderId="0" xfId="0" applyFont="tru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9" fontId="4" fillId="0" borderId="0" xfId="0" applyFont="true" applyBorder="false" applyAlignment="true" applyProtection="true">
      <alignment horizontal="right" vertical="bottom" textRotation="0" wrapText="false" indent="0" shrinkToFit="false"/>
      <protection locked="true" hidden="false"/>
    </xf>
    <xf numFmtId="171" fontId="4" fillId="0" borderId="0" xfId="0" applyFont="true" applyBorder="false" applyAlignment="true" applyProtection="true">
      <alignment horizontal="center" vertical="bottom" textRotation="0" wrapText="false" indent="0" shrinkToFit="false"/>
      <protection locked="true" hidden="false"/>
    </xf>
    <xf numFmtId="166" fontId="8" fillId="0" borderId="0" xfId="0" applyFont="true" applyBorder="false" applyAlignment="true" applyProtection="true">
      <alignment horizontal="right" vertical="bottom" textRotation="0" wrapText="false" indent="0" shrinkToFit="false"/>
      <protection locked="true" hidden="false"/>
    </xf>
    <xf numFmtId="165" fontId="22" fillId="0" borderId="2" xfId="0" applyFont="true" applyBorder="true" applyAlignment="true" applyProtection="true">
      <alignment horizontal="center" vertical="top" textRotation="0" wrapText="true" indent="0" shrinkToFit="false"/>
      <protection locked="true" hidden="false"/>
    </xf>
    <xf numFmtId="170"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top" textRotation="0" wrapText="true" indent="0" shrinkToFit="false"/>
      <protection locked="true" hidden="false"/>
    </xf>
    <xf numFmtId="165" fontId="8" fillId="0" borderId="2" xfId="0" applyFont="true" applyBorder="true" applyAlignment="true" applyProtection="true">
      <alignment horizontal="center" vertical="center" textRotation="0" wrapText="false" indent="0" shrinkToFit="false"/>
      <protection locked="true" hidden="false"/>
    </xf>
    <xf numFmtId="174" fontId="23" fillId="0" borderId="2" xfId="0" applyFont="true" applyBorder="true" applyAlignment="true" applyProtection="true">
      <alignment horizontal="center" vertical="center" textRotation="0" wrapText="tru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74" fontId="24" fillId="0" borderId="2" xfId="0" applyFont="true" applyBorder="true" applyAlignment="true" applyProtection="true">
      <alignment horizontal="center" vertical="center" textRotation="0" wrapText="false" indent="0" shrinkToFit="false"/>
      <protection locked="true" hidden="false"/>
    </xf>
    <xf numFmtId="164" fontId="24" fillId="0" borderId="2" xfId="0" applyFont="true" applyBorder="true" applyAlignment="true" applyProtection="true">
      <alignment horizontal="center" vertical="center" textRotation="0" wrapText="true" indent="0" shrinkToFit="false"/>
      <protection locked="true" hidden="false"/>
    </xf>
    <xf numFmtId="164" fontId="25" fillId="0"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74" fontId="19"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top" textRotation="0" wrapText="true" indent="0" shrinkToFit="false"/>
      <protection locked="true" hidden="false"/>
    </xf>
    <xf numFmtId="169" fontId="17" fillId="0" borderId="2" xfId="0" applyFont="true" applyBorder="true" applyAlignment="true" applyProtection="true">
      <alignment horizontal="right" vertical="top" textRotation="0" wrapText="true" indent="0" shrinkToFit="false"/>
      <protection locked="true" hidden="false"/>
    </xf>
    <xf numFmtId="171"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center" textRotation="0" wrapText="false" indent="0" shrinkToFit="false"/>
      <protection locked="true" hidden="false"/>
    </xf>
    <xf numFmtId="169" fontId="17"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9" fontId="8" fillId="0" borderId="0" xfId="0" applyFont="true" applyBorder="false" applyAlignment="true" applyProtection="true">
      <alignment horizontal="left" vertical="top" textRotation="0" wrapText="false" indent="0" shrinkToFit="false"/>
      <protection locked="true" hidden="false"/>
    </xf>
    <xf numFmtId="166" fontId="8" fillId="0" borderId="0" xfId="0" applyFont="true" applyBorder="false" applyAlignment="true" applyProtection="true">
      <alignment horizontal="right"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6" fontId="26" fillId="0" borderId="0" xfId="0" applyFont="true" applyBorder="false" applyAlignment="true" applyProtection="true">
      <alignment horizontal="righ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9"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66" fontId="21"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true" indent="0" shrinkToFit="false"/>
      <protection locked="true" hidden="false"/>
    </xf>
    <xf numFmtId="165"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75" fontId="7" fillId="0" borderId="0" xfId="0" applyFont="true" applyBorder="false" applyAlignment="true" applyProtection="true">
      <alignment horizontal="general" vertical="bottom" textRotation="0" wrapText="false" indent="0" shrinkToFit="false"/>
      <protection locked="true" hidden="false"/>
    </xf>
    <xf numFmtId="172" fontId="4"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19"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65" fontId="5" fillId="0" borderId="0" xfId="0" applyFont="true" applyBorder="false" applyAlignment="true" applyProtection="true">
      <alignment horizontal="left" vertical="top"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11"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19" fillId="0" borderId="0" xfId="0" applyFont="true" applyBorder="false" applyAlignment="true" applyProtection="true">
      <alignment horizontal="right" vertical="top" textRotation="0" wrapText="false" indent="0" shrinkToFit="false"/>
      <protection locked="true" hidden="false"/>
    </xf>
    <xf numFmtId="166" fontId="20" fillId="0" borderId="0" xfId="0" applyFont="true" applyBorder="false" applyAlignment="true" applyProtection="true">
      <alignment horizontal="right" vertical="top" textRotation="0" wrapText="false" indent="0" shrinkToFit="false"/>
      <protection locked="true" hidden="false"/>
    </xf>
    <xf numFmtId="166" fontId="4" fillId="0" borderId="0" xfId="0" applyFont="true" applyBorder="false" applyAlignment="true" applyProtection="true">
      <alignment horizontal="right" vertical="bottom" textRotation="0" wrapText="false" indent="0" shrinkToFit="false"/>
      <protection locked="true" hidden="false"/>
    </xf>
    <xf numFmtId="166" fontId="17" fillId="0" borderId="0" xfId="0" applyFont="true" applyBorder="false" applyAlignment="true" applyProtection="true">
      <alignment horizontal="right" vertical="bottom" textRotation="0" wrapText="false" indent="0" shrinkToFit="false"/>
      <protection locked="true" hidden="false"/>
    </xf>
    <xf numFmtId="166" fontId="4" fillId="0" borderId="0" xfId="0" applyFont="true" applyBorder="false" applyAlignment="true" applyProtection="true">
      <alignment horizontal="general" vertical="top" textRotation="0" wrapText="false" indent="0" shrinkToFit="false"/>
      <protection locked="true" hidden="false"/>
    </xf>
    <xf numFmtId="166" fontId="19" fillId="0" borderId="0" xfId="0" applyFont="true" applyBorder="false" applyAlignment="true" applyProtection="true">
      <alignment horizontal="right" vertical="bottom" textRotation="0" wrapText="false" indent="0" shrinkToFit="false"/>
      <protection locked="true" hidden="false"/>
    </xf>
    <xf numFmtId="166" fontId="20" fillId="0" borderId="0" xfId="0" applyFont="true" applyBorder="false" applyAlignment="true" applyProtection="true">
      <alignment horizontal="righ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3838"/>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43"/>
  <sheetViews>
    <sheetView showFormulas="false" showGridLines="true" showRowColHeaders="true" showZeros="true" rightToLeft="false" tabSelected="false" showOutlineSymbols="true" defaultGridColor="true" view="pageBreakPreview" topLeftCell="A34" colorId="64" zoomScale="65" zoomScaleNormal="60" zoomScalePageLayoutView="65" workbookViewId="0">
      <selection pane="topLeft" activeCell="C2" activeCellId="0" sqref="C2"/>
    </sheetView>
  </sheetViews>
  <sheetFormatPr defaultColWidth="8.6796875" defaultRowHeight="12.8" zeroHeight="false" outlineLevelRow="0" outlineLevelCol="0"/>
  <cols>
    <col collapsed="false" customWidth="true" hidden="false" outlineLevel="0" max="1" min="1" style="1" width="4.44"/>
    <col collapsed="false" customWidth="true" hidden="false" outlineLevel="0" max="2" min="2" style="1" width="61.03"/>
    <col collapsed="false" customWidth="true" hidden="false" outlineLevel="0" max="3" min="3" style="1" width="4.44"/>
    <col collapsed="false" customWidth="tru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8" min="8" style="1" width="19.72"/>
    <col collapsed="false" customWidth="true" hidden="false" outlineLevel="0" max="1025" min="9" style="1" width="7.22"/>
    <col collapsed="false" customWidth="false" hidden="false" outlineLevel="0" max="16384" min="1026" style="2" width="8.68"/>
  </cols>
  <sheetData>
    <row r="1" customFormat="false" ht="31.35" hidden="false" customHeight="true" outlineLevel="0" collapsed="false">
      <c r="A1" s="3"/>
      <c r="B1" s="3"/>
      <c r="C1" s="4" t="s">
        <v>0</v>
      </c>
      <c r="D1" s="4"/>
      <c r="E1" s="4"/>
      <c r="F1" s="4"/>
      <c r="G1" s="4"/>
    </row>
    <row r="2" customFormat="false" ht="91.35" hidden="false" customHeight="true" outlineLevel="0" collapsed="false">
      <c r="A2" s="3"/>
      <c r="B2" s="3"/>
      <c r="C2" s="5" t="s">
        <v>1</v>
      </c>
      <c r="D2" s="5"/>
      <c r="E2" s="5"/>
      <c r="F2" s="5"/>
      <c r="G2" s="5"/>
      <c r="H2" s="5"/>
    </row>
    <row r="3" customFormat="false" ht="60.8" hidden="false" customHeight="true" outlineLevel="0" collapsed="false">
      <c r="A3" s="3"/>
      <c r="B3" s="6" t="s">
        <v>2</v>
      </c>
      <c r="C3" s="6"/>
      <c r="D3" s="6"/>
      <c r="E3" s="6"/>
      <c r="F3" s="6"/>
      <c r="G3" s="6"/>
      <c r="H3" s="6"/>
    </row>
    <row r="4" customFormat="false" ht="22.35" hidden="false" customHeight="true" outlineLevel="0" collapsed="false">
      <c r="A4" s="7"/>
      <c r="B4" s="7"/>
      <c r="C4" s="7"/>
      <c r="D4" s="8"/>
      <c r="E4" s="8"/>
      <c r="F4" s="8"/>
      <c r="G4" s="8"/>
      <c r="H4" s="9" t="s">
        <v>3</v>
      </c>
      <c r="I4" s="3"/>
      <c r="J4" s="3"/>
    </row>
    <row r="5" customFormat="false" ht="72.2" hidden="false" customHeight="true" outlineLevel="0" collapsed="false">
      <c r="A5" s="10" t="s">
        <v>4</v>
      </c>
      <c r="B5" s="10" t="s">
        <v>5</v>
      </c>
      <c r="C5" s="11" t="s">
        <v>6</v>
      </c>
      <c r="D5" s="11"/>
      <c r="E5" s="11"/>
      <c r="F5" s="11"/>
      <c r="G5" s="12" t="s">
        <v>7</v>
      </c>
      <c r="H5" s="12" t="s">
        <v>8</v>
      </c>
    </row>
    <row r="6" customFormat="false" ht="36" hidden="false" customHeight="true" outlineLevel="0" collapsed="false">
      <c r="A6" s="10"/>
      <c r="B6" s="10"/>
      <c r="C6" s="10" t="s">
        <v>9</v>
      </c>
      <c r="D6" s="10" t="s">
        <v>10</v>
      </c>
      <c r="E6" s="13" t="s">
        <v>11</v>
      </c>
      <c r="F6" s="13" t="s">
        <v>12</v>
      </c>
      <c r="G6" s="12"/>
      <c r="H6" s="12"/>
    </row>
    <row r="7" customFormat="false" ht="17.35" hidden="false" customHeight="false" outlineLevel="0" collapsed="false">
      <c r="A7" s="14" t="n">
        <v>1</v>
      </c>
      <c r="B7" s="10" t="n">
        <v>2</v>
      </c>
      <c r="C7" s="10" t="n">
        <v>3</v>
      </c>
      <c r="D7" s="10" t="n">
        <v>4</v>
      </c>
      <c r="E7" s="13" t="s">
        <v>13</v>
      </c>
      <c r="F7" s="13" t="s">
        <v>14</v>
      </c>
      <c r="G7" s="12" t="n">
        <v>5</v>
      </c>
      <c r="H7" s="12" t="n">
        <v>6</v>
      </c>
    </row>
    <row r="8" customFormat="false" ht="17.35" hidden="false" customHeight="false" outlineLevel="0" collapsed="false">
      <c r="A8" s="15"/>
      <c r="B8" s="16" t="s">
        <v>15</v>
      </c>
      <c r="C8" s="17"/>
      <c r="D8" s="17"/>
      <c r="E8" s="18"/>
      <c r="F8" s="18"/>
      <c r="G8" s="19" t="n">
        <f aca="false">G9+G17+G21+G26+G28+G34+G39+G43+G48+G50+G37</f>
        <v>4590171200</v>
      </c>
      <c r="H8" s="19" t="n">
        <f aca="false">H9+H17+H21+H26+H28+H34+H39+H43+H48+H50+H37</f>
        <v>4742058200</v>
      </c>
    </row>
    <row r="9" customFormat="false" ht="17.35" hidden="false" customHeight="false" outlineLevel="0" collapsed="false">
      <c r="A9" s="20" t="s">
        <v>16</v>
      </c>
      <c r="B9" s="21" t="s">
        <v>17</v>
      </c>
      <c r="C9" s="22" t="s">
        <v>18</v>
      </c>
      <c r="D9" s="23"/>
      <c r="E9" s="24"/>
      <c r="F9" s="24"/>
      <c r="G9" s="25" t="n">
        <f aca="false">G10+G11+G12+G14+G15+G16+G13</f>
        <v>347532400</v>
      </c>
      <c r="H9" s="25" t="n">
        <f aca="false">H10+H11+H12+H14+H15+H16+H13</f>
        <v>340559600</v>
      </c>
    </row>
    <row r="10" customFormat="false" ht="48.5" hidden="false" customHeight="false" outlineLevel="0" collapsed="false">
      <c r="A10" s="26"/>
      <c r="B10" s="27" t="s">
        <v>19</v>
      </c>
      <c r="C10" s="28" t="s">
        <v>18</v>
      </c>
      <c r="D10" s="28" t="s">
        <v>20</v>
      </c>
      <c r="E10" s="28"/>
      <c r="F10" s="28"/>
      <c r="G10" s="29" t="n">
        <f aca="false">'приложение 11'!I27</f>
        <v>2214500</v>
      </c>
      <c r="H10" s="29" t="n">
        <f aca="false">'приложение 11'!Q27</f>
        <v>2181300</v>
      </c>
    </row>
    <row r="11" customFormat="false" ht="64.15" hidden="false" customHeight="false" outlineLevel="0" collapsed="false">
      <c r="A11" s="26"/>
      <c r="B11" s="27" t="s">
        <v>21</v>
      </c>
      <c r="C11" s="28" t="s">
        <v>18</v>
      </c>
      <c r="D11" s="28" t="s">
        <v>22</v>
      </c>
      <c r="E11" s="28" t="s">
        <v>23</v>
      </c>
      <c r="F11" s="28"/>
      <c r="G11" s="29" t="n">
        <f aca="false">'приложение 11'!I11</f>
        <v>6104300</v>
      </c>
      <c r="H11" s="29" t="n">
        <f aca="false">'приложение 11'!Q11</f>
        <v>6012700</v>
      </c>
    </row>
    <row r="12" customFormat="false" ht="64.15" hidden="false" customHeight="false" outlineLevel="0" collapsed="false">
      <c r="A12" s="26"/>
      <c r="B12" s="27" t="s">
        <v>24</v>
      </c>
      <c r="C12" s="28" t="s">
        <v>18</v>
      </c>
      <c r="D12" s="28" t="s">
        <v>25</v>
      </c>
      <c r="E12" s="28"/>
      <c r="F12" s="28"/>
      <c r="G12" s="29" t="n">
        <f aca="false">'приложение 11'!I32</f>
        <v>72816400</v>
      </c>
      <c r="H12" s="29" t="n">
        <f aca="false">'приложение 11'!Q32</f>
        <v>71309300</v>
      </c>
    </row>
    <row r="13" customFormat="false" ht="17.35" hidden="false" customHeight="false" outlineLevel="0" collapsed="false">
      <c r="A13" s="26"/>
      <c r="B13" s="30" t="s">
        <v>26</v>
      </c>
      <c r="C13" s="28" t="s">
        <v>18</v>
      </c>
      <c r="D13" s="28" t="s">
        <v>27</v>
      </c>
      <c r="E13" s="28"/>
      <c r="F13" s="28"/>
      <c r="G13" s="29" t="n">
        <f aca="false">'приложение 11'!I46</f>
        <v>8400</v>
      </c>
      <c r="H13" s="29" t="n">
        <f aca="false">'приложение 11'!Q46</f>
        <v>9000</v>
      </c>
    </row>
    <row r="14" customFormat="false" ht="48.5" hidden="false" customHeight="false" outlineLevel="0" collapsed="false">
      <c r="A14" s="26"/>
      <c r="B14" s="27" t="s">
        <v>28</v>
      </c>
      <c r="C14" s="28" t="s">
        <v>18</v>
      </c>
      <c r="D14" s="28" t="s">
        <v>29</v>
      </c>
      <c r="E14" s="28" t="s">
        <v>23</v>
      </c>
      <c r="F14" s="28"/>
      <c r="G14" s="29" t="n">
        <f aca="false">'приложение 11'!I225+'приложение 11'!I245</f>
        <v>27396900</v>
      </c>
      <c r="H14" s="29" t="n">
        <f aca="false">'приложение 11'!Q225+'приложение 11'!Q245</f>
        <v>26986400</v>
      </c>
    </row>
    <row r="15" customFormat="false" ht="17.35" hidden="false" customHeight="false" outlineLevel="0" collapsed="false">
      <c r="A15" s="26"/>
      <c r="B15" s="27" t="s">
        <v>30</v>
      </c>
      <c r="C15" s="28" t="s">
        <v>18</v>
      </c>
      <c r="D15" s="28" t="s">
        <v>31</v>
      </c>
      <c r="E15" s="28" t="s">
        <v>32</v>
      </c>
      <c r="F15" s="28"/>
      <c r="G15" s="29" t="n">
        <f aca="false">'приложение 11'!I50</f>
        <v>5000000</v>
      </c>
      <c r="H15" s="29" t="n">
        <f aca="false">'приложение 11'!Q50</f>
        <v>5000000</v>
      </c>
    </row>
    <row r="16" customFormat="false" ht="17.35" hidden="false" customHeight="false" outlineLevel="0" collapsed="false">
      <c r="A16" s="26"/>
      <c r="B16" s="27" t="s">
        <v>33</v>
      </c>
      <c r="C16" s="28" t="s">
        <v>18</v>
      </c>
      <c r="D16" s="28" t="s">
        <v>34</v>
      </c>
      <c r="E16" s="28" t="s">
        <v>32</v>
      </c>
      <c r="F16" s="28" t="s">
        <v>35</v>
      </c>
      <c r="G16" s="29" t="n">
        <f aca="false">'приложение 11'!I55+'приложение 11'!I285+'приложение 11'!I231+'приложение 11'!I506+'приложение 11'!I300+'приложение 11'!I452+'приложение 11'!I254+'приложение 11'!I20+'приложение 11'!I261+'приложение 11'!I544</f>
        <v>233991900</v>
      </c>
      <c r="H16" s="29" t="n">
        <f aca="false">'приложение 11'!Q55+'приложение 11'!Q285+'приложение 11'!Q231+'приложение 11'!Q506+'приложение 11'!Q300+'приложение 11'!Q452+'приложение 11'!Q254+'приложение 11'!Q20+'приложение 11'!Q261+'приложение 11'!Q544</f>
        <v>229060900</v>
      </c>
    </row>
    <row r="17" s="33" customFormat="true" ht="32.8" hidden="false" customHeight="false" outlineLevel="0" collapsed="false">
      <c r="A17" s="20" t="s">
        <v>36</v>
      </c>
      <c r="B17" s="31" t="s">
        <v>37</v>
      </c>
      <c r="C17" s="32" t="s">
        <v>22</v>
      </c>
      <c r="D17" s="32"/>
      <c r="E17" s="32"/>
      <c r="F17" s="32"/>
      <c r="G17" s="25" t="n">
        <f aca="false">G18+G20+G19</f>
        <v>47464700</v>
      </c>
      <c r="H17" s="25" t="n">
        <f aca="false">H18+H20+H19</f>
        <v>47208700</v>
      </c>
    </row>
    <row r="18" customFormat="false" ht="17.35" hidden="false" customHeight="false" outlineLevel="0" collapsed="false">
      <c r="A18" s="26"/>
      <c r="B18" s="27" t="s">
        <v>38</v>
      </c>
      <c r="C18" s="28" t="s">
        <v>22</v>
      </c>
      <c r="D18" s="28" t="s">
        <v>39</v>
      </c>
      <c r="E18" s="28"/>
      <c r="F18" s="28"/>
      <c r="G18" s="29" t="n">
        <f aca="false">'приложение 11'!I100</f>
        <v>35762700</v>
      </c>
      <c r="H18" s="29" t="n">
        <f aca="false">'приложение 11'!Q100</f>
        <v>35406700</v>
      </c>
    </row>
    <row r="19" customFormat="false" ht="48.5" hidden="false" customHeight="false" outlineLevel="0" collapsed="false">
      <c r="A19" s="26"/>
      <c r="B19" s="34" t="s">
        <v>40</v>
      </c>
      <c r="C19" s="35" t="s">
        <v>22</v>
      </c>
      <c r="D19" s="35" t="s">
        <v>41</v>
      </c>
      <c r="E19" s="28"/>
      <c r="F19" s="28"/>
      <c r="G19" s="29" t="n">
        <f aca="false">'приложение 11'!I114</f>
        <v>252000</v>
      </c>
      <c r="H19" s="29" t="n">
        <f aca="false">'приложение 11'!Q114</f>
        <v>252000</v>
      </c>
    </row>
    <row r="20" customFormat="false" ht="32.8" hidden="false" customHeight="false" outlineLevel="0" collapsed="false">
      <c r="A20" s="26"/>
      <c r="B20" s="27" t="s">
        <v>42</v>
      </c>
      <c r="C20" s="28" t="s">
        <v>22</v>
      </c>
      <c r="D20" s="28" t="s">
        <v>43</v>
      </c>
      <c r="E20" s="28"/>
      <c r="F20" s="28"/>
      <c r="G20" s="29" t="n">
        <f aca="false">'приложение 11'!I119</f>
        <v>11450000</v>
      </c>
      <c r="H20" s="29" t="n">
        <f aca="false">'приложение 11'!Q119</f>
        <v>11550000</v>
      </c>
    </row>
    <row r="21" s="33" customFormat="true" ht="17.35" hidden="false" customHeight="false" outlineLevel="0" collapsed="false">
      <c r="A21" s="20" t="s">
        <v>44</v>
      </c>
      <c r="B21" s="31" t="s">
        <v>45</v>
      </c>
      <c r="C21" s="32" t="s">
        <v>25</v>
      </c>
      <c r="D21" s="32"/>
      <c r="E21" s="32"/>
      <c r="F21" s="32"/>
      <c r="G21" s="25" t="n">
        <f aca="false">G22+G24+G25+G23</f>
        <v>54257000</v>
      </c>
      <c r="H21" s="25" t="n">
        <f aca="false">H22+H24+H25+H23</f>
        <v>55031600</v>
      </c>
    </row>
    <row r="22" customFormat="false" ht="17.35" hidden="false" customHeight="false" outlineLevel="0" collapsed="false">
      <c r="A22" s="26"/>
      <c r="B22" s="27" t="s">
        <v>46</v>
      </c>
      <c r="C22" s="28" t="s">
        <v>25</v>
      </c>
      <c r="D22" s="28" t="s">
        <v>27</v>
      </c>
      <c r="E22" s="28"/>
      <c r="F22" s="28"/>
      <c r="G22" s="29" t="n">
        <f aca="false">'приложение 11'!I267</f>
        <v>28950300</v>
      </c>
      <c r="H22" s="29" t="n">
        <f aca="false">'приложение 11'!Q267</f>
        <v>28826200</v>
      </c>
    </row>
    <row r="23" customFormat="false" ht="17.35" hidden="false" customHeight="false" outlineLevel="0" collapsed="false">
      <c r="A23" s="26"/>
      <c r="B23" s="30" t="s">
        <v>47</v>
      </c>
      <c r="C23" s="28" t="s">
        <v>25</v>
      </c>
      <c r="D23" s="28" t="s">
        <v>48</v>
      </c>
      <c r="E23" s="28"/>
      <c r="F23" s="28"/>
      <c r="G23" s="29" t="n">
        <f aca="false">'приложение 11'!I140</f>
        <v>11250000</v>
      </c>
      <c r="H23" s="29" t="n">
        <f aca="false">'приложение 11'!Q140</f>
        <v>11250000</v>
      </c>
    </row>
    <row r="24" customFormat="false" ht="17.35" hidden="false" customHeight="false" outlineLevel="0" collapsed="false">
      <c r="A24" s="26"/>
      <c r="B24" s="27" t="s">
        <v>49</v>
      </c>
      <c r="C24" s="28" t="s">
        <v>25</v>
      </c>
      <c r="D24" s="28" t="s">
        <v>39</v>
      </c>
      <c r="E24" s="28"/>
      <c r="F24" s="28"/>
      <c r="G24" s="29" t="n">
        <f aca="false">'приложение 11'!I145</f>
        <v>11986700</v>
      </c>
      <c r="H24" s="29" t="n">
        <f aca="false">'приложение 11'!Q145</f>
        <v>12270400</v>
      </c>
    </row>
    <row r="25" customFormat="false" ht="17.35" hidden="false" customHeight="false" outlineLevel="0" collapsed="false">
      <c r="A25" s="26"/>
      <c r="B25" s="30" t="s">
        <v>50</v>
      </c>
      <c r="C25" s="28" t="s">
        <v>25</v>
      </c>
      <c r="D25" s="28" t="s">
        <v>51</v>
      </c>
      <c r="E25" s="28"/>
      <c r="F25" s="28"/>
      <c r="G25" s="29" t="n">
        <f aca="false">'приложение 11'!I150</f>
        <v>2070000</v>
      </c>
      <c r="H25" s="29" t="n">
        <f aca="false">'приложение 11'!Q150</f>
        <v>2685000</v>
      </c>
    </row>
    <row r="26" s="33" customFormat="true" ht="17.35" hidden="false" customHeight="false" outlineLevel="0" collapsed="false">
      <c r="A26" s="20" t="s">
        <v>52</v>
      </c>
      <c r="B26" s="31" t="s">
        <v>53</v>
      </c>
      <c r="C26" s="32" t="s">
        <v>27</v>
      </c>
      <c r="D26" s="32"/>
      <c r="E26" s="32"/>
      <c r="F26" s="32"/>
      <c r="G26" s="25" t="n">
        <f aca="false">G27</f>
        <v>24877600</v>
      </c>
      <c r="H26" s="25" t="n">
        <f aca="false">H27</f>
        <v>1060000</v>
      </c>
    </row>
    <row r="27" customFormat="false" ht="17.35" hidden="false" customHeight="false" outlineLevel="0" collapsed="false">
      <c r="A27" s="20"/>
      <c r="B27" s="27" t="s">
        <v>54</v>
      </c>
      <c r="C27" s="28" t="s">
        <v>27</v>
      </c>
      <c r="D27" s="28" t="s">
        <v>20</v>
      </c>
      <c r="E27" s="32"/>
      <c r="F27" s="32"/>
      <c r="G27" s="29" t="n">
        <f aca="false">'приложение 11'!I164</f>
        <v>24877600</v>
      </c>
      <c r="H27" s="29" t="n">
        <f aca="false">'приложение 11'!Q164</f>
        <v>1060000</v>
      </c>
    </row>
    <row r="28" s="33" customFormat="true" ht="17.35" hidden="false" customHeight="false" outlineLevel="0" collapsed="false">
      <c r="A28" s="20" t="s">
        <v>55</v>
      </c>
      <c r="B28" s="31" t="s">
        <v>56</v>
      </c>
      <c r="C28" s="32" t="s">
        <v>57</v>
      </c>
      <c r="D28" s="32"/>
      <c r="E28" s="32"/>
      <c r="F28" s="32"/>
      <c r="G28" s="25" t="n">
        <f aca="false">G29+G30+G32+G33+G31</f>
        <v>3383888000</v>
      </c>
      <c r="H28" s="25" t="n">
        <f aca="false">H29+H30+H32+H33+H31</f>
        <v>3539238200</v>
      </c>
    </row>
    <row r="29" customFormat="false" ht="17.35" hidden="false" customHeight="false" outlineLevel="0" collapsed="false">
      <c r="A29" s="26"/>
      <c r="B29" s="27" t="s">
        <v>58</v>
      </c>
      <c r="C29" s="28" t="s">
        <v>57</v>
      </c>
      <c r="D29" s="28" t="s">
        <v>18</v>
      </c>
      <c r="E29" s="28"/>
      <c r="F29" s="28"/>
      <c r="G29" s="29" t="n">
        <f aca="false">'приложение 11'!I307</f>
        <v>1123885000</v>
      </c>
      <c r="H29" s="29" t="n">
        <f aca="false">'приложение 11'!Q307</f>
        <v>1168449600</v>
      </c>
    </row>
    <row r="30" customFormat="false" ht="17.35" hidden="false" customHeight="false" outlineLevel="0" collapsed="false">
      <c r="A30" s="26"/>
      <c r="B30" s="27" t="s">
        <v>59</v>
      </c>
      <c r="C30" s="28" t="s">
        <v>57</v>
      </c>
      <c r="D30" s="28" t="s">
        <v>20</v>
      </c>
      <c r="E30" s="28"/>
      <c r="F30" s="28"/>
      <c r="G30" s="29" t="n">
        <f aca="false">'приложение 11'!I326</f>
        <v>1979779500</v>
      </c>
      <c r="H30" s="29" t="n">
        <f aca="false">'приложение 11'!Q326</f>
        <v>2079776800</v>
      </c>
    </row>
    <row r="31" customFormat="false" ht="17.35" hidden="false" customHeight="false" outlineLevel="0" collapsed="false">
      <c r="A31" s="26"/>
      <c r="B31" s="34" t="s">
        <v>60</v>
      </c>
      <c r="C31" s="28" t="s">
        <v>57</v>
      </c>
      <c r="D31" s="28" t="s">
        <v>22</v>
      </c>
      <c r="E31" s="28"/>
      <c r="F31" s="28"/>
      <c r="G31" s="29" t="n">
        <f aca="false">'приложение 11'!I372+'приложение 11'!I458</f>
        <v>157302500</v>
      </c>
      <c r="H31" s="29" t="n">
        <f aca="false">'приложение 11'!Q372+'приложение 11'!Q458</f>
        <v>162665800</v>
      </c>
    </row>
    <row r="32" customFormat="false" ht="17.35" hidden="false" customHeight="false" outlineLevel="0" collapsed="false">
      <c r="A32" s="26"/>
      <c r="B32" s="27" t="s">
        <v>61</v>
      </c>
      <c r="C32" s="28" t="s">
        <v>57</v>
      </c>
      <c r="D32" s="28" t="s">
        <v>57</v>
      </c>
      <c r="E32" s="28"/>
      <c r="F32" s="28"/>
      <c r="G32" s="29" t="n">
        <f aca="false">'приложение 11'!I550+'приложение 11'!I588+'приложение 11'!I183</f>
        <v>19957800</v>
      </c>
      <c r="H32" s="29" t="n">
        <f aca="false">'приложение 11'!Q550+'приложение 11'!Q588+'приложение 11'!Q183</f>
        <v>19679900</v>
      </c>
    </row>
    <row r="33" customFormat="false" ht="17.35" hidden="false" customHeight="false" outlineLevel="0" collapsed="false">
      <c r="A33" s="26"/>
      <c r="B33" s="27" t="s">
        <v>62</v>
      </c>
      <c r="C33" s="28" t="s">
        <v>57</v>
      </c>
      <c r="D33" s="28" t="s">
        <v>39</v>
      </c>
      <c r="E33" s="28"/>
      <c r="F33" s="28"/>
      <c r="G33" s="29" t="n">
        <f aca="false">'приложение 11'!I388+'приложение 11'!I188+'приложение 11'!I580+'приложение 11'!I468+'приложение 11'!I593</f>
        <v>102963200</v>
      </c>
      <c r="H33" s="29" t="n">
        <f aca="false">'приложение 11'!Q388+'приложение 11'!Q188+'приложение 11'!Q580+'приложение 11'!Q468+'приложение 11'!Q593</f>
        <v>108666100</v>
      </c>
    </row>
    <row r="34" s="33" customFormat="true" ht="17.35" hidden="false" customHeight="false" outlineLevel="0" collapsed="false">
      <c r="A34" s="20" t="s">
        <v>63</v>
      </c>
      <c r="B34" s="31" t="s">
        <v>64</v>
      </c>
      <c r="C34" s="32" t="s">
        <v>48</v>
      </c>
      <c r="D34" s="32"/>
      <c r="E34" s="32"/>
      <c r="F34" s="32"/>
      <c r="G34" s="25" t="n">
        <f aca="false">G35+G36</f>
        <v>83283700</v>
      </c>
      <c r="H34" s="25" t="n">
        <f aca="false">H35+H36</f>
        <v>80427500</v>
      </c>
    </row>
    <row r="35" customFormat="false" ht="17.35" hidden="false" customHeight="false" outlineLevel="0" collapsed="false">
      <c r="A35" s="26"/>
      <c r="B35" s="27" t="s">
        <v>65</v>
      </c>
      <c r="C35" s="28" t="s">
        <v>48</v>
      </c>
      <c r="D35" s="28" t="s">
        <v>18</v>
      </c>
      <c r="E35" s="28"/>
      <c r="F35" s="28"/>
      <c r="G35" s="29" t="n">
        <f aca="false">'приложение 11'!I474</f>
        <v>69123400</v>
      </c>
      <c r="H35" s="29" t="n">
        <f aca="false">'приложение 11'!Q474</f>
        <v>66306400</v>
      </c>
    </row>
    <row r="36" customFormat="false" ht="32.8" hidden="false" customHeight="false" outlineLevel="0" collapsed="false">
      <c r="A36" s="26"/>
      <c r="B36" s="27" t="s">
        <v>66</v>
      </c>
      <c r="C36" s="28" t="s">
        <v>48</v>
      </c>
      <c r="D36" s="28" t="s">
        <v>25</v>
      </c>
      <c r="E36" s="28" t="s">
        <v>67</v>
      </c>
      <c r="F36" s="28" t="s">
        <v>68</v>
      </c>
      <c r="G36" s="29" t="n">
        <f aca="false">'приложение 11'!I484</f>
        <v>14160300</v>
      </c>
      <c r="H36" s="29" t="n">
        <f aca="false">'приложение 11'!Q484</f>
        <v>14121100</v>
      </c>
    </row>
    <row r="37" s="33" customFormat="true" ht="17.35" hidden="false" customHeight="false" outlineLevel="0" collapsed="false">
      <c r="A37" s="20" t="s">
        <v>69</v>
      </c>
      <c r="B37" s="21" t="s">
        <v>70</v>
      </c>
      <c r="C37" s="32" t="s">
        <v>39</v>
      </c>
      <c r="D37" s="32"/>
      <c r="E37" s="32"/>
      <c r="F37" s="32"/>
      <c r="G37" s="25" t="n">
        <f aca="false">G38</f>
        <v>20000000</v>
      </c>
      <c r="H37" s="25" t="n">
        <f aca="false">H38</f>
        <v>850000</v>
      </c>
    </row>
    <row r="38" customFormat="false" ht="17.35" hidden="false" customHeight="false" outlineLevel="0" collapsed="false">
      <c r="A38" s="26"/>
      <c r="B38" s="30" t="s">
        <v>71</v>
      </c>
      <c r="C38" s="28" t="s">
        <v>39</v>
      </c>
      <c r="D38" s="28" t="s">
        <v>20</v>
      </c>
      <c r="E38" s="28"/>
      <c r="F38" s="28"/>
      <c r="G38" s="29" t="n">
        <f aca="false">'приложение 11'!I196</f>
        <v>20000000</v>
      </c>
      <c r="H38" s="29" t="n">
        <f aca="false">'приложение 11'!Q196</f>
        <v>850000</v>
      </c>
    </row>
    <row r="39" s="33" customFormat="true" ht="17.35" hidden="false" customHeight="false" outlineLevel="0" collapsed="false">
      <c r="A39" s="20" t="s">
        <v>72</v>
      </c>
      <c r="B39" s="31" t="s">
        <v>73</v>
      </c>
      <c r="C39" s="32" t="s">
        <v>41</v>
      </c>
      <c r="D39" s="32"/>
      <c r="E39" s="32"/>
      <c r="F39" s="32"/>
      <c r="G39" s="25" t="n">
        <f aca="false">G40+G41+G42</f>
        <v>214053100</v>
      </c>
      <c r="H39" s="25" t="n">
        <f aca="false">H40+H41+H42</f>
        <v>217891600</v>
      </c>
    </row>
    <row r="40" customFormat="false" ht="17.35" hidden="false" customHeight="false" outlineLevel="0" collapsed="false">
      <c r="A40" s="26"/>
      <c r="B40" s="27" t="s">
        <v>74</v>
      </c>
      <c r="C40" s="28" t="s">
        <v>41</v>
      </c>
      <c r="D40" s="28" t="s">
        <v>22</v>
      </c>
      <c r="E40" s="28"/>
      <c r="F40" s="28"/>
      <c r="G40" s="29" t="n">
        <f aca="false">'приложение 11'!I205</f>
        <v>6162300</v>
      </c>
      <c r="H40" s="29" t="n">
        <f aca="false">'приложение 11'!Q205</f>
        <v>6069900</v>
      </c>
    </row>
    <row r="41" customFormat="false" ht="17.35" hidden="false" customHeight="false" outlineLevel="0" collapsed="false">
      <c r="A41" s="26"/>
      <c r="B41" s="27" t="s">
        <v>75</v>
      </c>
      <c r="C41" s="28" t="s">
        <v>41</v>
      </c>
      <c r="D41" s="28" t="s">
        <v>25</v>
      </c>
      <c r="E41" s="28"/>
      <c r="F41" s="28"/>
      <c r="G41" s="29" t="n">
        <f aca="false">'приложение 11'!I429+'приложение 11'!I599+'приложение 11'!I209</f>
        <v>193081400</v>
      </c>
      <c r="H41" s="29" t="n">
        <f aca="false">'приложение 11'!Q429+'приложение 11'!Q599+'приложение 11'!Q209</f>
        <v>197012300</v>
      </c>
    </row>
    <row r="42" customFormat="false" ht="17.35" hidden="false" customHeight="false" outlineLevel="0" collapsed="false">
      <c r="A42" s="26"/>
      <c r="B42" s="27" t="s">
        <v>76</v>
      </c>
      <c r="C42" s="28" t="s">
        <v>41</v>
      </c>
      <c r="D42" s="28" t="s">
        <v>29</v>
      </c>
      <c r="E42" s="28"/>
      <c r="F42" s="28"/>
      <c r="G42" s="29" t="n">
        <f aca="false">'приложение 11'!I610</f>
        <v>14809400</v>
      </c>
      <c r="H42" s="29" t="n">
        <f aca="false">'приложение 11'!Q610</f>
        <v>14809400</v>
      </c>
    </row>
    <row r="43" s="33" customFormat="true" ht="17.35" hidden="false" customHeight="false" outlineLevel="0" collapsed="false">
      <c r="A43" s="20" t="s">
        <v>77</v>
      </c>
      <c r="B43" s="31" t="s">
        <v>78</v>
      </c>
      <c r="C43" s="32" t="s">
        <v>31</v>
      </c>
      <c r="D43" s="32"/>
      <c r="E43" s="32"/>
      <c r="F43" s="32"/>
      <c r="G43" s="25" t="n">
        <f aca="false">G44+G47+G46+G45</f>
        <v>345814700</v>
      </c>
      <c r="H43" s="25" t="n">
        <f aca="false">H44+H47+H46+H45</f>
        <v>345791000</v>
      </c>
    </row>
    <row r="44" customFormat="false" ht="17.35" hidden="false" customHeight="false" outlineLevel="0" collapsed="false">
      <c r="A44" s="26"/>
      <c r="B44" s="27" t="s">
        <v>79</v>
      </c>
      <c r="C44" s="28" t="s">
        <v>31</v>
      </c>
      <c r="D44" s="28" t="s">
        <v>18</v>
      </c>
      <c r="E44" s="28"/>
      <c r="F44" s="28"/>
      <c r="G44" s="29" t="n">
        <f aca="false">'приложение 11'!I512+'приложение 11'!I435</f>
        <v>198131600</v>
      </c>
      <c r="H44" s="29" t="n">
        <f aca="false">'приложение 11'!Q512+'приложение 11'!Q435</f>
        <v>196701000</v>
      </c>
    </row>
    <row r="45" customFormat="false" ht="17.35" hidden="false" customHeight="false" outlineLevel="0" collapsed="false">
      <c r="A45" s="26"/>
      <c r="B45" s="30" t="s">
        <v>80</v>
      </c>
      <c r="C45" s="28" t="s">
        <v>31</v>
      </c>
      <c r="D45" s="28" t="s">
        <v>20</v>
      </c>
      <c r="E45" s="28"/>
      <c r="F45" s="28"/>
      <c r="G45" s="29" t="n">
        <f aca="false">'приложение 11'!I519</f>
        <v>31300</v>
      </c>
      <c r="H45" s="29" t="n">
        <f aca="false">'приложение 11'!Q519</f>
        <v>32600</v>
      </c>
    </row>
    <row r="46" customFormat="false" ht="17.35" hidden="false" customHeight="false" outlineLevel="0" collapsed="false">
      <c r="A46" s="26"/>
      <c r="B46" s="36" t="s">
        <v>81</v>
      </c>
      <c r="C46" s="28" t="s">
        <v>31</v>
      </c>
      <c r="D46" s="28" t="s">
        <v>22</v>
      </c>
      <c r="E46" s="28"/>
      <c r="F46" s="28"/>
      <c r="G46" s="29" t="n">
        <f aca="false">'приложение 11'!I524</f>
        <v>144653200</v>
      </c>
      <c r="H46" s="29" t="n">
        <f aca="false">'приложение 11'!Q524</f>
        <v>146103800</v>
      </c>
    </row>
    <row r="47" customFormat="false" ht="32.8" hidden="false" customHeight="false" outlineLevel="0" collapsed="false">
      <c r="A47" s="26"/>
      <c r="B47" s="27" t="s">
        <v>82</v>
      </c>
      <c r="C47" s="28" t="s">
        <v>31</v>
      </c>
      <c r="D47" s="28" t="s">
        <v>27</v>
      </c>
      <c r="E47" s="28" t="s">
        <v>83</v>
      </c>
      <c r="F47" s="28"/>
      <c r="G47" s="29" t="n">
        <f aca="false">'приложение 11'!I536</f>
        <v>2998600</v>
      </c>
      <c r="H47" s="29" t="n">
        <f aca="false">'приложение 11'!Q536</f>
        <v>2953600</v>
      </c>
    </row>
    <row r="48" s="33" customFormat="true" ht="32.8" hidden="false" customHeight="false" outlineLevel="0" collapsed="false">
      <c r="A48" s="20" t="s">
        <v>84</v>
      </c>
      <c r="B48" s="37" t="s">
        <v>85</v>
      </c>
      <c r="C48" s="32" t="s">
        <v>43</v>
      </c>
      <c r="D48" s="32" t="s">
        <v>86</v>
      </c>
      <c r="E48" s="32"/>
      <c r="F48" s="32"/>
      <c r="G48" s="25" t="n">
        <f aca="false">G49</f>
        <v>25000000</v>
      </c>
      <c r="H48" s="25" t="n">
        <f aca="false">H49</f>
        <v>25000000</v>
      </c>
    </row>
    <row r="49" customFormat="false" ht="48.5" hidden="false" customHeight="false" outlineLevel="0" collapsed="false">
      <c r="A49" s="20"/>
      <c r="B49" s="38" t="s">
        <v>87</v>
      </c>
      <c r="C49" s="28" t="s">
        <v>43</v>
      </c>
      <c r="D49" s="28" t="s">
        <v>18</v>
      </c>
      <c r="E49" s="32"/>
      <c r="F49" s="32"/>
      <c r="G49" s="29" t="n">
        <f aca="false">'приложение 11'!I237</f>
        <v>25000000</v>
      </c>
      <c r="H49" s="29" t="n">
        <f aca="false">'приложение 11'!Q237</f>
        <v>25000000</v>
      </c>
    </row>
    <row r="50" customFormat="false" ht="17.35" hidden="false" customHeight="false" outlineLevel="0" collapsed="false">
      <c r="A50" s="20"/>
      <c r="B50" s="38" t="s">
        <v>88</v>
      </c>
      <c r="C50" s="28"/>
      <c r="D50" s="28"/>
      <c r="E50" s="32"/>
      <c r="F50" s="32"/>
      <c r="G50" s="29" t="n">
        <f aca="false">'приложение 11'!I242</f>
        <v>44000000</v>
      </c>
      <c r="H50" s="29" t="n">
        <f aca="false">'приложение 11'!Q242</f>
        <v>89000000</v>
      </c>
    </row>
    <row r="51" customFormat="false" ht="17.35" hidden="false" customHeight="false" outlineLevel="0" collapsed="false">
      <c r="A51" s="20"/>
      <c r="B51" s="39"/>
      <c r="C51" s="28"/>
      <c r="D51" s="28"/>
      <c r="E51" s="32"/>
      <c r="F51" s="32"/>
      <c r="G51" s="29"/>
    </row>
    <row r="52" customFormat="false" ht="17.35" hidden="false" customHeight="false" outlineLevel="0" collapsed="false">
      <c r="B52" s="3" t="s">
        <v>89</v>
      </c>
      <c r="C52" s="27"/>
    </row>
    <row r="53" customFormat="false" ht="19.35" hidden="false" customHeight="true" outlineLevel="0" collapsed="false">
      <c r="B53" s="40" t="s">
        <v>90</v>
      </c>
      <c r="C53" s="40"/>
    </row>
    <row r="54" customFormat="false" ht="19.35" hidden="false" customHeight="true" outlineLevel="0" collapsed="false">
      <c r="B54" s="40" t="s">
        <v>91</v>
      </c>
      <c r="C54" s="40"/>
      <c r="G54" s="9"/>
    </row>
    <row r="55" customFormat="false" ht="17.35" hidden="false" customHeight="false" outlineLevel="0" collapsed="false">
      <c r="B55" s="41" t="s">
        <v>92</v>
      </c>
      <c r="G55" s="9" t="s">
        <v>93</v>
      </c>
    </row>
    <row r="104" customFormat="false" ht="47.25" hidden="false" customHeight="true" outlineLevel="0" collapsed="false"/>
    <row r="143" customFormat="false" ht="70.5" hidden="false" customHeight="true" outlineLevel="0" collapsed="false"/>
  </sheetData>
  <mergeCells count="11">
    <mergeCell ref="C1:G1"/>
    <mergeCell ref="C2:H2"/>
    <mergeCell ref="B3:H3"/>
    <mergeCell ref="D4:G4"/>
    <mergeCell ref="A5:A6"/>
    <mergeCell ref="B5:B6"/>
    <mergeCell ref="C5:F5"/>
    <mergeCell ref="G5:G6"/>
    <mergeCell ref="H5:H6"/>
    <mergeCell ref="B53:C53"/>
    <mergeCell ref="B54:C54"/>
  </mergeCells>
  <printOptions headings="false" gridLines="false" gridLinesSet="true" horizontalCentered="false" verticalCentered="false"/>
  <pageMargins left="0.7875" right="0.196527777777778" top="0.7875" bottom="0.447222222222222" header="0.511811023622047" footer="0.511811023622047"/>
  <pageSetup paperSize="9" scale="74"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71"/>
  <sheetViews>
    <sheetView showFormulas="false" showGridLines="true" showRowColHeaders="true" showZeros="true" rightToLeft="false" tabSelected="false" showOutlineSymbols="true" defaultGridColor="true" view="pageBreakPreview" topLeftCell="A343" colorId="64" zoomScale="65" zoomScaleNormal="60" zoomScalePageLayoutView="65" workbookViewId="0">
      <selection pane="topLeft" activeCell="C3" activeCellId="0" sqref="C3"/>
    </sheetView>
  </sheetViews>
  <sheetFormatPr defaultColWidth="8.6796875" defaultRowHeight="17.35" zeroHeight="false" outlineLevelRow="0" outlineLevelCol="0"/>
  <cols>
    <col collapsed="false" customWidth="true" hidden="false" outlineLevel="0" max="1" min="1" style="42" width="4.44"/>
    <col collapsed="false" customWidth="true" hidden="false" outlineLevel="0" max="2" min="2" style="43" width="58.12"/>
    <col collapsed="false" customWidth="true" hidden="false" outlineLevel="0" max="3" min="3" style="44" width="16.83"/>
    <col collapsed="false" customWidth="true" hidden="false" outlineLevel="0" max="4" min="4" style="45" width="11.11"/>
    <col collapsed="false" customWidth="true" hidden="false" outlineLevel="0" max="5" min="5" style="46" width="20.7"/>
    <col collapsed="false" customWidth="true" hidden="false" outlineLevel="0" max="6" min="6" style="47" width="19.72"/>
    <col collapsed="false" customWidth="true" hidden="false" outlineLevel="0" max="7" min="7" style="48" width="0.4"/>
    <col collapsed="false" customWidth="true" hidden="false" outlineLevel="0" max="8" min="8" style="48" width="10.15"/>
    <col collapsed="false" customWidth="true" hidden="false" outlineLevel="0" max="9" min="9" style="48" width="11.11"/>
    <col collapsed="false" customWidth="true" hidden="false" outlineLevel="0" max="1025" min="10" style="48" width="7.22"/>
  </cols>
  <sheetData>
    <row r="1" customFormat="false" ht="17.35" hidden="false" customHeight="false" outlineLevel="0" collapsed="false">
      <c r="A1" s="49"/>
      <c r="C1" s="43"/>
      <c r="D1" s="50"/>
      <c r="E1" s="51"/>
    </row>
    <row r="2" customFormat="false" ht="27.95" hidden="false" customHeight="true" outlineLevel="0" collapsed="false">
      <c r="A2" s="49"/>
      <c r="C2" s="52" t="s">
        <v>94</v>
      </c>
      <c r="D2" s="52"/>
      <c r="E2" s="52"/>
    </row>
    <row r="3" customFormat="false" ht="61.8" hidden="false" customHeight="true" outlineLevel="0" collapsed="false">
      <c r="A3" s="49"/>
      <c r="C3" s="5" t="s">
        <v>95</v>
      </c>
      <c r="D3" s="5"/>
      <c r="E3" s="5"/>
      <c r="F3" s="5"/>
      <c r="G3" s="53"/>
    </row>
    <row r="4" customFormat="false" ht="57.2" hidden="false" customHeight="true" outlineLevel="0" collapsed="false">
      <c r="A4" s="43"/>
      <c r="B4" s="54" t="s">
        <v>96</v>
      </c>
      <c r="C4" s="54"/>
      <c r="D4" s="54"/>
      <c r="E4" s="54"/>
      <c r="F4" s="54"/>
    </row>
    <row r="5" customFormat="false" ht="19.35" hidden="false" customHeight="true" outlineLevel="0" collapsed="false">
      <c r="A5" s="43"/>
      <c r="C5" s="43"/>
      <c r="D5" s="50"/>
      <c r="E5" s="51"/>
      <c r="F5" s="55" t="s">
        <v>3</v>
      </c>
      <c r="G5" s="55"/>
    </row>
    <row r="6" customFormat="false" ht="17.35" hidden="false" customHeight="false" outlineLevel="0" collapsed="false">
      <c r="A6" s="56"/>
      <c r="B6" s="57" t="s">
        <v>5</v>
      </c>
      <c r="C6" s="58" t="s">
        <v>97</v>
      </c>
      <c r="D6" s="59" t="s">
        <v>98</v>
      </c>
      <c r="E6" s="59" t="s">
        <v>7</v>
      </c>
      <c r="F6" s="59" t="s">
        <v>8</v>
      </c>
    </row>
    <row r="7" customFormat="false" ht="17.35" hidden="false" customHeight="false" outlineLevel="0" collapsed="false">
      <c r="A7" s="60" t="n">
        <v>1</v>
      </c>
      <c r="B7" s="56" t="n">
        <v>2</v>
      </c>
      <c r="C7" s="58" t="s">
        <v>99</v>
      </c>
      <c r="D7" s="61" t="s">
        <v>100</v>
      </c>
      <c r="E7" s="60" t="n">
        <v>5</v>
      </c>
      <c r="F7" s="60" t="n">
        <v>6</v>
      </c>
    </row>
    <row r="8" s="67" customFormat="true" ht="17.35" hidden="false" customHeight="false" outlineLevel="0" collapsed="false">
      <c r="A8" s="62"/>
      <c r="B8" s="63" t="s">
        <v>101</v>
      </c>
      <c r="C8" s="64"/>
      <c r="D8" s="65"/>
      <c r="E8" s="66" t="n">
        <f aca="false">E9+E51+E55+E97+E103+E115+E130+E204+E219+E244+E248+E316+E284+E345+E240+E268+E280+E295+E264+E276+E303+E213+E236+E122+E126+E299</f>
        <v>4590171200</v>
      </c>
      <c r="F8" s="66" t="n">
        <f aca="false">F9+F51+F55+F97+F103+F115+F130+F204+F219+F244+F248+F316+F284+F345+F240+F268+F280+F295+F264+F276+F303+F213+F236+F122+F126+F299</f>
        <v>4742058200</v>
      </c>
    </row>
    <row r="9" s="67" customFormat="true" ht="48.5" hidden="false" customHeight="false" outlineLevel="0" collapsed="false">
      <c r="A9" s="63" t="s">
        <v>16</v>
      </c>
      <c r="B9" s="63" t="s">
        <v>102</v>
      </c>
      <c r="C9" s="62" t="n">
        <v>5000000000</v>
      </c>
      <c r="D9" s="68"/>
      <c r="E9" s="69" t="n">
        <f aca="false">E10+E15+E41+E45+E48</f>
        <v>181625600</v>
      </c>
      <c r="F9" s="69" t="n">
        <f aca="false">F10+F15+F41+F45+F48</f>
        <v>177358000</v>
      </c>
    </row>
    <row r="10" customFormat="false" ht="32.8" hidden="false" customHeight="false" outlineLevel="0" collapsed="false">
      <c r="A10" s="43"/>
      <c r="B10" s="34" t="s">
        <v>103</v>
      </c>
      <c r="C10" s="43" t="n">
        <v>5010000000</v>
      </c>
      <c r="D10" s="70"/>
      <c r="E10" s="71" t="n">
        <f aca="false">E11+E13</f>
        <v>2466500</v>
      </c>
      <c r="F10" s="71" t="n">
        <f aca="false">F11+F13</f>
        <v>2433300</v>
      </c>
    </row>
    <row r="11" customFormat="false" ht="32.8" hidden="false" customHeight="false" outlineLevel="0" collapsed="false">
      <c r="A11" s="43"/>
      <c r="B11" s="72" t="s">
        <v>104</v>
      </c>
      <c r="C11" s="43" t="n">
        <v>5010000190</v>
      </c>
      <c r="D11" s="70"/>
      <c r="E11" s="71" t="n">
        <f aca="false">E12</f>
        <v>2214500</v>
      </c>
      <c r="F11" s="71" t="n">
        <f aca="false">F12</f>
        <v>2181300</v>
      </c>
    </row>
    <row r="12" customFormat="false" ht="79.85" hidden="false" customHeight="false" outlineLevel="0" collapsed="false">
      <c r="A12" s="43"/>
      <c r="B12" s="34" t="s">
        <v>105</v>
      </c>
      <c r="C12" s="43" t="n">
        <v>5010000190</v>
      </c>
      <c r="D12" s="70" t="s">
        <v>106</v>
      </c>
      <c r="E12" s="71" t="n">
        <f aca="false">'приложение 11'!I31</f>
        <v>2214500</v>
      </c>
      <c r="F12" s="71" t="n">
        <f aca="false">'приложение 11'!Q31</f>
        <v>2181300</v>
      </c>
    </row>
    <row r="13" customFormat="false" ht="173.85" hidden="false" customHeight="false" outlineLevel="0" collapsed="false">
      <c r="A13" s="43"/>
      <c r="B13" s="34" t="s">
        <v>107</v>
      </c>
      <c r="C13" s="43" t="n">
        <v>5010060070</v>
      </c>
      <c r="D13" s="70"/>
      <c r="E13" s="71" t="n">
        <f aca="false">E14</f>
        <v>252000</v>
      </c>
      <c r="F13" s="71" t="n">
        <f aca="false">F14</f>
        <v>252000</v>
      </c>
    </row>
    <row r="14" customFormat="false" ht="32.8" hidden="false" customHeight="false" outlineLevel="0" collapsed="false">
      <c r="A14" s="43"/>
      <c r="B14" s="34" t="s">
        <v>108</v>
      </c>
      <c r="C14" s="43" t="n">
        <v>5010060070</v>
      </c>
      <c r="D14" s="70" t="s">
        <v>109</v>
      </c>
      <c r="E14" s="71" t="n">
        <f aca="false">'приложение 11'!I118</f>
        <v>252000</v>
      </c>
      <c r="F14" s="71" t="n">
        <f aca="false">'приложение 11'!Q118</f>
        <v>252000</v>
      </c>
    </row>
    <row r="15" customFormat="false" ht="32.8" hidden="false" customHeight="false" outlineLevel="0" collapsed="false">
      <c r="A15" s="43"/>
      <c r="B15" s="34" t="s">
        <v>110</v>
      </c>
      <c r="C15" s="43" t="n">
        <v>5020000000</v>
      </c>
      <c r="D15" s="70"/>
      <c r="E15" s="71" t="n">
        <f aca="false">E16+E20+E23+E26+E32+E28+E36+E39</f>
        <v>150398100</v>
      </c>
      <c r="F15" s="71" t="n">
        <f aca="false">F16+F20+F23+F26+F32+F28+F36+F39</f>
        <v>147980500</v>
      </c>
    </row>
    <row r="16" customFormat="false" ht="32.8" hidden="false" customHeight="false" outlineLevel="0" collapsed="false">
      <c r="A16" s="43"/>
      <c r="B16" s="72" t="s">
        <v>104</v>
      </c>
      <c r="C16" s="43" t="n">
        <v>5020000190</v>
      </c>
      <c r="D16" s="70"/>
      <c r="E16" s="71" t="n">
        <f aca="false">E17+E18+E19</f>
        <v>125977500</v>
      </c>
      <c r="F16" s="71" t="n">
        <f aca="false">F17+F18+F19</f>
        <v>123559900</v>
      </c>
    </row>
    <row r="17" customFormat="false" ht="79.85" hidden="false" customHeight="false" outlineLevel="0" collapsed="false">
      <c r="A17" s="43"/>
      <c r="B17" s="34" t="s">
        <v>105</v>
      </c>
      <c r="C17" s="43" t="n">
        <v>5020000190</v>
      </c>
      <c r="D17" s="70" t="s">
        <v>106</v>
      </c>
      <c r="E17" s="71" t="n">
        <f aca="false">'приложение 11'!I36+'приложение 11'!I229+'приложение 11'!I271+'приложение 11'!I289+'приложение 11'!I392+'приложение 11'!I488+'приложение 11'!I540+'приложение 11'!I584</f>
        <v>125967600</v>
      </c>
      <c r="F17" s="71" t="n">
        <f aca="false">'приложение 11'!Q36+'приложение 11'!Q229+'приложение 11'!Q271+'приложение 11'!Q289+'приложение 11'!Q392+'приложение 11'!Q488+'приложение 11'!Q540+'приложение 11'!Q584</f>
        <v>123550100</v>
      </c>
    </row>
    <row r="18" customFormat="false" ht="32.8" hidden="true" customHeight="false" outlineLevel="0" collapsed="false">
      <c r="A18" s="43"/>
      <c r="B18" s="34" t="s">
        <v>108</v>
      </c>
      <c r="C18" s="43" t="n">
        <v>5020000190</v>
      </c>
      <c r="D18" s="70" t="s">
        <v>109</v>
      </c>
      <c r="E18" s="71" t="n">
        <f aca="false">'приложение 11'!I290+'приложение 11'!I393</f>
        <v>0</v>
      </c>
      <c r="F18" s="71" t="n">
        <f aca="false">'приложение 11'!Q290+'приложение 11'!Q393</f>
        <v>0</v>
      </c>
    </row>
    <row r="19" customFormat="false" ht="17.35" hidden="false" customHeight="false" outlineLevel="0" collapsed="false">
      <c r="A19" s="43"/>
      <c r="B19" s="34" t="s">
        <v>111</v>
      </c>
      <c r="C19" s="43" t="n">
        <v>5020000190</v>
      </c>
      <c r="D19" s="70" t="s">
        <v>112</v>
      </c>
      <c r="E19" s="71" t="n">
        <f aca="false">'приложение 11'!I37+'приложение 11'!I230+'приложение 11'!I272+'приложение 11'!I291+'приложение 11'!I394+'приложение 11'!I489+'приложение 11'!I541+'приложение 11'!I585</f>
        <v>9900</v>
      </c>
      <c r="F19" s="71" t="n">
        <f aca="false">'приложение 11'!Q37+'приложение 11'!Q230+'приложение 11'!Q272+'приложение 11'!Q291+'приложение 11'!Q394+'приложение 11'!Q489+'приложение 11'!Q541+'приложение 11'!Q585</f>
        <v>9800</v>
      </c>
    </row>
    <row r="20" customFormat="false" ht="158.2" hidden="false" customHeight="false" outlineLevel="0" collapsed="false">
      <c r="A20" s="43"/>
      <c r="B20" s="34" t="s">
        <v>113</v>
      </c>
      <c r="C20" s="43" t="n">
        <v>5020060870</v>
      </c>
      <c r="D20" s="70"/>
      <c r="E20" s="71" t="n">
        <f aca="false">E21+E22</f>
        <v>1015500</v>
      </c>
      <c r="F20" s="71" t="n">
        <f aca="false">F21+F22</f>
        <v>1015500</v>
      </c>
    </row>
    <row r="21" customFormat="false" ht="79.85" hidden="false" customHeight="false" outlineLevel="0" collapsed="false">
      <c r="A21" s="43"/>
      <c r="B21" s="34" t="s">
        <v>105</v>
      </c>
      <c r="C21" s="43" t="n">
        <v>5020060870</v>
      </c>
      <c r="D21" s="70" t="s">
        <v>106</v>
      </c>
      <c r="E21" s="71" t="n">
        <f aca="false">'приложение 11'!I39</f>
        <v>1015500</v>
      </c>
      <c r="F21" s="71" t="n">
        <f aca="false">'приложение 11'!Q39</f>
        <v>1015500</v>
      </c>
    </row>
    <row r="22" customFormat="false" ht="32.8" hidden="true" customHeight="false" outlineLevel="0" collapsed="false">
      <c r="A22" s="43"/>
      <c r="B22" s="34" t="s">
        <v>108</v>
      </c>
      <c r="C22" s="43" t="n">
        <v>5020060870</v>
      </c>
      <c r="D22" s="70" t="s">
        <v>109</v>
      </c>
      <c r="E22" s="71" t="n">
        <f aca="false">'приложение 11'!I40</f>
        <v>0</v>
      </c>
      <c r="F22" s="71" t="n">
        <f aca="false">'приложение 11'!Q40</f>
        <v>0</v>
      </c>
    </row>
    <row r="23" customFormat="false" ht="48.5" hidden="false" customHeight="false" outlineLevel="0" collapsed="false">
      <c r="A23" s="43"/>
      <c r="B23" s="73" t="s">
        <v>114</v>
      </c>
      <c r="C23" s="43" t="n">
        <v>5020060910</v>
      </c>
      <c r="D23" s="74"/>
      <c r="E23" s="71" t="n">
        <f aca="false">E24+E25</f>
        <v>2025000</v>
      </c>
      <c r="F23" s="71" t="n">
        <f aca="false">F24+F25</f>
        <v>2025000</v>
      </c>
    </row>
    <row r="24" customFormat="false" ht="79.85" hidden="false" customHeight="false" outlineLevel="0" collapsed="false">
      <c r="A24" s="43"/>
      <c r="B24" s="34" t="s">
        <v>105</v>
      </c>
      <c r="C24" s="43" t="n">
        <v>5020060910</v>
      </c>
      <c r="D24" s="70" t="s">
        <v>106</v>
      </c>
      <c r="E24" s="71" t="n">
        <f aca="false">'приложение 11'!I274</f>
        <v>1863000</v>
      </c>
      <c r="F24" s="71" t="n">
        <f aca="false">'приложение 11'!Q274</f>
        <v>1863000</v>
      </c>
    </row>
    <row r="25" customFormat="false" ht="32.8" hidden="true" customHeight="false" outlineLevel="0" collapsed="false">
      <c r="A25" s="43"/>
      <c r="B25" s="34" t="s">
        <v>108</v>
      </c>
      <c r="C25" s="43" t="n">
        <v>5020060910</v>
      </c>
      <c r="D25" s="70" t="s">
        <v>109</v>
      </c>
      <c r="E25" s="71" t="n">
        <f aca="false">'приложение 11'!I275</f>
        <v>162000</v>
      </c>
      <c r="F25" s="71" t="n">
        <f aca="false">'приложение 11'!Q275</f>
        <v>162000</v>
      </c>
    </row>
    <row r="26" customFormat="false" ht="220.85" hidden="false" customHeight="false" outlineLevel="0" collapsed="false">
      <c r="A26" s="43"/>
      <c r="B26" s="34" t="s">
        <v>115</v>
      </c>
      <c r="C26" s="43" t="n">
        <v>5020069170</v>
      </c>
      <c r="D26" s="75"/>
      <c r="E26" s="71" t="n">
        <f aca="false">E27</f>
        <v>1360400</v>
      </c>
      <c r="F26" s="71" t="n">
        <f aca="false">F27</f>
        <v>1360400</v>
      </c>
    </row>
    <row r="27" customFormat="false" ht="79.85" hidden="false" customHeight="false" outlineLevel="0" collapsed="false">
      <c r="A27" s="43"/>
      <c r="B27" s="34" t="s">
        <v>116</v>
      </c>
      <c r="C27" s="43" t="n">
        <v>5020069170</v>
      </c>
      <c r="D27" s="75" t="n">
        <v>100</v>
      </c>
      <c r="E27" s="71" t="n">
        <f aca="false">'приложение 11'!I614</f>
        <v>1360400</v>
      </c>
      <c r="F27" s="71" t="n">
        <f aca="false">'приложение 11'!Q614</f>
        <v>1360400</v>
      </c>
    </row>
    <row r="28" customFormat="false" ht="79.85" hidden="false" customHeight="false" outlineLevel="0" collapsed="false">
      <c r="A28" s="43"/>
      <c r="B28" s="34" t="s">
        <v>117</v>
      </c>
      <c r="C28" s="43" t="n">
        <v>5020069180</v>
      </c>
      <c r="D28" s="74"/>
      <c r="E28" s="71" t="n">
        <f aca="false">E29+E30+E31</f>
        <v>1015700</v>
      </c>
      <c r="F28" s="71" t="n">
        <f aca="false">F29+F30+F31</f>
        <v>1015700</v>
      </c>
    </row>
    <row r="29" customFormat="false" ht="79.85" hidden="false" customHeight="false" outlineLevel="0" collapsed="false">
      <c r="A29" s="43"/>
      <c r="B29" s="34" t="s">
        <v>116</v>
      </c>
      <c r="C29" s="43" t="n">
        <v>5020069180</v>
      </c>
      <c r="D29" s="74" t="n">
        <v>100</v>
      </c>
      <c r="E29" s="71" t="n">
        <f aca="false">'приложение 11'!I616</f>
        <v>1015700</v>
      </c>
      <c r="F29" s="71" t="n">
        <f aca="false">'приложение 11'!Q616</f>
        <v>1015700</v>
      </c>
    </row>
    <row r="30" customFormat="false" ht="32.8" hidden="true" customHeight="false" outlineLevel="0" collapsed="false">
      <c r="A30" s="43"/>
      <c r="B30" s="34" t="s">
        <v>108</v>
      </c>
      <c r="C30" s="43" t="n">
        <v>5020069180</v>
      </c>
      <c r="D30" s="74" t="n">
        <v>200</v>
      </c>
      <c r="E30" s="71" t="n">
        <f aca="false">'приложение 11'!I617</f>
        <v>0</v>
      </c>
      <c r="F30" s="71" t="n">
        <f aca="false">'приложение 11'!Q617</f>
        <v>0</v>
      </c>
    </row>
    <row r="31" customFormat="false" ht="17.35" hidden="true" customHeight="false" outlineLevel="0" collapsed="false">
      <c r="A31" s="43"/>
      <c r="B31" s="34" t="s">
        <v>111</v>
      </c>
      <c r="C31" s="43" t="n">
        <v>5020069180</v>
      </c>
      <c r="D31" s="74" t="n">
        <v>800</v>
      </c>
      <c r="E31" s="71" t="n">
        <f aca="false">'приложение 11'!I618</f>
        <v>0</v>
      </c>
      <c r="F31" s="71" t="n">
        <f aca="false">'приложение 11'!Q618</f>
        <v>0</v>
      </c>
    </row>
    <row r="32" customFormat="false" ht="64.15" hidden="false" customHeight="false" outlineLevel="0" collapsed="false">
      <c r="A32" s="43"/>
      <c r="B32" s="34" t="s">
        <v>118</v>
      </c>
      <c r="C32" s="43" t="n">
        <v>5020069190</v>
      </c>
      <c r="D32" s="74"/>
      <c r="E32" s="71" t="n">
        <f aca="false">E33+E34+E35</f>
        <v>12433300</v>
      </c>
      <c r="F32" s="71" t="n">
        <f aca="false">F33+F34+F35</f>
        <v>12433300</v>
      </c>
    </row>
    <row r="33" customFormat="false" ht="79.85" hidden="false" customHeight="false" outlineLevel="0" collapsed="false">
      <c r="A33" s="43"/>
      <c r="B33" s="34" t="s">
        <v>116</v>
      </c>
      <c r="C33" s="43" t="n">
        <v>5020069190</v>
      </c>
      <c r="D33" s="74" t="n">
        <v>100</v>
      </c>
      <c r="E33" s="71" t="n">
        <f aca="false">'приложение 11'!I620</f>
        <v>11732800</v>
      </c>
      <c r="F33" s="71" t="n">
        <f aca="false">'приложение 11'!Q620</f>
        <v>12433300</v>
      </c>
    </row>
    <row r="34" customFormat="false" ht="32.8" hidden="false" customHeight="false" outlineLevel="0" collapsed="false">
      <c r="A34" s="43"/>
      <c r="B34" s="34" t="s">
        <v>108</v>
      </c>
      <c r="C34" s="43" t="n">
        <v>5020069190</v>
      </c>
      <c r="D34" s="74" t="n">
        <v>200</v>
      </c>
      <c r="E34" s="71" t="n">
        <f aca="false">'приложение 11'!I621</f>
        <v>700000</v>
      </c>
      <c r="F34" s="71" t="n">
        <f aca="false">'приложение 11'!Q621</f>
        <v>0</v>
      </c>
    </row>
    <row r="35" customFormat="false" ht="17.35" hidden="false" customHeight="false" outlineLevel="0" collapsed="false">
      <c r="A35" s="43"/>
      <c r="B35" s="34" t="s">
        <v>111</v>
      </c>
      <c r="C35" s="43" t="n">
        <v>5020069190</v>
      </c>
      <c r="D35" s="74" t="n">
        <v>800</v>
      </c>
      <c r="E35" s="71" t="n">
        <f aca="false">'приложение 11'!I622</f>
        <v>500</v>
      </c>
      <c r="F35" s="71" t="n">
        <f aca="false">'приложение 11'!Q622</f>
        <v>0</v>
      </c>
    </row>
    <row r="36" customFormat="false" ht="64.15" hidden="false" customHeight="false" outlineLevel="0" collapsed="false">
      <c r="A36" s="43"/>
      <c r="B36" s="34" t="s">
        <v>119</v>
      </c>
      <c r="C36" s="43" t="n">
        <v>5020069200</v>
      </c>
      <c r="D36" s="70"/>
      <c r="E36" s="71" t="n">
        <f aca="false">E37+E38</f>
        <v>5555200</v>
      </c>
      <c r="F36" s="71" t="n">
        <f aca="false">F37+F38</f>
        <v>5555200</v>
      </c>
    </row>
    <row r="37" customFormat="false" ht="79.85" hidden="false" customHeight="false" outlineLevel="0" collapsed="false">
      <c r="A37" s="43"/>
      <c r="B37" s="34" t="s">
        <v>105</v>
      </c>
      <c r="C37" s="43" t="n">
        <v>5020069200</v>
      </c>
      <c r="D37" s="70" t="s">
        <v>106</v>
      </c>
      <c r="E37" s="71" t="n">
        <f aca="false">'приложение 11'!I42</f>
        <v>5455200</v>
      </c>
      <c r="F37" s="71" t="n">
        <f aca="false">'приложение 11'!Q42</f>
        <v>5455200</v>
      </c>
    </row>
    <row r="38" customFormat="false" ht="32.8" hidden="false" customHeight="false" outlineLevel="0" collapsed="false">
      <c r="A38" s="43"/>
      <c r="B38" s="34" t="s">
        <v>108</v>
      </c>
      <c r="C38" s="43" t="n">
        <v>5020069200</v>
      </c>
      <c r="D38" s="70" t="s">
        <v>109</v>
      </c>
      <c r="E38" s="71" t="n">
        <f aca="false">'приложение 11'!I43</f>
        <v>100000</v>
      </c>
      <c r="F38" s="71" t="n">
        <f aca="false">'приложение 11'!Q43</f>
        <v>100000</v>
      </c>
    </row>
    <row r="39" customFormat="false" ht="189.55" hidden="false" customHeight="false" outlineLevel="0" collapsed="false">
      <c r="A39" s="43"/>
      <c r="B39" s="30" t="s">
        <v>120</v>
      </c>
      <c r="C39" s="76" t="n">
        <v>5020069210</v>
      </c>
      <c r="D39" s="77"/>
      <c r="E39" s="71" t="n">
        <f aca="false">E40</f>
        <v>1015500</v>
      </c>
      <c r="F39" s="71" t="n">
        <f aca="false">F40</f>
        <v>1015500</v>
      </c>
    </row>
    <row r="40" customFormat="false" ht="79.85" hidden="false" customHeight="false" outlineLevel="0" collapsed="false">
      <c r="A40" s="43"/>
      <c r="B40" s="30" t="s">
        <v>105</v>
      </c>
      <c r="C40" s="76" t="n">
        <v>5020069210</v>
      </c>
      <c r="D40" s="77" t="s">
        <v>106</v>
      </c>
      <c r="E40" s="71" t="n">
        <f aca="false">'приложение 11'!I45</f>
        <v>1015500</v>
      </c>
      <c r="F40" s="71" t="n">
        <f aca="false">'приложение 11'!Q45</f>
        <v>1015500</v>
      </c>
    </row>
    <row r="41" customFormat="false" ht="32.8" hidden="false" customHeight="false" outlineLevel="0" collapsed="false">
      <c r="A41" s="43"/>
      <c r="B41" s="34" t="s">
        <v>121</v>
      </c>
      <c r="C41" s="43" t="n">
        <v>5030000000</v>
      </c>
      <c r="D41" s="70"/>
      <c r="E41" s="71" t="n">
        <f aca="false">E42</f>
        <v>21761000</v>
      </c>
      <c r="F41" s="71" t="n">
        <f aca="false">F42</f>
        <v>19944200</v>
      </c>
    </row>
    <row r="42" customFormat="false" ht="48.5" hidden="false" customHeight="false" outlineLevel="0" collapsed="false">
      <c r="A42" s="43"/>
      <c r="B42" s="34" t="s">
        <v>122</v>
      </c>
      <c r="C42" s="43" t="n">
        <v>5030010030</v>
      </c>
      <c r="D42" s="70"/>
      <c r="E42" s="71" t="n">
        <f aca="false">E43+E44</f>
        <v>21761000</v>
      </c>
      <c r="F42" s="71" t="n">
        <f aca="false">F43+F44</f>
        <v>19944200</v>
      </c>
    </row>
    <row r="43" customFormat="false" ht="32.8" hidden="false" customHeight="false" outlineLevel="0" collapsed="false">
      <c r="A43" s="43"/>
      <c r="B43" s="34" t="s">
        <v>108</v>
      </c>
      <c r="C43" s="43" t="n">
        <v>5030010030</v>
      </c>
      <c r="D43" s="70" t="s">
        <v>109</v>
      </c>
      <c r="E43" s="71" t="n">
        <f aca="false">'приложение 11'!I24+'приложение 11'!I258+'приложение 11'!I265+'приложение 11'!I294+'приложение 11'!I548+'приложение 11'!I304+'приложение 11'!I235+'приложение 11'!I456+'приложение 11'!I510+'приложение 11'!I59</f>
        <v>21746000</v>
      </c>
      <c r="F43" s="71" t="n">
        <f aca="false">'приложение 11'!Q24+'приложение 11'!Q258+'приложение 11'!Q265+'приложение 11'!Q294+'приложение 11'!Q548+'приложение 11'!Q304+'приложение 11'!Q235+'приложение 11'!Q456+'приложение 11'!Q510+'приложение 11'!Q59</f>
        <v>19929200</v>
      </c>
    </row>
    <row r="44" customFormat="false" ht="17.35" hidden="false" customHeight="false" outlineLevel="0" collapsed="false">
      <c r="A44" s="43"/>
      <c r="B44" s="34" t="s">
        <v>111</v>
      </c>
      <c r="C44" s="43" t="n">
        <v>5030010030</v>
      </c>
      <c r="D44" s="70" t="s">
        <v>112</v>
      </c>
      <c r="E44" s="71" t="n">
        <f aca="false">'приложение 11'!I305</f>
        <v>15000</v>
      </c>
      <c r="F44" s="71" t="n">
        <f aca="false">'приложение 11'!Q305</f>
        <v>15000</v>
      </c>
    </row>
    <row r="45" customFormat="false" ht="32.8" hidden="false" customHeight="false" outlineLevel="0" collapsed="false">
      <c r="A45" s="43"/>
      <c r="B45" s="30" t="s">
        <v>123</v>
      </c>
      <c r="C45" s="76" t="n">
        <v>5040000000</v>
      </c>
      <c r="D45" s="77"/>
      <c r="E45" s="71" t="n">
        <f aca="false">E46</f>
        <v>2000000</v>
      </c>
      <c r="F45" s="71" t="n">
        <f aca="false">F46</f>
        <v>2000000</v>
      </c>
    </row>
    <row r="46" customFormat="false" ht="32.8" hidden="false" customHeight="false" outlineLevel="0" collapsed="false">
      <c r="A46" s="43"/>
      <c r="B46" s="30" t="s">
        <v>124</v>
      </c>
      <c r="C46" s="76" t="n">
        <v>5040010560</v>
      </c>
      <c r="D46" s="77"/>
      <c r="E46" s="71" t="n">
        <f aca="false">E47</f>
        <v>2000000</v>
      </c>
      <c r="F46" s="71" t="n">
        <f aca="false">F47</f>
        <v>2000000</v>
      </c>
    </row>
    <row r="47" customFormat="false" ht="32.8" hidden="false" customHeight="false" outlineLevel="0" collapsed="false">
      <c r="A47" s="43"/>
      <c r="B47" s="30" t="s">
        <v>108</v>
      </c>
      <c r="C47" s="76" t="n">
        <v>5040010560</v>
      </c>
      <c r="D47" s="77" t="s">
        <v>109</v>
      </c>
      <c r="E47" s="71" t="n">
        <f aca="false">'приложение 11'!I62</f>
        <v>2000000</v>
      </c>
      <c r="F47" s="71" t="n">
        <f aca="false">'приложение 11'!Q62</f>
        <v>2000000</v>
      </c>
    </row>
    <row r="48" customFormat="false" ht="32.8" hidden="false" customHeight="false" outlineLevel="0" collapsed="false">
      <c r="A48" s="43"/>
      <c r="B48" s="30" t="s">
        <v>125</v>
      </c>
      <c r="C48" s="76" t="n">
        <v>5050000000</v>
      </c>
      <c r="D48" s="77"/>
      <c r="E48" s="71" t="n">
        <f aca="false">E49</f>
        <v>5000000</v>
      </c>
      <c r="F48" s="71" t="n">
        <f aca="false">F49</f>
        <v>5000000</v>
      </c>
    </row>
    <row r="49" customFormat="false" ht="32.8" hidden="false" customHeight="false" outlineLevel="0" collapsed="false">
      <c r="A49" s="43"/>
      <c r="B49" s="30" t="s">
        <v>126</v>
      </c>
      <c r="C49" s="76" t="n">
        <v>5050010780</v>
      </c>
      <c r="D49" s="77"/>
      <c r="E49" s="71" t="n">
        <f aca="false">E50</f>
        <v>5000000</v>
      </c>
      <c r="F49" s="71" t="n">
        <f aca="false">F50</f>
        <v>5000000</v>
      </c>
    </row>
    <row r="50" customFormat="false" ht="32.8" hidden="false" customHeight="false" outlineLevel="0" collapsed="false">
      <c r="A50" s="43"/>
      <c r="B50" s="30" t="s">
        <v>108</v>
      </c>
      <c r="C50" s="76" t="n">
        <v>5050010780</v>
      </c>
      <c r="D50" s="77" t="s">
        <v>109</v>
      </c>
      <c r="E50" s="71" t="n">
        <f aca="false">'приложение 11'!I65</f>
        <v>5000000</v>
      </c>
      <c r="F50" s="71" t="n">
        <f aca="false">'приложение 11'!Q65</f>
        <v>5000000</v>
      </c>
    </row>
    <row r="51" s="67" customFormat="true" ht="32.8" hidden="false" customHeight="false" outlineLevel="0" collapsed="false">
      <c r="A51" s="63" t="s">
        <v>36</v>
      </c>
      <c r="B51" s="63" t="s">
        <v>127</v>
      </c>
      <c r="C51" s="62" t="n">
        <v>5100000000</v>
      </c>
      <c r="D51" s="78"/>
      <c r="E51" s="69" t="n">
        <f aca="false">E52</f>
        <v>25000000</v>
      </c>
      <c r="F51" s="69" t="n">
        <f aca="false">F52</f>
        <v>25000000</v>
      </c>
    </row>
    <row r="52" customFormat="false" ht="48.5" hidden="false" customHeight="false" outlineLevel="0" collapsed="false">
      <c r="A52" s="43"/>
      <c r="B52" s="30" t="s">
        <v>128</v>
      </c>
      <c r="C52" s="76" t="n">
        <v>5110000000</v>
      </c>
      <c r="D52" s="77"/>
      <c r="E52" s="71" t="n">
        <f aca="false">E53</f>
        <v>25000000</v>
      </c>
      <c r="F52" s="71" t="n">
        <f aca="false">F53</f>
        <v>25000000</v>
      </c>
    </row>
    <row r="53" customFormat="false" ht="32.8" hidden="false" customHeight="false" outlineLevel="0" collapsed="false">
      <c r="A53" s="43"/>
      <c r="B53" s="30" t="s">
        <v>129</v>
      </c>
      <c r="C53" s="76" t="s">
        <v>130</v>
      </c>
      <c r="D53" s="77"/>
      <c r="E53" s="71" t="n">
        <f aca="false">E54</f>
        <v>25000000</v>
      </c>
      <c r="F53" s="71" t="n">
        <f aca="false">F54</f>
        <v>25000000</v>
      </c>
    </row>
    <row r="54" customFormat="false" ht="17.35" hidden="false" customHeight="false" outlineLevel="0" collapsed="false">
      <c r="A54" s="43"/>
      <c r="B54" s="30" t="s">
        <v>131</v>
      </c>
      <c r="C54" s="76" t="s">
        <v>130</v>
      </c>
      <c r="D54" s="77" t="s">
        <v>132</v>
      </c>
      <c r="E54" s="71" t="n">
        <f aca="false">'приложение 11'!I241</f>
        <v>25000000</v>
      </c>
      <c r="F54" s="71" t="n">
        <f aca="false">'приложение 11'!Q241</f>
        <v>25000000</v>
      </c>
    </row>
    <row r="55" s="67" customFormat="true" ht="32.8" hidden="false" customHeight="false" outlineLevel="0" collapsed="false">
      <c r="A55" s="63" t="s">
        <v>44</v>
      </c>
      <c r="B55" s="63" t="s">
        <v>133</v>
      </c>
      <c r="C55" s="62" t="n">
        <v>5200000000</v>
      </c>
      <c r="D55" s="78"/>
      <c r="E55" s="69" t="n">
        <f aca="false">E56+E61+E71+E77+E87+E92+E82+E66</f>
        <v>291222200</v>
      </c>
      <c r="F55" s="69" t="n">
        <f aca="false">F56+F61+F71+F77+F87+F92+F82+F66</f>
        <v>289596400</v>
      </c>
    </row>
    <row r="56" customFormat="false" ht="17.35" hidden="false" customHeight="false" outlineLevel="0" collapsed="false">
      <c r="A56" s="43"/>
      <c r="B56" s="34" t="s">
        <v>134</v>
      </c>
      <c r="C56" s="43" t="n">
        <v>5210000000</v>
      </c>
      <c r="D56" s="70"/>
      <c r="E56" s="71" t="n">
        <f aca="false">E57</f>
        <v>136362600</v>
      </c>
      <c r="F56" s="71" t="n">
        <f aca="false">F57</f>
        <v>136869300</v>
      </c>
    </row>
    <row r="57" customFormat="false" ht="32.8" hidden="false" customHeight="false" outlineLevel="0" collapsed="false">
      <c r="A57" s="43"/>
      <c r="B57" s="72" t="s">
        <v>135</v>
      </c>
      <c r="C57" s="43" t="n">
        <v>5210000590</v>
      </c>
      <c r="D57" s="70"/>
      <c r="E57" s="71" t="n">
        <f aca="false">E58+E59+E60</f>
        <v>136362600</v>
      </c>
      <c r="F57" s="71" t="n">
        <f aca="false">F58+F59+F60</f>
        <v>136869300</v>
      </c>
    </row>
    <row r="58" customFormat="false" ht="79.85" hidden="false" customHeight="false" outlineLevel="0" collapsed="false">
      <c r="A58" s="43"/>
      <c r="B58" s="34" t="s">
        <v>105</v>
      </c>
      <c r="C58" s="43" t="n">
        <v>5210000590</v>
      </c>
      <c r="D58" s="70" t="s">
        <v>106</v>
      </c>
      <c r="E58" s="71" t="n">
        <f aca="false">'приложение 11'!I192+'приложение 11'!I69</f>
        <v>118372700</v>
      </c>
      <c r="F58" s="71" t="n">
        <f aca="false">'приложение 11'!Q192+'приложение 11'!Q69</f>
        <v>116993000</v>
      </c>
    </row>
    <row r="59" customFormat="false" ht="32.8" hidden="false" customHeight="false" outlineLevel="0" collapsed="false">
      <c r="A59" s="43"/>
      <c r="B59" s="34" t="s">
        <v>108</v>
      </c>
      <c r="C59" s="43" t="n">
        <v>5210000590</v>
      </c>
      <c r="D59" s="70" t="s">
        <v>109</v>
      </c>
      <c r="E59" s="71" t="n">
        <f aca="false">'приложение 11'!I193+'приложение 11'!I70</f>
        <v>17881300</v>
      </c>
      <c r="F59" s="71" t="n">
        <f aca="false">'приложение 11'!Q193+'приложение 11'!Q70</f>
        <v>19769300</v>
      </c>
    </row>
    <row r="60" customFormat="false" ht="17.35" hidden="false" customHeight="false" outlineLevel="0" collapsed="false">
      <c r="A60" s="43"/>
      <c r="B60" s="34" t="s">
        <v>111</v>
      </c>
      <c r="C60" s="43" t="n">
        <v>5210000590</v>
      </c>
      <c r="D60" s="70" t="s">
        <v>112</v>
      </c>
      <c r="E60" s="71" t="n">
        <f aca="false">'приложение 11'!I194+'приложение 11'!I71</f>
        <v>108600</v>
      </c>
      <c r="F60" s="71" t="n">
        <f aca="false">'приложение 11'!Q194+'приложение 11'!Q71</f>
        <v>107000</v>
      </c>
    </row>
    <row r="61" customFormat="false" ht="32.8" hidden="false" customHeight="false" outlineLevel="0" collapsed="false">
      <c r="A61" s="43"/>
      <c r="B61" s="79" t="s">
        <v>136</v>
      </c>
      <c r="C61" s="43" t="n">
        <v>5220000000</v>
      </c>
      <c r="D61" s="70"/>
      <c r="E61" s="71" t="n">
        <f aca="false">E62</f>
        <v>38562400</v>
      </c>
      <c r="F61" s="71" t="n">
        <f aca="false">F62</f>
        <v>37981100</v>
      </c>
    </row>
    <row r="62" customFormat="false" ht="32.8" hidden="false" customHeight="false" outlineLevel="0" collapsed="false">
      <c r="A62" s="43"/>
      <c r="B62" s="72" t="s">
        <v>135</v>
      </c>
      <c r="C62" s="43" t="n">
        <v>5220000590</v>
      </c>
      <c r="D62" s="70"/>
      <c r="E62" s="71" t="n">
        <f aca="false">E63+E64+E65</f>
        <v>38562400</v>
      </c>
      <c r="F62" s="71" t="n">
        <f aca="false">F63+F64+F65</f>
        <v>37981100</v>
      </c>
    </row>
    <row r="63" customFormat="false" ht="79.85" hidden="false" customHeight="false" outlineLevel="0" collapsed="false">
      <c r="A63" s="43"/>
      <c r="B63" s="34" t="s">
        <v>105</v>
      </c>
      <c r="C63" s="43" t="n">
        <v>5220000590</v>
      </c>
      <c r="D63" s="70" t="s">
        <v>106</v>
      </c>
      <c r="E63" s="71" t="n">
        <f aca="false">'приложение 11'!I74</f>
        <v>27329000</v>
      </c>
      <c r="F63" s="71" t="n">
        <f aca="false">'приложение 11'!Q74</f>
        <v>26919400</v>
      </c>
    </row>
    <row r="64" customFormat="false" ht="32.8" hidden="false" customHeight="false" outlineLevel="0" collapsed="false">
      <c r="A64" s="43"/>
      <c r="B64" s="34" t="s">
        <v>108</v>
      </c>
      <c r="C64" s="43" t="n">
        <v>5220000590</v>
      </c>
      <c r="D64" s="70" t="s">
        <v>109</v>
      </c>
      <c r="E64" s="71" t="n">
        <f aca="false">'приложение 11'!I75</f>
        <v>11124100</v>
      </c>
      <c r="F64" s="71" t="n">
        <f aca="false">'приложение 11'!Q75</f>
        <v>10954000</v>
      </c>
    </row>
    <row r="65" customFormat="false" ht="17.35" hidden="false" customHeight="false" outlineLevel="0" collapsed="false">
      <c r="A65" s="43"/>
      <c r="B65" s="34" t="s">
        <v>111</v>
      </c>
      <c r="C65" s="43" t="n">
        <v>5220000590</v>
      </c>
      <c r="D65" s="70" t="s">
        <v>112</v>
      </c>
      <c r="E65" s="71" t="n">
        <f aca="false">'приложение 11'!I76</f>
        <v>109300</v>
      </c>
      <c r="F65" s="71" t="n">
        <f aca="false">'приложение 11'!Q76</f>
        <v>107700</v>
      </c>
    </row>
    <row r="66" customFormat="false" ht="17.35" hidden="false" customHeight="false" outlineLevel="0" collapsed="false">
      <c r="A66" s="43"/>
      <c r="B66" s="30" t="s">
        <v>137</v>
      </c>
      <c r="C66" s="76" t="n">
        <v>5230000000</v>
      </c>
      <c r="D66" s="77"/>
      <c r="E66" s="71" t="n">
        <f aca="false">E67</f>
        <v>18204200</v>
      </c>
      <c r="F66" s="71" t="n">
        <f aca="false">F67</f>
        <v>17931200</v>
      </c>
    </row>
    <row r="67" customFormat="false" ht="32.8" hidden="false" customHeight="false" outlineLevel="0" collapsed="false">
      <c r="A67" s="43"/>
      <c r="B67" s="30" t="s">
        <v>135</v>
      </c>
      <c r="C67" s="76" t="n">
        <v>5230000590</v>
      </c>
      <c r="D67" s="77"/>
      <c r="E67" s="71" t="n">
        <f aca="false">E68+E69+E70</f>
        <v>18204200</v>
      </c>
      <c r="F67" s="71" t="n">
        <f aca="false">F68+F69+F70</f>
        <v>17931200</v>
      </c>
    </row>
    <row r="68" customFormat="false" ht="79.85" hidden="false" customHeight="false" outlineLevel="0" collapsed="false">
      <c r="A68" s="43"/>
      <c r="B68" s="30" t="s">
        <v>105</v>
      </c>
      <c r="C68" s="76" t="n">
        <v>5230000590</v>
      </c>
      <c r="D68" s="77" t="s">
        <v>106</v>
      </c>
      <c r="E68" s="71" t="n">
        <f aca="false">'приложение 11'!I79</f>
        <v>17328300</v>
      </c>
      <c r="F68" s="71" t="n">
        <f aca="false">'приложение 11'!Q79</f>
        <v>17068600</v>
      </c>
    </row>
    <row r="69" customFormat="false" ht="32.8" hidden="false" customHeight="false" outlineLevel="0" collapsed="false">
      <c r="A69" s="43"/>
      <c r="B69" s="30" t="s">
        <v>108</v>
      </c>
      <c r="C69" s="76" t="n">
        <v>5230000590</v>
      </c>
      <c r="D69" s="77" t="s">
        <v>109</v>
      </c>
      <c r="E69" s="71" t="n">
        <f aca="false">'приложение 11'!I80</f>
        <v>667400</v>
      </c>
      <c r="F69" s="71" t="n">
        <f aca="false">'приложение 11'!Q80</f>
        <v>657200</v>
      </c>
    </row>
    <row r="70" customFormat="false" ht="17.35" hidden="false" customHeight="false" outlineLevel="0" collapsed="false">
      <c r="A70" s="43"/>
      <c r="B70" s="30" t="s">
        <v>111</v>
      </c>
      <c r="C70" s="76" t="n">
        <v>5230000590</v>
      </c>
      <c r="D70" s="77" t="s">
        <v>112</v>
      </c>
      <c r="E70" s="71" t="n">
        <f aca="false">'приложение 11'!I81</f>
        <v>208500</v>
      </c>
      <c r="F70" s="71" t="n">
        <f aca="false">'приложение 11'!Q81</f>
        <v>205400</v>
      </c>
    </row>
    <row r="71" customFormat="false" ht="17.35" hidden="false" customHeight="false" outlineLevel="0" collapsed="false">
      <c r="A71" s="43"/>
      <c r="B71" s="72" t="s">
        <v>138</v>
      </c>
      <c r="C71" s="43" t="n">
        <v>5240000000</v>
      </c>
      <c r="D71" s="70"/>
      <c r="E71" s="71" t="n">
        <f aca="false">E72</f>
        <v>35762500</v>
      </c>
      <c r="F71" s="71" t="n">
        <f aca="false">F72</f>
        <v>35406500</v>
      </c>
    </row>
    <row r="72" customFormat="false" ht="32.8" hidden="false" customHeight="false" outlineLevel="0" collapsed="false">
      <c r="A72" s="43"/>
      <c r="B72" s="72" t="s">
        <v>135</v>
      </c>
      <c r="C72" s="43" t="n">
        <v>5240000590</v>
      </c>
      <c r="D72" s="70"/>
      <c r="E72" s="71" t="n">
        <f aca="false">E73+E74+E76+E75</f>
        <v>35762500</v>
      </c>
      <c r="F72" s="71" t="n">
        <f aca="false">F73+F74+F76+F75</f>
        <v>35406500</v>
      </c>
    </row>
    <row r="73" customFormat="false" ht="79.85" hidden="false" customHeight="false" outlineLevel="0" collapsed="false">
      <c r="A73" s="43"/>
      <c r="B73" s="34" t="s">
        <v>105</v>
      </c>
      <c r="C73" s="43" t="n">
        <v>5240000590</v>
      </c>
      <c r="D73" s="70" t="s">
        <v>106</v>
      </c>
      <c r="E73" s="71" t="n">
        <f aca="false">'приложение 11'!I104</f>
        <v>21946500</v>
      </c>
      <c r="F73" s="71" t="n">
        <f aca="false">'приложение 11'!Q104</f>
        <v>21617600</v>
      </c>
    </row>
    <row r="74" customFormat="false" ht="32.8" hidden="false" customHeight="false" outlineLevel="0" collapsed="false">
      <c r="A74" s="43"/>
      <c r="B74" s="34" t="s">
        <v>108</v>
      </c>
      <c r="C74" s="43" t="n">
        <v>5240000590</v>
      </c>
      <c r="D74" s="70" t="s">
        <v>109</v>
      </c>
      <c r="E74" s="71" t="n">
        <f aca="false">'приложение 11'!I105</f>
        <v>1802100</v>
      </c>
      <c r="F74" s="71" t="n">
        <f aca="false">'приложение 11'!Q105</f>
        <v>1775200</v>
      </c>
    </row>
    <row r="75" customFormat="false" ht="17.35" hidden="false" customHeight="false" outlineLevel="0" collapsed="false">
      <c r="A75" s="43"/>
      <c r="B75" s="34" t="s">
        <v>131</v>
      </c>
      <c r="C75" s="43" t="n">
        <v>5240000590</v>
      </c>
      <c r="D75" s="70" t="s">
        <v>132</v>
      </c>
      <c r="E75" s="71" t="n">
        <f aca="false">'приложение 11'!I106</f>
        <v>12000000</v>
      </c>
      <c r="F75" s="71" t="n">
        <f aca="false">'приложение 11'!Q106</f>
        <v>12000000</v>
      </c>
    </row>
    <row r="76" customFormat="false" ht="17.35" hidden="false" customHeight="false" outlineLevel="0" collapsed="false">
      <c r="A76" s="43"/>
      <c r="B76" s="34" t="s">
        <v>111</v>
      </c>
      <c r="C76" s="43" t="n">
        <v>5240000590</v>
      </c>
      <c r="D76" s="70" t="s">
        <v>112</v>
      </c>
      <c r="E76" s="71" t="n">
        <f aca="false">'приложение 11'!I107</f>
        <v>13900</v>
      </c>
      <c r="F76" s="71" t="n">
        <f aca="false">'приложение 11'!Q107</f>
        <v>13700</v>
      </c>
    </row>
    <row r="77" customFormat="false" ht="17.35" hidden="false" customHeight="false" outlineLevel="0" collapsed="false">
      <c r="A77" s="43"/>
      <c r="B77" s="34" t="s">
        <v>139</v>
      </c>
      <c r="C77" s="43" t="n">
        <v>5250000000</v>
      </c>
      <c r="D77" s="74"/>
      <c r="E77" s="71" t="n">
        <f aca="false">E78</f>
        <v>28245900</v>
      </c>
      <c r="F77" s="71" t="n">
        <f aca="false">F78</f>
        <v>27842700</v>
      </c>
    </row>
    <row r="78" customFormat="false" ht="32.8" hidden="false" customHeight="false" outlineLevel="0" collapsed="false">
      <c r="A78" s="43"/>
      <c r="B78" s="34" t="s">
        <v>135</v>
      </c>
      <c r="C78" s="43" t="n">
        <v>5250000590</v>
      </c>
      <c r="D78" s="74"/>
      <c r="E78" s="71" t="n">
        <f aca="false">E79+E80+E81</f>
        <v>28245900</v>
      </c>
      <c r="F78" s="71" t="n">
        <f aca="false">F79+F80+F81</f>
        <v>27842700</v>
      </c>
    </row>
    <row r="79" customFormat="false" ht="79.85" hidden="false" customHeight="false" outlineLevel="0" collapsed="false">
      <c r="A79" s="43"/>
      <c r="B79" s="34" t="s">
        <v>105</v>
      </c>
      <c r="C79" s="43" t="n">
        <v>5250000590</v>
      </c>
      <c r="D79" s="74" t="n">
        <v>100</v>
      </c>
      <c r="E79" s="71" t="n">
        <f aca="false">'приложение 11'!I398+'приложение 11'!I493</f>
        <v>24966500</v>
      </c>
      <c r="F79" s="71" t="n">
        <f aca="false">'приложение 11'!Q398+'приложение 11'!Q493</f>
        <v>24592300</v>
      </c>
    </row>
    <row r="80" customFormat="false" ht="32.8" hidden="false" customHeight="false" outlineLevel="0" collapsed="false">
      <c r="A80" s="43"/>
      <c r="B80" s="34" t="s">
        <v>108</v>
      </c>
      <c r="C80" s="43" t="n">
        <v>5250000590</v>
      </c>
      <c r="D80" s="74" t="n">
        <v>200</v>
      </c>
      <c r="E80" s="71" t="n">
        <f aca="false">'приложение 11'!I399+'приложение 11'!I494</f>
        <v>3263400</v>
      </c>
      <c r="F80" s="71" t="n">
        <f aca="false">'приложение 11'!Q399+'приложение 11'!Q494</f>
        <v>3234700</v>
      </c>
    </row>
    <row r="81" customFormat="false" ht="17.35" hidden="false" customHeight="false" outlineLevel="0" collapsed="false">
      <c r="A81" s="43"/>
      <c r="B81" s="34" t="s">
        <v>111</v>
      </c>
      <c r="C81" s="43" t="n">
        <v>5250000590</v>
      </c>
      <c r="D81" s="74" t="n">
        <v>800</v>
      </c>
      <c r="E81" s="71" t="n">
        <f aca="false">'приложение 11'!I400+'приложение 11'!I495</f>
        <v>16000</v>
      </c>
      <c r="F81" s="71" t="n">
        <f aca="false">'приложение 11'!Q400+'приложение 11'!Q495</f>
        <v>15700</v>
      </c>
    </row>
    <row r="82" customFormat="false" ht="17.35" hidden="false" customHeight="false" outlineLevel="0" collapsed="false">
      <c r="A82" s="43"/>
      <c r="B82" s="34" t="s">
        <v>140</v>
      </c>
      <c r="C82" s="43" t="n">
        <v>5260000000</v>
      </c>
      <c r="D82" s="70"/>
      <c r="E82" s="71" t="n">
        <f aca="false">E83</f>
        <v>16355100</v>
      </c>
      <c r="F82" s="71" t="n">
        <f aca="false">F83</f>
        <v>16101500</v>
      </c>
    </row>
    <row r="83" customFormat="false" ht="32.8" hidden="false" customHeight="false" outlineLevel="0" collapsed="false">
      <c r="A83" s="43"/>
      <c r="B83" s="34" t="s">
        <v>135</v>
      </c>
      <c r="C83" s="43" t="n">
        <v>5260000590</v>
      </c>
      <c r="D83" s="70"/>
      <c r="E83" s="71" t="n">
        <f aca="false">E84+E85+E86</f>
        <v>16355100</v>
      </c>
      <c r="F83" s="71" t="n">
        <f aca="false">F84+F85+F86</f>
        <v>16101500</v>
      </c>
    </row>
    <row r="84" customFormat="false" ht="79.85" hidden="false" customHeight="false" outlineLevel="0" collapsed="false">
      <c r="A84" s="43"/>
      <c r="B84" s="34" t="s">
        <v>105</v>
      </c>
      <c r="C84" s="43" t="n">
        <v>5260000590</v>
      </c>
      <c r="D84" s="70" t="s">
        <v>106</v>
      </c>
      <c r="E84" s="71" t="n">
        <f aca="false">'приложение 11'!I84</f>
        <v>14357200</v>
      </c>
      <c r="F84" s="71" t="n">
        <f aca="false">'приложение 11'!Q84</f>
        <v>14142100</v>
      </c>
    </row>
    <row r="85" customFormat="false" ht="32.8" hidden="false" customHeight="false" outlineLevel="0" collapsed="false">
      <c r="A85" s="43"/>
      <c r="B85" s="34" t="s">
        <v>108</v>
      </c>
      <c r="C85" s="43" t="n">
        <v>5260000590</v>
      </c>
      <c r="D85" s="70" t="s">
        <v>109</v>
      </c>
      <c r="E85" s="71" t="n">
        <f aca="false">'приложение 11'!I85</f>
        <v>1613600</v>
      </c>
      <c r="F85" s="71" t="n">
        <f aca="false">'приложение 11'!Q85</f>
        <v>1580800</v>
      </c>
    </row>
    <row r="86" customFormat="false" ht="17.35" hidden="false" customHeight="false" outlineLevel="0" collapsed="false">
      <c r="A86" s="43"/>
      <c r="B86" s="34" t="s">
        <v>111</v>
      </c>
      <c r="C86" s="43" t="n">
        <v>5260000590</v>
      </c>
      <c r="D86" s="70" t="s">
        <v>112</v>
      </c>
      <c r="E86" s="71" t="n">
        <f aca="false">'приложение 11'!I86</f>
        <v>384300</v>
      </c>
      <c r="F86" s="71" t="n">
        <f aca="false">'приложение 11'!Q86</f>
        <v>378600</v>
      </c>
    </row>
    <row r="87" customFormat="false" ht="17.35" hidden="false" customHeight="false" outlineLevel="0" collapsed="false">
      <c r="A87" s="43"/>
      <c r="B87" s="34" t="s">
        <v>141</v>
      </c>
      <c r="C87" s="43" t="n">
        <v>5270000000</v>
      </c>
      <c r="D87" s="74"/>
      <c r="E87" s="71" t="n">
        <f aca="false">E88</f>
        <v>13853300</v>
      </c>
      <c r="F87" s="71" t="n">
        <f aca="false">F88</f>
        <v>13645900</v>
      </c>
    </row>
    <row r="88" customFormat="false" ht="32.8" hidden="false" customHeight="false" outlineLevel="0" collapsed="false">
      <c r="A88" s="43"/>
      <c r="B88" s="34" t="s">
        <v>135</v>
      </c>
      <c r="C88" s="43" t="n">
        <v>5270000590</v>
      </c>
      <c r="D88" s="74"/>
      <c r="E88" s="71" t="n">
        <f aca="false">E89+E90+E91</f>
        <v>13853300</v>
      </c>
      <c r="F88" s="71" t="n">
        <f aca="false">F89+F90+F91</f>
        <v>13645900</v>
      </c>
    </row>
    <row r="89" customFormat="false" ht="79.85" hidden="false" customHeight="false" outlineLevel="0" collapsed="false">
      <c r="A89" s="43"/>
      <c r="B89" s="34" t="s">
        <v>105</v>
      </c>
      <c r="C89" s="43" t="n">
        <v>5270000590</v>
      </c>
      <c r="D89" s="74" t="n">
        <v>100</v>
      </c>
      <c r="E89" s="71" t="n">
        <f aca="false">'приложение 11'!I554</f>
        <v>12485100</v>
      </c>
      <c r="F89" s="71" t="n">
        <f aca="false">'приложение 11'!Q554</f>
        <v>12298000</v>
      </c>
    </row>
    <row r="90" customFormat="false" ht="32.8" hidden="false" customHeight="false" outlineLevel="0" collapsed="false">
      <c r="A90" s="43"/>
      <c r="B90" s="34" t="s">
        <v>108</v>
      </c>
      <c r="C90" s="43" t="n">
        <v>5270000590</v>
      </c>
      <c r="D90" s="74" t="n">
        <v>200</v>
      </c>
      <c r="E90" s="71" t="n">
        <f aca="false">'приложение 11'!I555</f>
        <v>1364900</v>
      </c>
      <c r="F90" s="71" t="n">
        <f aca="false">'приложение 11'!Q555</f>
        <v>1344600</v>
      </c>
    </row>
    <row r="91" customFormat="false" ht="17.35" hidden="false" customHeight="false" outlineLevel="0" collapsed="false">
      <c r="A91" s="43"/>
      <c r="B91" s="34" t="s">
        <v>111</v>
      </c>
      <c r="C91" s="43" t="n">
        <v>5270000590</v>
      </c>
      <c r="D91" s="74" t="n">
        <v>800</v>
      </c>
      <c r="E91" s="71" t="n">
        <f aca="false">'приложение 11'!I556</f>
        <v>3300</v>
      </c>
      <c r="F91" s="71" t="n">
        <f aca="false">'приложение 11'!Q556</f>
        <v>3300</v>
      </c>
    </row>
    <row r="92" customFormat="false" ht="48.5" hidden="false" customHeight="false" outlineLevel="0" collapsed="false">
      <c r="A92" s="43"/>
      <c r="B92" s="34" t="s">
        <v>142</v>
      </c>
      <c r="C92" s="43" t="n">
        <v>5280000000</v>
      </c>
      <c r="D92" s="70"/>
      <c r="E92" s="71" t="n">
        <f aca="false">E93</f>
        <v>3876200</v>
      </c>
      <c r="F92" s="71" t="n">
        <f aca="false">F93</f>
        <v>3818200</v>
      </c>
    </row>
    <row r="93" customFormat="false" ht="32.8" hidden="false" customHeight="false" outlineLevel="0" collapsed="false">
      <c r="A93" s="43"/>
      <c r="B93" s="34" t="s">
        <v>143</v>
      </c>
      <c r="C93" s="43" t="n">
        <v>5280000590</v>
      </c>
      <c r="D93" s="70"/>
      <c r="E93" s="71" t="n">
        <f aca="false">E94+E95+E96</f>
        <v>3876200</v>
      </c>
      <c r="F93" s="71" t="n">
        <f aca="false">F94+F95+F96</f>
        <v>3818200</v>
      </c>
    </row>
    <row r="94" customFormat="false" ht="79.85" hidden="false" customHeight="false" outlineLevel="0" collapsed="false">
      <c r="A94" s="43"/>
      <c r="B94" s="34" t="s">
        <v>105</v>
      </c>
      <c r="C94" s="43" t="n">
        <v>5280000590</v>
      </c>
      <c r="D94" s="70" t="s">
        <v>106</v>
      </c>
      <c r="E94" s="71" t="n">
        <f aca="false">'приложение 11'!I559</f>
        <v>3688000</v>
      </c>
      <c r="F94" s="71" t="n">
        <f aca="false">'приложение 11'!Q559</f>
        <v>3632800</v>
      </c>
    </row>
    <row r="95" customFormat="false" ht="32.8" hidden="false" customHeight="false" outlineLevel="0" collapsed="false">
      <c r="A95" s="43"/>
      <c r="B95" s="34" t="s">
        <v>108</v>
      </c>
      <c r="C95" s="43" t="n">
        <v>5280000590</v>
      </c>
      <c r="D95" s="70" t="s">
        <v>109</v>
      </c>
      <c r="E95" s="71" t="n">
        <f aca="false">'приложение 11'!I560</f>
        <v>187500</v>
      </c>
      <c r="F95" s="71" t="n">
        <f aca="false">'приложение 11'!Q560</f>
        <v>184700</v>
      </c>
    </row>
    <row r="96" customFormat="false" ht="17.35" hidden="false" customHeight="false" outlineLevel="0" collapsed="false">
      <c r="A96" s="43"/>
      <c r="B96" s="34" t="s">
        <v>111</v>
      </c>
      <c r="C96" s="43" t="n">
        <v>5280000590</v>
      </c>
      <c r="D96" s="70" t="s">
        <v>112</v>
      </c>
      <c r="E96" s="71" t="n">
        <f aca="false">'приложение 11'!I561</f>
        <v>700</v>
      </c>
      <c r="F96" s="71" t="n">
        <f aca="false">'приложение 11'!Q561</f>
        <v>700</v>
      </c>
    </row>
    <row r="97" s="67" customFormat="true" ht="48.5" hidden="false" customHeight="false" outlineLevel="0" collapsed="false">
      <c r="A97" s="63" t="s">
        <v>52</v>
      </c>
      <c r="B97" s="63" t="s">
        <v>144</v>
      </c>
      <c r="C97" s="62" t="n">
        <v>5300000000</v>
      </c>
      <c r="D97" s="78"/>
      <c r="E97" s="69" t="n">
        <f aca="false">E98</f>
        <v>828300</v>
      </c>
      <c r="F97" s="69" t="n">
        <f aca="false">F98</f>
        <v>815800</v>
      </c>
    </row>
    <row r="98" customFormat="false" ht="17.35" hidden="false" customHeight="false" outlineLevel="0" collapsed="false">
      <c r="A98" s="43"/>
      <c r="B98" s="72" t="s">
        <v>145</v>
      </c>
      <c r="C98" s="43" t="n">
        <v>5310000000</v>
      </c>
      <c r="D98" s="70"/>
      <c r="E98" s="71" t="n">
        <f aca="false">E99</f>
        <v>828300</v>
      </c>
      <c r="F98" s="71" t="n">
        <f aca="false">F99</f>
        <v>815800</v>
      </c>
    </row>
    <row r="99" customFormat="false" ht="17.35" hidden="false" customHeight="false" outlineLevel="0" collapsed="false">
      <c r="A99" s="43"/>
      <c r="B99" s="30" t="s">
        <v>146</v>
      </c>
      <c r="C99" s="76" t="n">
        <v>5310010350</v>
      </c>
      <c r="D99" s="77"/>
      <c r="E99" s="71" t="n">
        <f aca="false">E100+E101+E102</f>
        <v>828300</v>
      </c>
      <c r="F99" s="71" t="n">
        <f aca="false">F100+F101+F102</f>
        <v>815800</v>
      </c>
    </row>
    <row r="100" customFormat="false" ht="79.85" hidden="false" customHeight="false" outlineLevel="0" collapsed="false">
      <c r="A100" s="43"/>
      <c r="B100" s="30" t="s">
        <v>105</v>
      </c>
      <c r="C100" s="76" t="n">
        <v>5310010350</v>
      </c>
      <c r="D100" s="77" t="s">
        <v>106</v>
      </c>
      <c r="E100" s="71" t="n">
        <f aca="false">'приложение 11'!I565</f>
        <v>100000</v>
      </c>
      <c r="F100" s="71" t="n">
        <f aca="false">'приложение 11'!Q565</f>
        <v>100000</v>
      </c>
    </row>
    <row r="101" customFormat="false" ht="32.8" hidden="false" customHeight="false" outlineLevel="0" collapsed="false">
      <c r="A101" s="43"/>
      <c r="B101" s="30" t="s">
        <v>108</v>
      </c>
      <c r="C101" s="76" t="n">
        <v>5310010350</v>
      </c>
      <c r="D101" s="77" t="s">
        <v>109</v>
      </c>
      <c r="E101" s="71" t="n">
        <f aca="false">'приложение 11'!I566</f>
        <v>278300</v>
      </c>
      <c r="F101" s="71" t="n">
        <f aca="false">'приложение 11'!Q566</f>
        <v>265800</v>
      </c>
    </row>
    <row r="102" customFormat="false" ht="32.8" hidden="false" customHeight="false" outlineLevel="0" collapsed="false">
      <c r="A102" s="43"/>
      <c r="B102" s="30" t="s">
        <v>147</v>
      </c>
      <c r="C102" s="76" t="n">
        <v>5310010350</v>
      </c>
      <c r="D102" s="77" t="s">
        <v>148</v>
      </c>
      <c r="E102" s="71" t="n">
        <f aca="false">'приложение 11'!I567</f>
        <v>450000</v>
      </c>
      <c r="F102" s="71" t="n">
        <f aca="false">'приложение 11'!Q567</f>
        <v>450000</v>
      </c>
    </row>
    <row r="103" s="67" customFormat="true" ht="32.8" hidden="false" customHeight="false" outlineLevel="0" collapsed="false">
      <c r="A103" s="63" t="s">
        <v>55</v>
      </c>
      <c r="B103" s="63" t="s">
        <v>149</v>
      </c>
      <c r="C103" s="62" t="n">
        <v>5400000000</v>
      </c>
      <c r="D103" s="80"/>
      <c r="E103" s="69" t="n">
        <f aca="false">E104</f>
        <v>99261900</v>
      </c>
      <c r="F103" s="69" t="n">
        <f aca="false">F104</f>
        <v>101543400</v>
      </c>
    </row>
    <row r="104" customFormat="false" ht="17.35" hidden="false" customHeight="false" outlineLevel="0" collapsed="false">
      <c r="A104" s="43"/>
      <c r="B104" s="34" t="s">
        <v>150</v>
      </c>
      <c r="C104" s="43" t="n">
        <v>5410000000</v>
      </c>
      <c r="D104" s="70"/>
      <c r="E104" s="71" t="n">
        <f aca="false">E109+E105+E107+E111+E113</f>
        <v>99261900</v>
      </c>
      <c r="F104" s="71" t="n">
        <f aca="false">F109+F105+F107+F111+F113</f>
        <v>101543400</v>
      </c>
    </row>
    <row r="105" customFormat="false" ht="126.85" hidden="false" customHeight="false" outlineLevel="0" collapsed="false">
      <c r="A105" s="43"/>
      <c r="B105" s="30" t="s">
        <v>151</v>
      </c>
      <c r="C105" s="76" t="n">
        <v>5410069100</v>
      </c>
      <c r="D105" s="81"/>
      <c r="E105" s="71" t="n">
        <f aca="false">E106</f>
        <v>56811400</v>
      </c>
      <c r="F105" s="71" t="n">
        <f aca="false">F106</f>
        <v>59084400</v>
      </c>
    </row>
    <row r="106" customFormat="false" ht="32.8" hidden="false" customHeight="false" outlineLevel="0" collapsed="false">
      <c r="A106" s="43"/>
      <c r="B106" s="30" t="s">
        <v>147</v>
      </c>
      <c r="C106" s="76" t="n">
        <v>5410069100</v>
      </c>
      <c r="D106" s="81" t="n">
        <v>300</v>
      </c>
      <c r="E106" s="71" t="n">
        <f aca="false">'приложение 11'!I603</f>
        <v>56811400</v>
      </c>
      <c r="F106" s="71" t="n">
        <f aca="false">'приложение 11'!Q603</f>
        <v>59084400</v>
      </c>
    </row>
    <row r="107" customFormat="false" ht="79.85" hidden="false" customHeight="false" outlineLevel="0" collapsed="false">
      <c r="A107" s="43"/>
      <c r="B107" s="30" t="s">
        <v>152</v>
      </c>
      <c r="C107" s="76" t="n">
        <v>5410069110</v>
      </c>
      <c r="D107" s="81"/>
      <c r="E107" s="71" t="n">
        <f aca="false">E108</f>
        <v>213200</v>
      </c>
      <c r="F107" s="71" t="n">
        <f aca="false">F108</f>
        <v>221700</v>
      </c>
    </row>
    <row r="108" customFormat="false" ht="32.8" hidden="false" customHeight="false" outlineLevel="0" collapsed="false">
      <c r="A108" s="43"/>
      <c r="B108" s="30" t="s">
        <v>147</v>
      </c>
      <c r="C108" s="76" t="n">
        <v>5410069110</v>
      </c>
      <c r="D108" s="81" t="n">
        <v>300</v>
      </c>
      <c r="E108" s="71" t="n">
        <f aca="false">'приложение 11'!I605</f>
        <v>213200</v>
      </c>
      <c r="F108" s="71" t="n">
        <f aca="false">'приложение 11'!Q605</f>
        <v>221700</v>
      </c>
    </row>
    <row r="109" customFormat="false" ht="126.85" hidden="false" customHeight="false" outlineLevel="0" collapsed="false">
      <c r="A109" s="43"/>
      <c r="B109" s="30" t="s">
        <v>153</v>
      </c>
      <c r="C109" s="76" t="n">
        <v>5410069120</v>
      </c>
      <c r="D109" s="77"/>
      <c r="E109" s="71" t="n">
        <f aca="false">E110</f>
        <v>275300</v>
      </c>
      <c r="F109" s="71" t="n">
        <f aca="false">F110</f>
        <v>275300</v>
      </c>
    </row>
    <row r="110" customFormat="false" ht="32.8" hidden="false" customHeight="false" outlineLevel="0" collapsed="false">
      <c r="A110" s="43"/>
      <c r="B110" s="30" t="s">
        <v>108</v>
      </c>
      <c r="C110" s="76" t="n">
        <v>5410069120</v>
      </c>
      <c r="D110" s="77" t="s">
        <v>109</v>
      </c>
      <c r="E110" s="71" t="n">
        <f aca="false">'приложение 11'!I592+'приложение 11'!I597</f>
        <v>275300</v>
      </c>
      <c r="F110" s="71" t="n">
        <f aca="false">'приложение 11'!Q592+'приложение 11'!Q597</f>
        <v>275300</v>
      </c>
    </row>
    <row r="111" customFormat="false" ht="79.85" hidden="false" customHeight="false" outlineLevel="0" collapsed="false">
      <c r="A111" s="43"/>
      <c r="B111" s="30" t="s">
        <v>154</v>
      </c>
      <c r="C111" s="76" t="n">
        <v>5410069130</v>
      </c>
      <c r="D111" s="81"/>
      <c r="E111" s="71" t="n">
        <f aca="false">E112</f>
        <v>41749900</v>
      </c>
      <c r="F111" s="71" t="n">
        <f aca="false">F112</f>
        <v>41749900</v>
      </c>
    </row>
    <row r="112" customFormat="false" ht="32.8" hidden="false" customHeight="false" outlineLevel="0" collapsed="false">
      <c r="A112" s="43"/>
      <c r="B112" s="30" t="s">
        <v>147</v>
      </c>
      <c r="C112" s="76" t="n">
        <v>5410069130</v>
      </c>
      <c r="D112" s="81" t="n">
        <v>300</v>
      </c>
      <c r="E112" s="71" t="n">
        <f aca="false">'приложение 11'!I607</f>
        <v>41749900</v>
      </c>
      <c r="F112" s="71" t="n">
        <f aca="false">'приложение 11'!Q607</f>
        <v>41749900</v>
      </c>
    </row>
    <row r="113" customFormat="false" ht="95.5" hidden="false" customHeight="false" outlineLevel="0" collapsed="false">
      <c r="A113" s="43"/>
      <c r="B113" s="30" t="s">
        <v>155</v>
      </c>
      <c r="C113" s="76" t="n">
        <v>5410069140</v>
      </c>
      <c r="D113" s="81"/>
      <c r="E113" s="71" t="n">
        <f aca="false">E114</f>
        <v>212100</v>
      </c>
      <c r="F113" s="71" t="n">
        <f aca="false">F114</f>
        <v>212100</v>
      </c>
    </row>
    <row r="114" customFormat="false" ht="32.8" hidden="false" customHeight="false" outlineLevel="0" collapsed="false">
      <c r="A114" s="43"/>
      <c r="B114" s="30" t="s">
        <v>147</v>
      </c>
      <c r="C114" s="76" t="n">
        <v>5410069140</v>
      </c>
      <c r="D114" s="81" t="n">
        <v>300</v>
      </c>
      <c r="E114" s="71" t="n">
        <f aca="false">'приложение 11'!I609</f>
        <v>212100</v>
      </c>
      <c r="F114" s="71" t="n">
        <f aca="false">'приложение 11'!Q609</f>
        <v>212100</v>
      </c>
    </row>
    <row r="115" s="67" customFormat="true" ht="64.15" hidden="false" customHeight="false" outlineLevel="0" collapsed="false">
      <c r="A115" s="63" t="s">
        <v>63</v>
      </c>
      <c r="B115" s="63" t="s">
        <v>156</v>
      </c>
      <c r="C115" s="62" t="n">
        <v>5500000000</v>
      </c>
      <c r="D115" s="78"/>
      <c r="E115" s="69" t="n">
        <f aca="false">E116+E119</f>
        <v>18644200</v>
      </c>
      <c r="F115" s="69" t="n">
        <f aca="false">F116+F119</f>
        <v>18644200</v>
      </c>
    </row>
    <row r="116" customFormat="false" ht="17.35" hidden="false" customHeight="false" outlineLevel="0" collapsed="false">
      <c r="A116" s="43"/>
      <c r="B116" s="30" t="s">
        <v>157</v>
      </c>
      <c r="C116" s="76" t="n">
        <v>5510000000</v>
      </c>
      <c r="D116" s="77"/>
      <c r="E116" s="71" t="n">
        <f aca="false">E117</f>
        <v>17683600</v>
      </c>
      <c r="F116" s="71" t="n">
        <f aca="false">F117</f>
        <v>17683600</v>
      </c>
    </row>
    <row r="117" customFormat="false" ht="126.85" hidden="false" customHeight="false" outlineLevel="0" collapsed="false">
      <c r="A117" s="43"/>
      <c r="B117" s="30" t="s">
        <v>158</v>
      </c>
      <c r="C117" s="76" t="n">
        <v>5510060912</v>
      </c>
      <c r="D117" s="77"/>
      <c r="E117" s="71" t="n">
        <f aca="false">E118</f>
        <v>17683600</v>
      </c>
      <c r="F117" s="71" t="n">
        <f aca="false">F118</f>
        <v>17683600</v>
      </c>
    </row>
    <row r="118" customFormat="false" ht="17.35" hidden="false" customHeight="false" outlineLevel="0" collapsed="false">
      <c r="A118" s="43"/>
      <c r="B118" s="30" t="s">
        <v>111</v>
      </c>
      <c r="C118" s="76" t="n">
        <v>5510060912</v>
      </c>
      <c r="D118" s="77" t="s">
        <v>112</v>
      </c>
      <c r="E118" s="71" t="n">
        <f aca="false">'приложение 11'!I279</f>
        <v>17683600</v>
      </c>
      <c r="F118" s="71" t="n">
        <f aca="false">'приложение 11'!Q279</f>
        <v>17683600</v>
      </c>
    </row>
    <row r="119" customFormat="false" ht="32.8" hidden="false" customHeight="false" outlineLevel="0" collapsed="false">
      <c r="A119" s="43"/>
      <c r="B119" s="30" t="s">
        <v>159</v>
      </c>
      <c r="C119" s="76" t="n">
        <v>5520000000</v>
      </c>
      <c r="D119" s="77"/>
      <c r="E119" s="71" t="n">
        <f aca="false">E120</f>
        <v>960600</v>
      </c>
      <c r="F119" s="71" t="n">
        <f aca="false">F120</f>
        <v>960600</v>
      </c>
    </row>
    <row r="120" customFormat="false" ht="142.5" hidden="false" customHeight="false" outlineLevel="0" collapsed="false">
      <c r="A120" s="43"/>
      <c r="B120" s="30" t="s">
        <v>160</v>
      </c>
      <c r="C120" s="76" t="n">
        <v>5520061650</v>
      </c>
      <c r="D120" s="77"/>
      <c r="E120" s="71" t="n">
        <f aca="false">E121</f>
        <v>960600</v>
      </c>
      <c r="F120" s="71" t="n">
        <f aca="false">F121</f>
        <v>960600</v>
      </c>
    </row>
    <row r="121" customFormat="false" ht="32.8" hidden="false" customHeight="false" outlineLevel="0" collapsed="false">
      <c r="A121" s="43"/>
      <c r="B121" s="30" t="s">
        <v>108</v>
      </c>
      <c r="C121" s="76" t="n">
        <v>5520061650</v>
      </c>
      <c r="D121" s="77" t="s">
        <v>109</v>
      </c>
      <c r="E121" s="71" t="n">
        <f aca="false">'приложение 11'!I282</f>
        <v>960600</v>
      </c>
      <c r="F121" s="71" t="n">
        <f aca="false">'приложение 11'!Q282</f>
        <v>960600</v>
      </c>
    </row>
    <row r="122" s="67" customFormat="true" ht="32.8" hidden="false" customHeight="false" outlineLevel="0" collapsed="false">
      <c r="A122" s="63" t="s">
        <v>69</v>
      </c>
      <c r="B122" s="21" t="s">
        <v>161</v>
      </c>
      <c r="C122" s="82" t="n">
        <v>5600000000</v>
      </c>
      <c r="D122" s="83"/>
      <c r="E122" s="69" t="n">
        <f aca="false">E123</f>
        <v>520000</v>
      </c>
      <c r="F122" s="69" t="n">
        <f aca="false">F123</f>
        <v>525000</v>
      </c>
    </row>
    <row r="123" customFormat="false" ht="48.5" hidden="false" customHeight="false" outlineLevel="0" collapsed="false">
      <c r="A123" s="43"/>
      <c r="B123" s="30" t="s">
        <v>162</v>
      </c>
      <c r="C123" s="76" t="n">
        <v>5610000000</v>
      </c>
      <c r="D123" s="77"/>
      <c r="E123" s="71" t="n">
        <f aca="false">E124</f>
        <v>520000</v>
      </c>
      <c r="F123" s="71" t="n">
        <f aca="false">F124</f>
        <v>525000</v>
      </c>
    </row>
    <row r="124" customFormat="false" ht="32.8" hidden="false" customHeight="false" outlineLevel="0" collapsed="false">
      <c r="A124" s="43"/>
      <c r="B124" s="30" t="s">
        <v>163</v>
      </c>
      <c r="C124" s="76" t="n">
        <v>5610010550</v>
      </c>
      <c r="D124" s="77"/>
      <c r="E124" s="71" t="n">
        <f aca="false">E125</f>
        <v>520000</v>
      </c>
      <c r="F124" s="71" t="n">
        <f aca="false">F125</f>
        <v>525000</v>
      </c>
    </row>
    <row r="125" customFormat="false" ht="32.8" hidden="false" customHeight="false" outlineLevel="0" collapsed="false">
      <c r="A125" s="43"/>
      <c r="B125" s="30" t="s">
        <v>108</v>
      </c>
      <c r="C125" s="76" t="n">
        <v>5610010550</v>
      </c>
      <c r="D125" s="77" t="s">
        <v>109</v>
      </c>
      <c r="E125" s="71" t="n">
        <f aca="false">'приложение 11'!I154</f>
        <v>520000</v>
      </c>
      <c r="F125" s="71" t="n">
        <f aca="false">'приложение 11'!Q154</f>
        <v>525000</v>
      </c>
    </row>
    <row r="126" s="67" customFormat="true" ht="48.5" hidden="false" customHeight="false" outlineLevel="0" collapsed="false">
      <c r="A126" s="63" t="s">
        <v>72</v>
      </c>
      <c r="B126" s="21" t="s">
        <v>164</v>
      </c>
      <c r="C126" s="82" t="n">
        <v>5700000000</v>
      </c>
      <c r="D126" s="83"/>
      <c r="E126" s="69" t="n">
        <f aca="false">E127</f>
        <v>350000</v>
      </c>
      <c r="F126" s="69" t="n">
        <f aca="false">F127</f>
        <v>360000</v>
      </c>
    </row>
    <row r="127" customFormat="false" ht="32.8" hidden="false" customHeight="false" outlineLevel="0" collapsed="false">
      <c r="A127" s="43"/>
      <c r="B127" s="30" t="s">
        <v>165</v>
      </c>
      <c r="C127" s="76" t="n">
        <v>5710000000</v>
      </c>
      <c r="D127" s="77"/>
      <c r="E127" s="71" t="n">
        <f aca="false">E128</f>
        <v>350000</v>
      </c>
      <c r="F127" s="71" t="n">
        <f aca="false">F128</f>
        <v>360000</v>
      </c>
    </row>
    <row r="128" customFormat="false" ht="48.5" hidden="false" customHeight="false" outlineLevel="0" collapsed="false">
      <c r="A128" s="43"/>
      <c r="B128" s="30" t="s">
        <v>166</v>
      </c>
      <c r="C128" s="76" t="n">
        <v>5710010400</v>
      </c>
      <c r="D128" s="77"/>
      <c r="E128" s="71" t="n">
        <f aca="false">E129</f>
        <v>350000</v>
      </c>
      <c r="F128" s="71" t="n">
        <f aca="false">F129</f>
        <v>360000</v>
      </c>
    </row>
    <row r="129" customFormat="false" ht="32.8" hidden="false" customHeight="false" outlineLevel="0" collapsed="false">
      <c r="A129" s="43"/>
      <c r="B129" s="30" t="s">
        <v>108</v>
      </c>
      <c r="C129" s="76" t="n">
        <v>5710010400</v>
      </c>
      <c r="D129" s="77" t="s">
        <v>109</v>
      </c>
      <c r="E129" s="71" t="n">
        <f aca="false">'приложение 11'!I158</f>
        <v>350000</v>
      </c>
      <c r="F129" s="71" t="n">
        <f aca="false">'приложение 11'!Q158</f>
        <v>360000</v>
      </c>
    </row>
    <row r="130" s="67" customFormat="true" ht="32.8" hidden="false" customHeight="false" outlineLevel="0" collapsed="false">
      <c r="A130" s="63" t="s">
        <v>77</v>
      </c>
      <c r="B130" s="63" t="s">
        <v>167</v>
      </c>
      <c r="C130" s="62" t="n">
        <v>5800000000</v>
      </c>
      <c r="D130" s="80"/>
      <c r="E130" s="69" t="n">
        <f aca="false">E131+E174+E193</f>
        <v>3478432300</v>
      </c>
      <c r="F130" s="69" t="n">
        <f aca="false">F131+F174+F193</f>
        <v>3626933400</v>
      </c>
    </row>
    <row r="131" customFormat="false" ht="32.8" hidden="false" customHeight="false" outlineLevel="0" collapsed="false">
      <c r="A131" s="43"/>
      <c r="B131" s="34" t="s">
        <v>168</v>
      </c>
      <c r="C131" s="43" t="n">
        <v>5810000000</v>
      </c>
      <c r="D131" s="74"/>
      <c r="E131" s="71" t="n">
        <f aca="false">E136+E138+E140+E142+E132+E134+E146+E144+E167</f>
        <v>3106398700</v>
      </c>
      <c r="F131" s="71" t="n">
        <f aca="false">F136+F138+F140+F142+F132+F134+F146+F144+F167</f>
        <v>3250960600</v>
      </c>
    </row>
    <row r="132" customFormat="false" ht="32.8" hidden="false" customHeight="false" outlineLevel="0" collapsed="false">
      <c r="A132" s="43"/>
      <c r="B132" s="34" t="s">
        <v>135</v>
      </c>
      <c r="C132" s="43" t="n">
        <v>5810000590</v>
      </c>
      <c r="D132" s="74"/>
      <c r="E132" s="71" t="n">
        <f aca="false">E133</f>
        <v>485792900</v>
      </c>
      <c r="F132" s="71" t="n">
        <f aca="false">F133</f>
        <v>499820900</v>
      </c>
    </row>
    <row r="133" customFormat="false" ht="48.5" hidden="false" customHeight="false" outlineLevel="0" collapsed="false">
      <c r="A133" s="43"/>
      <c r="B133" s="34" t="s">
        <v>169</v>
      </c>
      <c r="C133" s="43" t="n">
        <v>5810000590</v>
      </c>
      <c r="D133" s="74" t="n">
        <v>600</v>
      </c>
      <c r="E133" s="71" t="n">
        <f aca="false">'приложение 11'!I311+'приложение 11'!I330</f>
        <v>485792900</v>
      </c>
      <c r="F133" s="71" t="n">
        <f aca="false">'приложение 11'!Q311+'приложение 11'!Q330</f>
        <v>499820900</v>
      </c>
    </row>
    <row r="134" customFormat="false" ht="17.35" hidden="true" customHeight="false" outlineLevel="0" collapsed="false">
      <c r="A134" s="43"/>
      <c r="B134" s="34" t="s">
        <v>170</v>
      </c>
      <c r="C134" s="43" t="n">
        <v>5810009020</v>
      </c>
      <c r="D134" s="74"/>
      <c r="E134" s="71" t="n">
        <f aca="false">E135</f>
        <v>0</v>
      </c>
      <c r="F134" s="71" t="n">
        <f aca="false">F135</f>
        <v>0</v>
      </c>
    </row>
    <row r="135" customFormat="false" ht="48.5" hidden="true" customHeight="false" outlineLevel="0" collapsed="false">
      <c r="A135" s="43"/>
      <c r="B135" s="34" t="s">
        <v>171</v>
      </c>
      <c r="C135" s="43" t="n">
        <v>5810009020</v>
      </c>
      <c r="D135" s="74" t="n">
        <v>600</v>
      </c>
      <c r="E135" s="71" t="n">
        <f aca="false">'приложение 11'!I313+'приложение 11'!I332</f>
        <v>0</v>
      </c>
      <c r="F135" s="71" t="n">
        <f aca="false">'приложение 11'!Q313+'приложение 11'!Q332</f>
        <v>0</v>
      </c>
    </row>
    <row r="136" customFormat="false" ht="158.2" hidden="false" customHeight="false" outlineLevel="0" collapsed="false">
      <c r="A136" s="43"/>
      <c r="B136" s="34" t="s">
        <v>172</v>
      </c>
      <c r="C136" s="43" t="n">
        <v>5810060820</v>
      </c>
      <c r="D136" s="74"/>
      <c r="E136" s="71" t="n">
        <f aca="false">E137</f>
        <v>2676400</v>
      </c>
      <c r="F136" s="71" t="n">
        <f aca="false">F137</f>
        <v>2782300</v>
      </c>
    </row>
    <row r="137" customFormat="false" ht="48.5" hidden="false" customHeight="false" outlineLevel="0" collapsed="false">
      <c r="A137" s="43"/>
      <c r="B137" s="34" t="s">
        <v>171</v>
      </c>
      <c r="C137" s="43" t="n">
        <v>5810060820</v>
      </c>
      <c r="D137" s="74" t="n">
        <v>600</v>
      </c>
      <c r="E137" s="71" t="n">
        <f aca="false">'приложение 11'!I315+'приложение 11'!I334</f>
        <v>2676400</v>
      </c>
      <c r="F137" s="71" t="n">
        <f aca="false">'приложение 11'!Q315+'приложение 11'!Q334</f>
        <v>2782300</v>
      </c>
    </row>
    <row r="138" customFormat="false" ht="95.5" hidden="false" customHeight="false" outlineLevel="0" collapsed="false">
      <c r="A138" s="43"/>
      <c r="B138" s="34" t="s">
        <v>173</v>
      </c>
      <c r="C138" s="43" t="n">
        <v>5810060860</v>
      </c>
      <c r="D138" s="74"/>
      <c r="E138" s="71" t="n">
        <f aca="false">E139</f>
        <v>2209341400</v>
      </c>
      <c r="F138" s="71" t="n">
        <f aca="false">F139</f>
        <v>2342625900</v>
      </c>
    </row>
    <row r="139" customFormat="false" ht="48.5" hidden="false" customHeight="false" outlineLevel="0" collapsed="false">
      <c r="A139" s="43"/>
      <c r="B139" s="34" t="s">
        <v>171</v>
      </c>
      <c r="C139" s="43" t="n">
        <v>5810060860</v>
      </c>
      <c r="D139" s="74" t="n">
        <v>600</v>
      </c>
      <c r="E139" s="71" t="n">
        <f aca="false">'приложение 11'!I317+'приложение 11'!I336</f>
        <v>2209341400</v>
      </c>
      <c r="F139" s="71" t="n">
        <f aca="false">'приложение 11'!Q317+'приложение 11'!Q336</f>
        <v>2342625900</v>
      </c>
    </row>
    <row r="140" customFormat="false" ht="189.55" hidden="false" customHeight="false" outlineLevel="0" collapsed="false">
      <c r="A140" s="43"/>
      <c r="B140" s="34" t="s">
        <v>174</v>
      </c>
      <c r="C140" s="43" t="n">
        <v>5810062370</v>
      </c>
      <c r="D140" s="74"/>
      <c r="E140" s="71" t="n">
        <f aca="false">E141</f>
        <v>63745600</v>
      </c>
      <c r="F140" s="71" t="n">
        <f aca="false">F141</f>
        <v>64709700</v>
      </c>
    </row>
    <row r="141" customFormat="false" ht="48.5" hidden="false" customHeight="false" outlineLevel="0" collapsed="false">
      <c r="A141" s="43"/>
      <c r="B141" s="34" t="s">
        <v>171</v>
      </c>
      <c r="C141" s="43" t="n">
        <v>5810062370</v>
      </c>
      <c r="D141" s="74" t="n">
        <v>600</v>
      </c>
      <c r="E141" s="71" t="n">
        <f aca="false">'приложение 11'!I338</f>
        <v>63745600</v>
      </c>
      <c r="F141" s="71" t="n">
        <f aca="false">'приложение 11'!Q338</f>
        <v>64709700</v>
      </c>
    </row>
    <row r="142" customFormat="false" ht="189.55" hidden="false" customHeight="false" outlineLevel="0" collapsed="false">
      <c r="A142" s="43"/>
      <c r="B142" s="34" t="s">
        <v>175</v>
      </c>
      <c r="C142" s="43" t="n">
        <v>5810062500</v>
      </c>
      <c r="D142" s="74"/>
      <c r="E142" s="71" t="n">
        <f aca="false">E143</f>
        <v>9284800</v>
      </c>
      <c r="F142" s="71" t="n">
        <f aca="false">F143</f>
        <v>9506700</v>
      </c>
    </row>
    <row r="143" customFormat="false" ht="48.5" hidden="false" customHeight="false" outlineLevel="0" collapsed="false">
      <c r="A143" s="43"/>
      <c r="B143" s="34" t="s">
        <v>171</v>
      </c>
      <c r="C143" s="43" t="n">
        <v>5810062500</v>
      </c>
      <c r="D143" s="74" t="n">
        <v>600</v>
      </c>
      <c r="E143" s="71" t="n">
        <f aca="false">'приложение 11'!I340</f>
        <v>9284800</v>
      </c>
      <c r="F143" s="71" t="n">
        <f aca="false">'приложение 11'!Q340</f>
        <v>9506700</v>
      </c>
    </row>
    <row r="144" customFormat="false" ht="126.85" hidden="false" customHeight="false" outlineLevel="0" collapsed="false">
      <c r="A144" s="43"/>
      <c r="B144" s="34" t="s">
        <v>176</v>
      </c>
      <c r="C144" s="43" t="n">
        <v>5810063540</v>
      </c>
      <c r="D144" s="74"/>
      <c r="E144" s="71" t="n">
        <f aca="false">E145</f>
        <v>2961000</v>
      </c>
      <c r="F144" s="71" t="n">
        <f aca="false">F145</f>
        <v>2974100</v>
      </c>
    </row>
    <row r="145" customFormat="false" ht="48.5" hidden="false" customHeight="false" outlineLevel="0" collapsed="false">
      <c r="A145" s="43"/>
      <c r="B145" s="34" t="s">
        <v>171</v>
      </c>
      <c r="C145" s="43" t="n">
        <v>5810063540</v>
      </c>
      <c r="D145" s="74" t="n">
        <v>600</v>
      </c>
      <c r="E145" s="71" t="n">
        <f aca="false">'приложение 11'!I342</f>
        <v>2961000</v>
      </c>
      <c r="F145" s="71" t="n">
        <f aca="false">'приложение 11'!Q342</f>
        <v>2974100</v>
      </c>
    </row>
    <row r="146" customFormat="false" ht="32.8" hidden="false" customHeight="false" outlineLevel="0" collapsed="false">
      <c r="A146" s="43"/>
      <c r="B146" s="34" t="s">
        <v>177</v>
      </c>
      <c r="C146" s="43" t="n">
        <v>5810100000</v>
      </c>
      <c r="D146" s="74"/>
      <c r="E146" s="71" t="n">
        <f aca="false">E147+E157+E161+E159+E149+E151+E153+E155+E163+E165</f>
        <v>221748100</v>
      </c>
      <c r="F146" s="71" t="n">
        <f aca="false">F157+F147+F161+F159+F149+F151+F153+F155+F163+F165</f>
        <v>217602700</v>
      </c>
    </row>
    <row r="147" customFormat="false" ht="32.8" hidden="false" customHeight="false" outlineLevel="0" collapsed="false">
      <c r="A147" s="43"/>
      <c r="B147" s="34" t="s">
        <v>177</v>
      </c>
      <c r="C147" s="43" t="n">
        <v>5810100590</v>
      </c>
      <c r="D147" s="74"/>
      <c r="E147" s="71" t="n">
        <f aca="false">E148</f>
        <v>11413100</v>
      </c>
      <c r="F147" s="71" t="n">
        <f aca="false">F148</f>
        <v>11413100</v>
      </c>
    </row>
    <row r="148" customFormat="false" ht="48.5" hidden="false" customHeight="false" outlineLevel="0" collapsed="false">
      <c r="A148" s="43"/>
      <c r="B148" s="34" t="s">
        <v>171</v>
      </c>
      <c r="C148" s="43" t="n">
        <v>5810100590</v>
      </c>
      <c r="D148" s="74" t="n">
        <v>600</v>
      </c>
      <c r="E148" s="71" t="n">
        <f aca="false">'приложение 11'!I345+'приложение 11'!I320</f>
        <v>11413100</v>
      </c>
      <c r="F148" s="71" t="n">
        <f aca="false">'приложение 11'!Q345+'приложение 11'!Q320</f>
        <v>11413100</v>
      </c>
    </row>
    <row r="149" customFormat="false" ht="95.5" hidden="false" customHeight="false" outlineLevel="0" collapsed="false">
      <c r="A149" s="43"/>
      <c r="B149" s="30" t="s">
        <v>178</v>
      </c>
      <c r="C149" s="76" t="n">
        <v>5810100591</v>
      </c>
      <c r="D149" s="81"/>
      <c r="E149" s="71" t="n">
        <f aca="false">E150</f>
        <v>25967700</v>
      </c>
      <c r="F149" s="71" t="n">
        <f aca="false">F150</f>
        <v>25967700</v>
      </c>
    </row>
    <row r="150" customFormat="false" ht="48.5" hidden="false" customHeight="false" outlineLevel="0" collapsed="false">
      <c r="A150" s="43"/>
      <c r="B150" s="30" t="s">
        <v>171</v>
      </c>
      <c r="C150" s="76" t="n">
        <v>5810100591</v>
      </c>
      <c r="D150" s="81" t="n">
        <v>600</v>
      </c>
      <c r="E150" s="71" t="n">
        <f aca="false">'приложение 11'!I322+'приложение 11'!I347</f>
        <v>25967700</v>
      </c>
      <c r="F150" s="71" t="n">
        <f aca="false">'приложение 11'!Q322+'приложение 11'!Q347</f>
        <v>25967700</v>
      </c>
    </row>
    <row r="151" customFormat="false" ht="48.5" hidden="false" customHeight="false" outlineLevel="0" collapsed="false">
      <c r="A151" s="43"/>
      <c r="B151" s="30" t="s">
        <v>179</v>
      </c>
      <c r="C151" s="76" t="n">
        <v>5810100592</v>
      </c>
      <c r="D151" s="81"/>
      <c r="E151" s="71" t="n">
        <f aca="false">E152</f>
        <v>18866100</v>
      </c>
      <c r="F151" s="71" t="n">
        <f aca="false">F152</f>
        <v>18461400</v>
      </c>
    </row>
    <row r="152" customFormat="false" ht="48.5" hidden="false" customHeight="false" outlineLevel="0" collapsed="false">
      <c r="A152" s="43"/>
      <c r="B152" s="30" t="s">
        <v>171</v>
      </c>
      <c r="C152" s="76" t="n">
        <v>5810100592</v>
      </c>
      <c r="D152" s="81" t="n">
        <v>600</v>
      </c>
      <c r="E152" s="71" t="n">
        <f aca="false">'приложение 11'!I349</f>
        <v>18866100</v>
      </c>
      <c r="F152" s="71" t="n">
        <f aca="false">'приложение 11'!Q349</f>
        <v>18461400</v>
      </c>
    </row>
    <row r="153" customFormat="false" ht="48.5" hidden="false" customHeight="false" outlineLevel="0" collapsed="false">
      <c r="A153" s="43"/>
      <c r="B153" s="30" t="s">
        <v>180</v>
      </c>
      <c r="C153" s="76" t="n">
        <v>5810100593</v>
      </c>
      <c r="D153" s="81"/>
      <c r="E153" s="71" t="n">
        <f aca="false">E154</f>
        <v>10300</v>
      </c>
      <c r="F153" s="71" t="n">
        <f aca="false">F154</f>
        <v>10300</v>
      </c>
    </row>
    <row r="154" customFormat="false" ht="48.5" hidden="false" customHeight="false" outlineLevel="0" collapsed="false">
      <c r="A154" s="43"/>
      <c r="B154" s="30" t="s">
        <v>171</v>
      </c>
      <c r="C154" s="76" t="n">
        <v>5810100593</v>
      </c>
      <c r="D154" s="81" t="n">
        <v>600</v>
      </c>
      <c r="E154" s="71" t="n">
        <f aca="false">'приложение 11'!I351</f>
        <v>10300</v>
      </c>
      <c r="F154" s="71" t="n">
        <f aca="false">'приложение 11'!Q351</f>
        <v>10300</v>
      </c>
    </row>
    <row r="155" customFormat="false" ht="126.85" hidden="false" customHeight="false" outlineLevel="0" collapsed="false">
      <c r="A155" s="43"/>
      <c r="B155" s="30" t="s">
        <v>181</v>
      </c>
      <c r="C155" s="76" t="n">
        <v>5810100594</v>
      </c>
      <c r="D155" s="81"/>
      <c r="E155" s="71" t="n">
        <f aca="false">E156</f>
        <v>746600</v>
      </c>
      <c r="F155" s="71" t="n">
        <f aca="false">F156</f>
        <v>746600</v>
      </c>
    </row>
    <row r="156" customFormat="false" ht="48.5" hidden="false" customHeight="false" outlineLevel="0" collapsed="false">
      <c r="A156" s="43"/>
      <c r="B156" s="30" t="s">
        <v>171</v>
      </c>
      <c r="C156" s="76" t="n">
        <v>5810100594</v>
      </c>
      <c r="D156" s="81" t="n">
        <v>600</v>
      </c>
      <c r="E156" s="71" t="n">
        <f aca="false">'приложение 11'!I353</f>
        <v>746600</v>
      </c>
      <c r="F156" s="71" t="n">
        <f aca="false">'приложение 11'!Q353</f>
        <v>746600</v>
      </c>
    </row>
    <row r="157" customFormat="false" ht="64.15" hidden="true" customHeight="false" outlineLevel="0" collapsed="false">
      <c r="A157" s="43"/>
      <c r="B157" s="34" t="s">
        <v>182</v>
      </c>
      <c r="C157" s="43" t="s">
        <v>183</v>
      </c>
      <c r="D157" s="74"/>
      <c r="E157" s="71" t="n">
        <f aca="false">E158</f>
        <v>0</v>
      </c>
      <c r="F157" s="71" t="n">
        <f aca="false">F158</f>
        <v>0</v>
      </c>
    </row>
    <row r="158" customFormat="false" ht="48.5" hidden="true" customHeight="false" outlineLevel="0" collapsed="false">
      <c r="A158" s="43"/>
      <c r="B158" s="34" t="s">
        <v>171</v>
      </c>
      <c r="C158" s="43" t="s">
        <v>183</v>
      </c>
      <c r="D158" s="74" t="n">
        <v>600</v>
      </c>
      <c r="E158" s="71" t="n">
        <f aca="false">'приложение 11'!I355</f>
        <v>0</v>
      </c>
      <c r="F158" s="71" t="n">
        <f aca="false">'приложение 11'!Q355</f>
        <v>0</v>
      </c>
    </row>
    <row r="159" customFormat="false" ht="126.85" hidden="false" customHeight="false" outlineLevel="0" collapsed="false">
      <c r="A159" s="43"/>
      <c r="B159" s="30" t="s">
        <v>184</v>
      </c>
      <c r="C159" s="76" t="s">
        <v>185</v>
      </c>
      <c r="D159" s="81"/>
      <c r="E159" s="71" t="n">
        <f aca="false">E160</f>
        <v>129995300</v>
      </c>
      <c r="F159" s="71" t="n">
        <f aca="false">F160</f>
        <v>124472100</v>
      </c>
    </row>
    <row r="160" customFormat="false" ht="48.5" hidden="false" customHeight="false" outlineLevel="0" collapsed="false">
      <c r="A160" s="43"/>
      <c r="B160" s="30" t="s">
        <v>171</v>
      </c>
      <c r="C160" s="76" t="s">
        <v>185</v>
      </c>
      <c r="D160" s="81" t="n">
        <v>600</v>
      </c>
      <c r="E160" s="71" t="n">
        <f aca="false">'приложение 11'!I357</f>
        <v>129995300</v>
      </c>
      <c r="F160" s="71" t="n">
        <f aca="false">'приложение 11'!Q357</f>
        <v>124472100</v>
      </c>
    </row>
    <row r="161" customFormat="false" ht="64.15" hidden="false" customHeight="false" outlineLevel="0" collapsed="false">
      <c r="A161" s="43"/>
      <c r="B161" s="34" t="s">
        <v>186</v>
      </c>
      <c r="C161" s="43" t="s">
        <v>187</v>
      </c>
      <c r="D161" s="74"/>
      <c r="E161" s="71" t="n">
        <f aca="false">E162</f>
        <v>14325200</v>
      </c>
      <c r="F161" s="71" t="n">
        <f aca="false">F162</f>
        <v>16107700</v>
      </c>
    </row>
    <row r="162" customFormat="false" ht="48.5" hidden="false" customHeight="false" outlineLevel="0" collapsed="false">
      <c r="A162" s="43"/>
      <c r="B162" s="34" t="s">
        <v>171</v>
      </c>
      <c r="C162" s="43" t="s">
        <v>187</v>
      </c>
      <c r="D162" s="74" t="n">
        <v>600</v>
      </c>
      <c r="E162" s="71" t="n">
        <f aca="false">'приложение 11'!I359</f>
        <v>14325200</v>
      </c>
      <c r="F162" s="71" t="n">
        <f aca="false">'приложение 11'!Q359</f>
        <v>16107700</v>
      </c>
    </row>
    <row r="163" customFormat="false" ht="126.85" hidden="false" customHeight="false" outlineLevel="0" collapsed="false">
      <c r="A163" s="43"/>
      <c r="B163" s="30" t="s">
        <v>184</v>
      </c>
      <c r="C163" s="76" t="s">
        <v>188</v>
      </c>
      <c r="D163" s="81"/>
      <c r="E163" s="71" t="n">
        <f aca="false">E164</f>
        <v>15838700</v>
      </c>
      <c r="F163" s="71" t="n">
        <f aca="false">F164</f>
        <v>15838700</v>
      </c>
    </row>
    <row r="164" customFormat="false" ht="48.5" hidden="false" customHeight="false" outlineLevel="0" collapsed="false">
      <c r="A164" s="43"/>
      <c r="B164" s="30" t="s">
        <v>171</v>
      </c>
      <c r="C164" s="76" t="s">
        <v>188</v>
      </c>
      <c r="D164" s="81" t="n">
        <v>600</v>
      </c>
      <c r="E164" s="71" t="n">
        <f aca="false">'приложение 11'!I361</f>
        <v>15838700</v>
      </c>
      <c r="F164" s="71" t="n">
        <f aca="false">'приложение 11'!Q361</f>
        <v>15838700</v>
      </c>
    </row>
    <row r="165" customFormat="false" ht="64.15" hidden="false" customHeight="false" outlineLevel="0" collapsed="false">
      <c r="A165" s="43"/>
      <c r="B165" s="30" t="s">
        <v>186</v>
      </c>
      <c r="C165" s="76" t="s">
        <v>189</v>
      </c>
      <c r="D165" s="81"/>
      <c r="E165" s="71" t="n">
        <f aca="false">E166</f>
        <v>4585100</v>
      </c>
      <c r="F165" s="71" t="n">
        <f aca="false">F166</f>
        <v>4585100</v>
      </c>
    </row>
    <row r="166" customFormat="false" ht="48.5" hidden="false" customHeight="false" outlineLevel="0" collapsed="false">
      <c r="A166" s="43"/>
      <c r="B166" s="30" t="s">
        <v>171</v>
      </c>
      <c r="C166" s="76" t="s">
        <v>189</v>
      </c>
      <c r="D166" s="81" t="n">
        <v>600</v>
      </c>
      <c r="E166" s="71" t="n">
        <f aca="false">'приложение 11'!I363</f>
        <v>4585100</v>
      </c>
      <c r="F166" s="71" t="n">
        <f aca="false">'приложение 11'!Q363</f>
        <v>4585100</v>
      </c>
    </row>
    <row r="167" customFormat="false" ht="17.35" hidden="false" customHeight="false" outlineLevel="0" collapsed="false">
      <c r="A167" s="43"/>
      <c r="B167" s="34" t="s">
        <v>190</v>
      </c>
      <c r="C167" s="76" t="s">
        <v>191</v>
      </c>
      <c r="D167" s="74"/>
      <c r="E167" s="71" t="n">
        <f aca="false">E170+E172+E168</f>
        <v>110848500</v>
      </c>
      <c r="F167" s="71" t="n">
        <f aca="false">F170+F172+F168</f>
        <v>110938300</v>
      </c>
    </row>
    <row r="168" customFormat="false" ht="173.85" hidden="false" customHeight="false" outlineLevel="0" collapsed="false">
      <c r="A168" s="43"/>
      <c r="B168" s="27" t="s">
        <v>192</v>
      </c>
      <c r="C168" s="76" t="s">
        <v>193</v>
      </c>
      <c r="D168" s="74"/>
      <c r="E168" s="71" t="n">
        <f aca="false">E169</f>
        <v>2734200</v>
      </c>
      <c r="F168" s="71" t="n">
        <f aca="false">F169</f>
        <v>2734200</v>
      </c>
    </row>
    <row r="169" customFormat="false" ht="48.5" hidden="false" customHeight="false" outlineLevel="0" collapsed="false">
      <c r="A169" s="43"/>
      <c r="B169" s="30" t="s">
        <v>171</v>
      </c>
      <c r="C169" s="76" t="s">
        <v>193</v>
      </c>
      <c r="D169" s="74" t="n">
        <v>600</v>
      </c>
      <c r="E169" s="71" t="n">
        <f aca="false">'приложение 11'!I405</f>
        <v>2734200</v>
      </c>
      <c r="F169" s="71" t="n">
        <f aca="false">'приложение 11'!Q405</f>
        <v>2734200</v>
      </c>
    </row>
    <row r="170" customFormat="false" ht="79.85" hidden="false" customHeight="false" outlineLevel="0" collapsed="false">
      <c r="A170" s="43"/>
      <c r="B170" s="30" t="s">
        <v>194</v>
      </c>
      <c r="C170" s="76" t="s">
        <v>195</v>
      </c>
      <c r="D170" s="81"/>
      <c r="E170" s="71" t="n">
        <f aca="false">E171</f>
        <v>8070700</v>
      </c>
      <c r="F170" s="71" t="n">
        <f aca="false">F171</f>
        <v>8160500</v>
      </c>
    </row>
    <row r="171" customFormat="false" ht="48.5" hidden="false" customHeight="false" outlineLevel="0" collapsed="false">
      <c r="A171" s="43"/>
      <c r="B171" s="30" t="s">
        <v>171</v>
      </c>
      <c r="C171" s="76" t="s">
        <v>195</v>
      </c>
      <c r="D171" s="81" t="n">
        <v>600</v>
      </c>
      <c r="E171" s="71" t="n">
        <f aca="false">'приложение 11'!I366</f>
        <v>8070700</v>
      </c>
      <c r="F171" s="71" t="n">
        <f aca="false">'приложение 11'!Q365</f>
        <v>8160500</v>
      </c>
    </row>
    <row r="172" customFormat="false" ht="220.85" hidden="false" customHeight="false" outlineLevel="0" collapsed="false">
      <c r="A172" s="43"/>
      <c r="B172" s="30" t="s">
        <v>196</v>
      </c>
      <c r="C172" s="76" t="s">
        <v>197</v>
      </c>
      <c r="D172" s="81"/>
      <c r="E172" s="71" t="n">
        <f aca="false">E173</f>
        <v>100043600</v>
      </c>
      <c r="F172" s="71" t="n">
        <f aca="false">F173</f>
        <v>100043600</v>
      </c>
    </row>
    <row r="173" customFormat="false" ht="48.5" hidden="false" customHeight="false" outlineLevel="0" collapsed="false">
      <c r="A173" s="43"/>
      <c r="B173" s="30" t="s">
        <v>171</v>
      </c>
      <c r="C173" s="76" t="s">
        <v>197</v>
      </c>
      <c r="D173" s="81" t="n">
        <v>600</v>
      </c>
      <c r="E173" s="71" t="n">
        <f aca="false">'приложение 11'!I368</f>
        <v>100043600</v>
      </c>
      <c r="F173" s="71" t="n">
        <f aca="false">'приложение 11'!Q368</f>
        <v>100043600</v>
      </c>
    </row>
    <row r="174" customFormat="false" ht="17.35" hidden="false" customHeight="false" outlineLevel="0" collapsed="false">
      <c r="A174" s="43"/>
      <c r="B174" s="34" t="s">
        <v>198</v>
      </c>
      <c r="C174" s="43" t="n">
        <v>5820000000</v>
      </c>
      <c r="D174" s="74"/>
      <c r="E174" s="71" t="n">
        <f aca="false">E175+E183+E181+E185+E178+E190</f>
        <v>353313700</v>
      </c>
      <c r="F174" s="71" t="n">
        <f aca="false">F175+F183+F181+F185+F178+F190</f>
        <v>357278200</v>
      </c>
    </row>
    <row r="175" customFormat="false" ht="32.8" hidden="false" customHeight="false" outlineLevel="0" collapsed="false">
      <c r="A175" s="43"/>
      <c r="B175" s="72" t="s">
        <v>135</v>
      </c>
      <c r="C175" s="43" t="n">
        <v>5820000590</v>
      </c>
      <c r="D175" s="74"/>
      <c r="E175" s="71" t="n">
        <f aca="false">E176+E177</f>
        <v>261545050</v>
      </c>
      <c r="F175" s="71" t="n">
        <f aca="false">F176+F177</f>
        <v>248485280</v>
      </c>
    </row>
    <row r="176" customFormat="false" ht="48.5" hidden="false" customHeight="false" outlineLevel="0" collapsed="false">
      <c r="A176" s="43"/>
      <c r="B176" s="34" t="s">
        <v>171</v>
      </c>
      <c r="C176" s="43" t="n">
        <v>5820000590</v>
      </c>
      <c r="D176" s="74" t="n">
        <v>600</v>
      </c>
      <c r="E176" s="71" t="n">
        <f aca="false">'приложение 11'!I376+'приложение 11'!I462+'приложение 11'!I439</f>
        <v>261545050</v>
      </c>
      <c r="F176" s="71" t="n">
        <f aca="false">'приложение 11'!Q376+'приложение 11'!Q462+'приложение 11'!Q439</f>
        <v>248485280</v>
      </c>
    </row>
    <row r="177" customFormat="false" ht="17.35" hidden="true" customHeight="false" outlineLevel="0" collapsed="false">
      <c r="A177" s="43"/>
      <c r="B177" s="34" t="s">
        <v>111</v>
      </c>
      <c r="C177" s="43" t="n">
        <v>5820000590</v>
      </c>
      <c r="D177" s="74" t="n">
        <v>800</v>
      </c>
      <c r="E177" s="71" t="n">
        <f aca="false">'приложение 11'!I377</f>
        <v>0</v>
      </c>
      <c r="F177" s="71" t="n">
        <f aca="false">'приложение 11'!Q377</f>
        <v>0</v>
      </c>
    </row>
    <row r="178" customFormat="false" ht="32.8" hidden="false" customHeight="false" outlineLevel="0" collapsed="false">
      <c r="A178" s="43"/>
      <c r="B178" s="30" t="s">
        <v>199</v>
      </c>
      <c r="C178" s="76" t="n">
        <v>5820010660</v>
      </c>
      <c r="D178" s="74"/>
      <c r="E178" s="71" t="n">
        <f aca="false">E179+E180</f>
        <v>89768250</v>
      </c>
      <c r="F178" s="71" t="n">
        <f aca="false">F179+F180</f>
        <v>98548320</v>
      </c>
    </row>
    <row r="179" customFormat="false" ht="48.5" hidden="false" customHeight="false" outlineLevel="0" collapsed="false">
      <c r="A179" s="43"/>
      <c r="B179" s="30" t="s">
        <v>171</v>
      </c>
      <c r="C179" s="76" t="n">
        <v>5820010660</v>
      </c>
      <c r="D179" s="81" t="n">
        <v>600</v>
      </c>
      <c r="E179" s="71" t="n">
        <f aca="false">'приложение 11'!I379+'приложение 11'!I441</f>
        <v>89724890</v>
      </c>
      <c r="F179" s="71" t="n">
        <f aca="false">'приложение 11'!Q379+'приложение 11'!Q441</f>
        <v>98501960</v>
      </c>
    </row>
    <row r="180" customFormat="false" ht="17.35" hidden="false" customHeight="false" outlineLevel="0" collapsed="false">
      <c r="A180" s="43"/>
      <c r="B180" s="30" t="s">
        <v>111</v>
      </c>
      <c r="C180" s="76" t="n">
        <v>5820010660</v>
      </c>
      <c r="D180" s="81" t="n">
        <v>800</v>
      </c>
      <c r="E180" s="71" t="n">
        <f aca="false">'приложение 11'!I380+'приложение 11'!I442</f>
        <v>43360</v>
      </c>
      <c r="F180" s="71" t="n">
        <f aca="false">'приложение 11'!Q380+'приложение 11'!Q442</f>
        <v>46360</v>
      </c>
    </row>
    <row r="181" customFormat="false" ht="158.2" hidden="false" customHeight="false" outlineLevel="0" collapsed="false">
      <c r="A181" s="43"/>
      <c r="B181" s="34" t="s">
        <v>200</v>
      </c>
      <c r="C181" s="43" t="n">
        <v>5820060740</v>
      </c>
      <c r="D181" s="70"/>
      <c r="E181" s="71" t="n">
        <f aca="false">E182</f>
        <v>164100</v>
      </c>
      <c r="F181" s="71" t="n">
        <f aca="false">F182</f>
        <v>164100</v>
      </c>
    </row>
    <row r="182" customFormat="false" ht="48.5" hidden="false" customHeight="false" outlineLevel="0" collapsed="false">
      <c r="A182" s="43"/>
      <c r="B182" s="34" t="s">
        <v>171</v>
      </c>
      <c r="C182" s="43" t="n">
        <v>5820060740</v>
      </c>
      <c r="D182" s="70" t="s">
        <v>201</v>
      </c>
      <c r="E182" s="71" t="n">
        <f aca="false">'приложение 11'!I382+'приложение 11'!I444</f>
        <v>164100</v>
      </c>
      <c r="F182" s="71" t="n">
        <f aca="false">'приложение 11'!Q382+'приложение 11'!Q444</f>
        <v>164100</v>
      </c>
    </row>
    <row r="183" customFormat="false" ht="158.2" hidden="false" customHeight="false" outlineLevel="0" collapsed="false">
      <c r="A183" s="43"/>
      <c r="B183" s="34" t="s">
        <v>172</v>
      </c>
      <c r="C183" s="43" t="n">
        <v>5820060820</v>
      </c>
      <c r="D183" s="74"/>
      <c r="E183" s="71" t="n">
        <f aca="false">E184</f>
        <v>143000</v>
      </c>
      <c r="F183" s="71" t="n">
        <f aca="false">F184</f>
        <v>148800</v>
      </c>
    </row>
    <row r="184" customFormat="false" ht="48.5" hidden="false" customHeight="false" outlineLevel="0" collapsed="false">
      <c r="A184" s="43"/>
      <c r="B184" s="34" t="s">
        <v>171</v>
      </c>
      <c r="C184" s="43" t="n">
        <v>5820060820</v>
      </c>
      <c r="D184" s="74" t="n">
        <v>600</v>
      </c>
      <c r="E184" s="71" t="n">
        <f aca="false">'приложение 11'!I464</f>
        <v>143000</v>
      </c>
      <c r="F184" s="71" t="n">
        <f aca="false">'приложение 11'!Q464</f>
        <v>148800</v>
      </c>
    </row>
    <row r="185" customFormat="false" ht="95.5" hidden="false" customHeight="false" outlineLevel="0" collapsed="false">
      <c r="A185" s="43"/>
      <c r="B185" s="34" t="s">
        <v>202</v>
      </c>
      <c r="C185" s="43" t="n">
        <v>5820100000</v>
      </c>
      <c r="D185" s="74"/>
      <c r="E185" s="71" t="n">
        <f aca="false">E186+E188</f>
        <v>1693300</v>
      </c>
      <c r="F185" s="71" t="n">
        <f aca="false">F186+F188</f>
        <v>1693300</v>
      </c>
    </row>
    <row r="186" customFormat="false" ht="32.8" hidden="true" customHeight="false" outlineLevel="0" collapsed="false">
      <c r="A186" s="43"/>
      <c r="B186" s="34" t="s">
        <v>177</v>
      </c>
      <c r="C186" s="43" t="n">
        <v>5820100590</v>
      </c>
      <c r="D186" s="74"/>
      <c r="E186" s="71" t="n">
        <f aca="false">E187</f>
        <v>0</v>
      </c>
      <c r="F186" s="71" t="n">
        <f aca="false">F187</f>
        <v>0</v>
      </c>
    </row>
    <row r="187" customFormat="false" ht="48.5" hidden="true" customHeight="false" outlineLevel="0" collapsed="false">
      <c r="A187" s="43"/>
      <c r="B187" s="34" t="s">
        <v>171</v>
      </c>
      <c r="C187" s="43" t="n">
        <v>5820100590</v>
      </c>
      <c r="D187" s="74" t="n">
        <v>600</v>
      </c>
      <c r="E187" s="71" t="n">
        <f aca="false">'приложение 11'!I385+'приложение 11'!I447</f>
        <v>0</v>
      </c>
      <c r="F187" s="71" t="n">
        <f aca="false">'приложение 11'!Q385+'приложение 11'!Q447</f>
        <v>0</v>
      </c>
    </row>
    <row r="188" customFormat="false" ht="95.5" hidden="false" customHeight="false" outlineLevel="0" collapsed="false">
      <c r="A188" s="43"/>
      <c r="B188" s="30" t="s">
        <v>178</v>
      </c>
      <c r="C188" s="76" t="n">
        <v>5820100591</v>
      </c>
      <c r="D188" s="81"/>
      <c r="E188" s="71" t="n">
        <f aca="false">E189</f>
        <v>1693300</v>
      </c>
      <c r="F188" s="71" t="n">
        <f aca="false">F189</f>
        <v>1693300</v>
      </c>
    </row>
    <row r="189" customFormat="false" ht="48.5" hidden="false" customHeight="false" outlineLevel="0" collapsed="false">
      <c r="A189" s="43"/>
      <c r="B189" s="30" t="s">
        <v>171</v>
      </c>
      <c r="C189" s="76" t="n">
        <v>5820100591</v>
      </c>
      <c r="D189" s="81" t="n">
        <v>600</v>
      </c>
      <c r="E189" s="71" t="n">
        <f aca="false">'приложение 11'!I387+'приложение 11'!I449</f>
        <v>1693300</v>
      </c>
      <c r="F189" s="71" t="n">
        <f aca="false">'приложение 11'!Q387+'приложение 11'!Q449</f>
        <v>1693300</v>
      </c>
    </row>
    <row r="190" customFormat="false" ht="17.35" hidden="false" customHeight="false" outlineLevel="0" collapsed="false">
      <c r="A190" s="43"/>
      <c r="B190" s="30" t="s">
        <v>203</v>
      </c>
      <c r="C190" s="76" t="s">
        <v>204</v>
      </c>
      <c r="D190" s="81"/>
      <c r="E190" s="71" t="n">
        <f aca="false">E191</f>
        <v>0</v>
      </c>
      <c r="F190" s="71" t="n">
        <f aca="false">F191</f>
        <v>8238400</v>
      </c>
    </row>
    <row r="191" customFormat="false" ht="17.35" hidden="false" customHeight="false" outlineLevel="0" collapsed="false">
      <c r="A191" s="43"/>
      <c r="B191" s="30" t="s">
        <v>205</v>
      </c>
      <c r="C191" s="76" t="s">
        <v>206</v>
      </c>
      <c r="D191" s="81"/>
      <c r="E191" s="71" t="n">
        <f aca="false">E192</f>
        <v>0</v>
      </c>
      <c r="F191" s="71" t="n">
        <f aca="false">F192</f>
        <v>8238400</v>
      </c>
    </row>
    <row r="192" customFormat="false" ht="48.5" hidden="false" customHeight="false" outlineLevel="0" collapsed="false">
      <c r="A192" s="43"/>
      <c r="B192" s="30" t="s">
        <v>171</v>
      </c>
      <c r="C192" s="76" t="s">
        <v>206</v>
      </c>
      <c r="D192" s="81" t="n">
        <v>600</v>
      </c>
      <c r="E192" s="71" t="n">
        <f aca="false">'приложение 11'!I467</f>
        <v>0</v>
      </c>
      <c r="F192" s="71" t="n">
        <f aca="false">'приложение 11'!Q467</f>
        <v>8238400</v>
      </c>
    </row>
    <row r="193" customFormat="false" ht="17.35" hidden="false" customHeight="false" outlineLevel="0" collapsed="false">
      <c r="A193" s="43"/>
      <c r="B193" s="34" t="s">
        <v>207</v>
      </c>
      <c r="C193" s="43" t="n">
        <v>5830000000</v>
      </c>
      <c r="D193" s="74"/>
      <c r="E193" s="71" t="n">
        <f aca="false">E194+E196+E201+E199</f>
        <v>18719900</v>
      </c>
      <c r="F193" s="71" t="n">
        <f aca="false">F194+F196+F201+F199</f>
        <v>18694600</v>
      </c>
    </row>
    <row r="194" customFormat="false" ht="32.8" hidden="false" customHeight="false" outlineLevel="0" collapsed="false">
      <c r="A194" s="43"/>
      <c r="B194" s="34" t="s">
        <v>135</v>
      </c>
      <c r="C194" s="43" t="n">
        <v>5830000590</v>
      </c>
      <c r="D194" s="74"/>
      <c r="E194" s="71" t="n">
        <f aca="false">E195</f>
        <v>5634000</v>
      </c>
      <c r="F194" s="71" t="n">
        <f aca="false">F195</f>
        <v>5608700</v>
      </c>
    </row>
    <row r="195" customFormat="false" ht="48.5" hidden="false" customHeight="false" outlineLevel="0" collapsed="false">
      <c r="A195" s="43"/>
      <c r="B195" s="34" t="s">
        <v>171</v>
      </c>
      <c r="C195" s="43" t="n">
        <v>5830000590</v>
      </c>
      <c r="D195" s="74" t="n">
        <v>600</v>
      </c>
      <c r="E195" s="71" t="n">
        <f aca="false">'приложение 11'!I408</f>
        <v>5634000</v>
      </c>
      <c r="F195" s="71" t="n">
        <f aca="false">'приложение 11'!Q407</f>
        <v>5608700</v>
      </c>
    </row>
    <row r="196" customFormat="false" ht="111.15" hidden="false" customHeight="false" outlineLevel="0" collapsed="false">
      <c r="A196" s="43"/>
      <c r="B196" s="36" t="s">
        <v>208</v>
      </c>
      <c r="C196" s="76" t="n">
        <v>5830060710</v>
      </c>
      <c r="D196" s="81"/>
      <c r="E196" s="71" t="n">
        <f aca="false">E197+E198</f>
        <v>13085900</v>
      </c>
      <c r="F196" s="71" t="n">
        <f aca="false">F197+F198</f>
        <v>13085900</v>
      </c>
    </row>
    <row r="197" customFormat="false" ht="32.8" hidden="false" customHeight="false" outlineLevel="0" collapsed="false">
      <c r="A197" s="43"/>
      <c r="B197" s="30" t="s">
        <v>108</v>
      </c>
      <c r="C197" s="76" t="n">
        <v>5830060710</v>
      </c>
      <c r="D197" s="81" t="n">
        <v>200</v>
      </c>
      <c r="E197" s="71" t="n">
        <f aca="false">'приложение 11'!I432</f>
        <v>193300</v>
      </c>
      <c r="F197" s="71" t="n">
        <f aca="false">'приложение 11'!Q432</f>
        <v>193300</v>
      </c>
    </row>
    <row r="198" customFormat="false" ht="32.8" hidden="false" customHeight="false" outlineLevel="0" collapsed="false">
      <c r="A198" s="43"/>
      <c r="B198" s="30" t="s">
        <v>147</v>
      </c>
      <c r="C198" s="76" t="n">
        <v>5830060710</v>
      </c>
      <c r="D198" s="81" t="n">
        <v>300</v>
      </c>
      <c r="E198" s="71" t="n">
        <f aca="false">'приложение 11'!I433</f>
        <v>12892600</v>
      </c>
      <c r="F198" s="71" t="n">
        <f aca="false">'приложение 11'!Q433</f>
        <v>12892600</v>
      </c>
    </row>
    <row r="199" customFormat="false" ht="79.85" hidden="true" customHeight="false" outlineLevel="0" collapsed="false">
      <c r="A199" s="43"/>
      <c r="B199" s="30" t="s">
        <v>209</v>
      </c>
      <c r="C199" s="76" t="s">
        <v>210</v>
      </c>
      <c r="D199" s="81"/>
      <c r="E199" s="71" t="n">
        <f aca="false">E200</f>
        <v>0</v>
      </c>
      <c r="F199" s="71" t="n">
        <f aca="false">F200</f>
        <v>0</v>
      </c>
    </row>
    <row r="200" customFormat="false" ht="48.5" hidden="true" customHeight="false" outlineLevel="0" collapsed="false">
      <c r="A200" s="43"/>
      <c r="B200" s="30" t="s">
        <v>171</v>
      </c>
      <c r="C200" s="76" t="s">
        <v>210</v>
      </c>
      <c r="D200" s="81" t="n">
        <v>600</v>
      </c>
      <c r="E200" s="71" t="n">
        <f aca="false">'приложение 11'!I410</f>
        <v>0</v>
      </c>
      <c r="F200" s="71" t="n">
        <f aca="false">'приложение 11'!Q410</f>
        <v>0</v>
      </c>
    </row>
    <row r="201" customFormat="false" ht="32.8" hidden="true" customHeight="false" outlineLevel="0" collapsed="false">
      <c r="A201" s="43"/>
      <c r="B201" s="30" t="s">
        <v>211</v>
      </c>
      <c r="C201" s="76" t="n">
        <v>5830100000</v>
      </c>
      <c r="D201" s="81"/>
      <c r="E201" s="71" t="n">
        <f aca="false">E202</f>
        <v>0</v>
      </c>
      <c r="F201" s="71" t="n">
        <f aca="false">F202</f>
        <v>0</v>
      </c>
    </row>
    <row r="202" customFormat="false" ht="32.8" hidden="true" customHeight="false" outlineLevel="0" collapsed="false">
      <c r="A202" s="43"/>
      <c r="B202" s="30" t="s">
        <v>135</v>
      </c>
      <c r="C202" s="76" t="n">
        <v>5830100590</v>
      </c>
      <c r="D202" s="81"/>
      <c r="E202" s="71" t="n">
        <f aca="false">E203</f>
        <v>0</v>
      </c>
      <c r="F202" s="71" t="n">
        <f aca="false">F203</f>
        <v>0</v>
      </c>
    </row>
    <row r="203" customFormat="false" ht="32.8" hidden="true" customHeight="false" outlineLevel="0" collapsed="false">
      <c r="A203" s="43"/>
      <c r="B203" s="30" t="s">
        <v>147</v>
      </c>
      <c r="C203" s="76" t="n">
        <v>5830100590</v>
      </c>
      <c r="D203" s="81" t="n">
        <v>300</v>
      </c>
      <c r="E203" s="71" t="n">
        <f aca="false">'приложение 11'!I413</f>
        <v>0</v>
      </c>
      <c r="F203" s="71" t="n">
        <f aca="false">'приложение 11'!Q413</f>
        <v>0</v>
      </c>
    </row>
    <row r="204" s="67" customFormat="true" ht="79.85" hidden="false" customHeight="false" outlineLevel="0" collapsed="false">
      <c r="A204" s="63" t="s">
        <v>84</v>
      </c>
      <c r="B204" s="84" t="s">
        <v>212</v>
      </c>
      <c r="C204" s="62" t="n">
        <v>5900000000</v>
      </c>
      <c r="D204" s="80"/>
      <c r="E204" s="69" t="n">
        <f aca="false">E205+E208</f>
        <v>69123400</v>
      </c>
      <c r="F204" s="69" t="n">
        <f aca="false">F205+F208</f>
        <v>66306400</v>
      </c>
    </row>
    <row r="205" customFormat="false" ht="17.35" hidden="false" customHeight="false" outlineLevel="0" collapsed="false">
      <c r="A205" s="43"/>
      <c r="B205" s="34" t="s">
        <v>213</v>
      </c>
      <c r="C205" s="43" t="n">
        <v>5920000000</v>
      </c>
      <c r="D205" s="74"/>
      <c r="E205" s="71" t="n">
        <f aca="false">E206</f>
        <v>49126100</v>
      </c>
      <c r="F205" s="71" t="n">
        <f aca="false">F206</f>
        <v>46636300</v>
      </c>
    </row>
    <row r="206" customFormat="false" ht="32.8" hidden="false" customHeight="false" outlineLevel="0" collapsed="false">
      <c r="A206" s="43"/>
      <c r="B206" s="72" t="s">
        <v>135</v>
      </c>
      <c r="C206" s="43" t="n">
        <v>5920000590</v>
      </c>
      <c r="D206" s="74"/>
      <c r="E206" s="71" t="n">
        <f aca="false">E207</f>
        <v>49126100</v>
      </c>
      <c r="F206" s="71" t="n">
        <f aca="false">F207</f>
        <v>46636300</v>
      </c>
    </row>
    <row r="207" customFormat="false" ht="48.5" hidden="false" customHeight="false" outlineLevel="0" collapsed="false">
      <c r="A207" s="43"/>
      <c r="B207" s="34" t="s">
        <v>171</v>
      </c>
      <c r="C207" s="43" t="n">
        <v>5920000590</v>
      </c>
      <c r="D207" s="74" t="n">
        <v>600</v>
      </c>
      <c r="E207" s="71" t="n">
        <f aca="false">'приложение 11'!I478</f>
        <v>49126100</v>
      </c>
      <c r="F207" s="71" t="n">
        <f aca="false">'приложение 11'!Q478</f>
        <v>46636300</v>
      </c>
    </row>
    <row r="208" customFormat="false" ht="17.35" hidden="false" customHeight="false" outlineLevel="0" collapsed="false">
      <c r="A208" s="43"/>
      <c r="B208" s="34" t="s">
        <v>214</v>
      </c>
      <c r="C208" s="43" t="n">
        <v>5930000000</v>
      </c>
      <c r="D208" s="74"/>
      <c r="E208" s="71" t="n">
        <f aca="false">E209+E211</f>
        <v>19997300</v>
      </c>
      <c r="F208" s="71" t="n">
        <f aca="false">F209+F211</f>
        <v>19670100</v>
      </c>
    </row>
    <row r="209" customFormat="false" ht="32.8" hidden="false" customHeight="false" outlineLevel="0" collapsed="false">
      <c r="A209" s="43"/>
      <c r="B209" s="72" t="s">
        <v>135</v>
      </c>
      <c r="C209" s="43" t="n">
        <v>5930000590</v>
      </c>
      <c r="D209" s="74"/>
      <c r="E209" s="71" t="n">
        <f aca="false">E210</f>
        <v>19492200</v>
      </c>
      <c r="F209" s="71" t="n">
        <f aca="false">F210</f>
        <v>19214000</v>
      </c>
    </row>
    <row r="210" customFormat="false" ht="48.5" hidden="false" customHeight="false" outlineLevel="0" collapsed="false">
      <c r="A210" s="43"/>
      <c r="B210" s="34" t="s">
        <v>171</v>
      </c>
      <c r="C210" s="43" t="n">
        <v>5930000590</v>
      </c>
      <c r="D210" s="74" t="n">
        <v>600</v>
      </c>
      <c r="E210" s="71" t="n">
        <f aca="false">'приложение 11'!I481</f>
        <v>19492200</v>
      </c>
      <c r="F210" s="71" t="n">
        <f aca="false">'приложение 11'!Q481</f>
        <v>19214000</v>
      </c>
    </row>
    <row r="211" customFormat="false" ht="17.35" hidden="false" customHeight="false" outlineLevel="0" collapsed="false">
      <c r="A211" s="43"/>
      <c r="B211" s="34" t="s">
        <v>205</v>
      </c>
      <c r="C211" s="43" t="s">
        <v>215</v>
      </c>
      <c r="D211" s="74"/>
      <c r="E211" s="71" t="n">
        <f aca="false">E212</f>
        <v>505100</v>
      </c>
      <c r="F211" s="71" t="n">
        <f aca="false">F212</f>
        <v>456100</v>
      </c>
    </row>
    <row r="212" customFormat="false" ht="48.5" hidden="false" customHeight="false" outlineLevel="0" collapsed="false">
      <c r="A212" s="43"/>
      <c r="B212" s="34" t="s">
        <v>169</v>
      </c>
      <c r="C212" s="43" t="s">
        <v>215</v>
      </c>
      <c r="D212" s="74" t="n">
        <v>600</v>
      </c>
      <c r="E212" s="71" t="n">
        <f aca="false">'приложение 11'!I483</f>
        <v>505100</v>
      </c>
      <c r="F212" s="71" t="n">
        <f aca="false">'приложение 11'!Q483</f>
        <v>456100</v>
      </c>
    </row>
    <row r="213" s="67" customFormat="true" ht="48.5" hidden="false" customHeight="false" outlineLevel="0" collapsed="false">
      <c r="A213" s="63" t="s">
        <v>216</v>
      </c>
      <c r="B213" s="21" t="s">
        <v>217</v>
      </c>
      <c r="C213" s="82" t="n">
        <v>600000000</v>
      </c>
      <c r="D213" s="83"/>
      <c r="E213" s="69" t="n">
        <f aca="false">E214</f>
        <v>7484400</v>
      </c>
      <c r="F213" s="69" t="n">
        <f aca="false">F214</f>
        <v>9133800</v>
      </c>
    </row>
    <row r="214" customFormat="false" ht="17.35" hidden="false" customHeight="false" outlineLevel="0" collapsed="false">
      <c r="A214" s="43"/>
      <c r="B214" s="30" t="s">
        <v>218</v>
      </c>
      <c r="C214" s="76" t="n">
        <v>6010000000</v>
      </c>
      <c r="D214" s="77"/>
      <c r="E214" s="71" t="n">
        <f aca="false">E217+E215</f>
        <v>7484400</v>
      </c>
      <c r="F214" s="71" t="n">
        <f aca="false">F217+F215</f>
        <v>9133800</v>
      </c>
    </row>
    <row r="215" customFormat="false" ht="32.8" hidden="true" customHeight="false" outlineLevel="0" collapsed="false">
      <c r="A215" s="43"/>
      <c r="B215" s="30" t="s">
        <v>219</v>
      </c>
      <c r="C215" s="76" t="n">
        <v>6010010680</v>
      </c>
      <c r="D215" s="77"/>
      <c r="E215" s="71" t="n">
        <f aca="false">E216</f>
        <v>0</v>
      </c>
      <c r="F215" s="71" t="n">
        <f aca="false">F216</f>
        <v>0</v>
      </c>
    </row>
    <row r="216" customFormat="false" ht="32.8" hidden="true" customHeight="false" outlineLevel="0" collapsed="false">
      <c r="A216" s="43"/>
      <c r="B216" s="30" t="s">
        <v>147</v>
      </c>
      <c r="C216" s="76" t="n">
        <v>6010010680</v>
      </c>
      <c r="D216" s="77" t="s">
        <v>148</v>
      </c>
      <c r="E216" s="71" t="n">
        <f aca="false">'приложение 11'!I213</f>
        <v>0</v>
      </c>
      <c r="F216" s="71" t="n">
        <f aca="false">'приложение 11'!Q213</f>
        <v>0</v>
      </c>
    </row>
    <row r="217" customFormat="false" ht="32.8" hidden="false" customHeight="false" outlineLevel="0" collapsed="false">
      <c r="A217" s="43"/>
      <c r="B217" s="30" t="s">
        <v>220</v>
      </c>
      <c r="C217" s="76" t="s">
        <v>221</v>
      </c>
      <c r="D217" s="77"/>
      <c r="E217" s="71" t="n">
        <f aca="false">E218</f>
        <v>7484400</v>
      </c>
      <c r="F217" s="71" t="n">
        <f aca="false">F218</f>
        <v>9133800</v>
      </c>
    </row>
    <row r="218" customFormat="false" ht="32.8" hidden="false" customHeight="false" outlineLevel="0" collapsed="false">
      <c r="A218" s="43"/>
      <c r="B218" s="30" t="s">
        <v>147</v>
      </c>
      <c r="C218" s="76" t="s">
        <v>221</v>
      </c>
      <c r="D218" s="77" t="s">
        <v>148</v>
      </c>
      <c r="E218" s="71" t="n">
        <f aca="false">'приложение 11'!I215</f>
        <v>7484400</v>
      </c>
      <c r="F218" s="71" t="n">
        <f aca="false">'приложение 11'!Q215</f>
        <v>9133800</v>
      </c>
    </row>
    <row r="219" s="67" customFormat="true" ht="32.8" hidden="false" customHeight="false" outlineLevel="0" collapsed="false">
      <c r="A219" s="63" t="s">
        <v>222</v>
      </c>
      <c r="B219" s="63" t="s">
        <v>223</v>
      </c>
      <c r="C219" s="62" t="n">
        <v>6100000000</v>
      </c>
      <c r="D219" s="78"/>
      <c r="E219" s="69" t="n">
        <f aca="false">E220</f>
        <v>146804900</v>
      </c>
      <c r="F219" s="69" t="n">
        <f aca="false">F220</f>
        <v>148225000</v>
      </c>
    </row>
    <row r="220" customFormat="false" ht="32.8" hidden="false" customHeight="false" outlineLevel="0" collapsed="false">
      <c r="A220" s="43"/>
      <c r="B220" s="30" t="s">
        <v>224</v>
      </c>
      <c r="C220" s="76" t="n">
        <v>6110000000</v>
      </c>
      <c r="D220" s="77"/>
      <c r="E220" s="71" t="n">
        <f aca="false">E232+E221+E227+E229+E223+E225</f>
        <v>146804900</v>
      </c>
      <c r="F220" s="71" t="n">
        <f aca="false">F232+F221+F227+F229+F223+F225</f>
        <v>148225000</v>
      </c>
    </row>
    <row r="221" customFormat="false" ht="32.8" hidden="false" customHeight="false" outlineLevel="0" collapsed="false">
      <c r="A221" s="43"/>
      <c r="B221" s="36" t="s">
        <v>135</v>
      </c>
      <c r="C221" s="76" t="n">
        <v>6110000590</v>
      </c>
      <c r="D221" s="77"/>
      <c r="E221" s="71" t="n">
        <f aca="false">E222</f>
        <v>142150600</v>
      </c>
      <c r="F221" s="71" t="n">
        <f aca="false">F222</f>
        <v>140426800</v>
      </c>
    </row>
    <row r="222" customFormat="false" ht="48.5" hidden="false" customHeight="false" outlineLevel="0" collapsed="false">
      <c r="A222" s="43"/>
      <c r="B222" s="36" t="s">
        <v>169</v>
      </c>
      <c r="C222" s="76" t="n">
        <v>6110000590</v>
      </c>
      <c r="D222" s="77" t="s">
        <v>201</v>
      </c>
      <c r="E222" s="71" t="n">
        <f aca="false">'приложение 11'!I528</f>
        <v>142150600</v>
      </c>
      <c r="F222" s="71" t="n">
        <f aca="false">'приложение 11'!Q528</f>
        <v>140426800</v>
      </c>
    </row>
    <row r="223" customFormat="false" ht="158.2" hidden="false" customHeight="false" outlineLevel="0" collapsed="false">
      <c r="A223" s="43"/>
      <c r="B223" s="30" t="s">
        <v>172</v>
      </c>
      <c r="C223" s="76" t="n">
        <v>6110060820</v>
      </c>
      <c r="D223" s="77"/>
      <c r="E223" s="71" t="n">
        <f aca="false">E224</f>
        <v>31300</v>
      </c>
      <c r="F223" s="71" t="n">
        <f aca="false">F224</f>
        <v>32600</v>
      </c>
    </row>
    <row r="224" customFormat="false" ht="48.5" hidden="false" customHeight="false" outlineLevel="0" collapsed="false">
      <c r="A224" s="43"/>
      <c r="B224" s="30" t="s">
        <v>171</v>
      </c>
      <c r="C224" s="76" t="n">
        <v>6110060820</v>
      </c>
      <c r="D224" s="77" t="s">
        <v>201</v>
      </c>
      <c r="E224" s="71" t="n">
        <f aca="false">'приложение 11'!I523</f>
        <v>31300</v>
      </c>
      <c r="F224" s="71" t="n">
        <f aca="false">'приложение 11'!Q523</f>
        <v>32600</v>
      </c>
    </row>
    <row r="225" customFormat="false" ht="32.8" hidden="false" customHeight="false" outlineLevel="0" collapsed="false">
      <c r="A225" s="43"/>
      <c r="B225" s="30" t="s">
        <v>225</v>
      </c>
      <c r="C225" s="76" t="s">
        <v>226</v>
      </c>
      <c r="D225" s="77"/>
      <c r="E225" s="71" t="n">
        <f aca="false">E226</f>
        <v>0</v>
      </c>
      <c r="F225" s="71" t="n">
        <f aca="false">F226</f>
        <v>3174400</v>
      </c>
    </row>
    <row r="226" customFormat="false" ht="48.5" hidden="false" customHeight="false" outlineLevel="0" collapsed="false">
      <c r="A226" s="43"/>
      <c r="B226" s="30" t="s">
        <v>169</v>
      </c>
      <c r="C226" s="76" t="s">
        <v>226</v>
      </c>
      <c r="D226" s="77" t="s">
        <v>201</v>
      </c>
      <c r="E226" s="71" t="n">
        <f aca="false">'приложение 11'!I530</f>
        <v>0</v>
      </c>
      <c r="F226" s="71" t="n">
        <f aca="false">'приложение 11'!Q530</f>
        <v>3174400</v>
      </c>
    </row>
    <row r="227" customFormat="false" ht="48.5" hidden="false" customHeight="false" outlineLevel="0" collapsed="false">
      <c r="A227" s="43"/>
      <c r="B227" s="36" t="s">
        <v>227</v>
      </c>
      <c r="C227" s="76" t="s">
        <v>228</v>
      </c>
      <c r="D227" s="77"/>
      <c r="E227" s="71" t="n">
        <f aca="false">E228</f>
        <v>1902600</v>
      </c>
      <c r="F227" s="71" t="n">
        <f aca="false">F228</f>
        <v>1902600</v>
      </c>
    </row>
    <row r="228" customFormat="false" ht="48.5" hidden="false" customHeight="false" outlineLevel="0" collapsed="false">
      <c r="A228" s="43"/>
      <c r="B228" s="36" t="s">
        <v>169</v>
      </c>
      <c r="C228" s="76" t="s">
        <v>228</v>
      </c>
      <c r="D228" s="77" t="s">
        <v>201</v>
      </c>
      <c r="E228" s="71" t="n">
        <f aca="false">'приложение 11'!I532</f>
        <v>1902600</v>
      </c>
      <c r="F228" s="71" t="n">
        <f aca="false">'приложение 11'!Q532</f>
        <v>1902600</v>
      </c>
    </row>
    <row r="229" customFormat="false" ht="48.5" hidden="false" customHeight="false" outlineLevel="0" collapsed="false">
      <c r="A229" s="43"/>
      <c r="B229" s="36" t="s">
        <v>229</v>
      </c>
      <c r="C229" s="76" t="n">
        <v>6110100000</v>
      </c>
      <c r="D229" s="77"/>
      <c r="E229" s="71" t="n">
        <f aca="false">E230</f>
        <v>600000</v>
      </c>
      <c r="F229" s="71" t="n">
        <f aca="false">F230</f>
        <v>600000</v>
      </c>
    </row>
    <row r="230" customFormat="false" ht="32.8" hidden="false" customHeight="false" outlineLevel="0" collapsed="false">
      <c r="A230" s="43"/>
      <c r="B230" s="36" t="s">
        <v>135</v>
      </c>
      <c r="C230" s="76" t="n">
        <v>6110100590</v>
      </c>
      <c r="D230" s="77"/>
      <c r="E230" s="71" t="n">
        <f aca="false">E231</f>
        <v>600000</v>
      </c>
      <c r="F230" s="71" t="n">
        <f aca="false">F231</f>
        <v>600000</v>
      </c>
    </row>
    <row r="231" customFormat="false" ht="48.5" hidden="false" customHeight="false" outlineLevel="0" collapsed="false">
      <c r="A231" s="43"/>
      <c r="B231" s="36" t="s">
        <v>169</v>
      </c>
      <c r="C231" s="76" t="n">
        <v>6110100590</v>
      </c>
      <c r="D231" s="77" t="s">
        <v>201</v>
      </c>
      <c r="E231" s="71" t="n">
        <f aca="false">'приложение 11'!I535</f>
        <v>600000</v>
      </c>
      <c r="F231" s="71" t="n">
        <f aca="false">'приложение 11'!Q535</f>
        <v>600000</v>
      </c>
    </row>
    <row r="232" customFormat="false" ht="32.8" hidden="false" customHeight="false" outlineLevel="0" collapsed="false">
      <c r="A232" s="43"/>
      <c r="B232" s="30" t="s">
        <v>230</v>
      </c>
      <c r="C232" s="76" t="n">
        <v>6110200000</v>
      </c>
      <c r="D232" s="77"/>
      <c r="E232" s="71" t="n">
        <f aca="false">E233</f>
        <v>2120400</v>
      </c>
      <c r="F232" s="71" t="n">
        <f aca="false">F233</f>
        <v>2088600</v>
      </c>
    </row>
    <row r="233" customFormat="false" ht="32.8" hidden="false" customHeight="false" outlineLevel="0" collapsed="false">
      <c r="A233" s="43"/>
      <c r="B233" s="30" t="s">
        <v>231</v>
      </c>
      <c r="C233" s="76" t="n">
        <v>6110210160</v>
      </c>
      <c r="D233" s="77"/>
      <c r="E233" s="71" t="n">
        <f aca="false">E234+E235</f>
        <v>2120400</v>
      </c>
      <c r="F233" s="71" t="n">
        <f aca="false">F234+F235</f>
        <v>2088600</v>
      </c>
    </row>
    <row r="234" customFormat="false" ht="79.85" hidden="false" customHeight="false" outlineLevel="0" collapsed="false">
      <c r="A234" s="43"/>
      <c r="B234" s="30" t="s">
        <v>105</v>
      </c>
      <c r="C234" s="76" t="n">
        <v>6110210160</v>
      </c>
      <c r="D234" s="77" t="s">
        <v>106</v>
      </c>
      <c r="E234" s="71" t="n">
        <f aca="false">'приложение 11'!I517</f>
        <v>1722800</v>
      </c>
      <c r="F234" s="71" t="n">
        <f aca="false">'приложение 11'!Q517</f>
        <v>1697000</v>
      </c>
    </row>
    <row r="235" customFormat="false" ht="32.8" hidden="false" customHeight="false" outlineLevel="0" collapsed="false">
      <c r="A235" s="43"/>
      <c r="B235" s="30" t="s">
        <v>108</v>
      </c>
      <c r="C235" s="76" t="n">
        <v>6110210160</v>
      </c>
      <c r="D235" s="77" t="s">
        <v>109</v>
      </c>
      <c r="E235" s="71" t="n">
        <f aca="false">'приложение 11'!I518</f>
        <v>397600</v>
      </c>
      <c r="F235" s="71" t="n">
        <f aca="false">'приложение 11'!Q518</f>
        <v>391600</v>
      </c>
    </row>
    <row r="236" s="67" customFormat="true" ht="48.5" hidden="false" customHeight="false" outlineLevel="0" collapsed="false">
      <c r="A236" s="63" t="s">
        <v>232</v>
      </c>
      <c r="B236" s="21" t="s">
        <v>233</v>
      </c>
      <c r="C236" s="82" t="n">
        <v>6200000000</v>
      </c>
      <c r="D236" s="83"/>
      <c r="E236" s="69" t="n">
        <f aca="false">E237</f>
        <v>11250000</v>
      </c>
      <c r="F236" s="69" t="n">
        <f aca="false">F237</f>
        <v>11250000</v>
      </c>
    </row>
    <row r="237" customFormat="false" ht="32.8" hidden="false" customHeight="false" outlineLevel="0" collapsed="false">
      <c r="A237" s="43"/>
      <c r="B237" s="30" t="s">
        <v>234</v>
      </c>
      <c r="C237" s="76" t="n">
        <v>6240000000</v>
      </c>
      <c r="D237" s="77"/>
      <c r="E237" s="71" t="n">
        <f aca="false">E238</f>
        <v>11250000</v>
      </c>
      <c r="F237" s="71" t="n">
        <f aca="false">F238</f>
        <v>11250000</v>
      </c>
    </row>
    <row r="238" customFormat="false" ht="48.5" hidden="false" customHeight="false" outlineLevel="0" collapsed="false">
      <c r="A238" s="43"/>
      <c r="B238" s="30" t="s">
        <v>235</v>
      </c>
      <c r="C238" s="76" t="n">
        <v>6240010070</v>
      </c>
      <c r="D238" s="77"/>
      <c r="E238" s="71" t="n">
        <f aca="false">E239</f>
        <v>11250000</v>
      </c>
      <c r="F238" s="71" t="n">
        <f aca="false">F239</f>
        <v>11250000</v>
      </c>
    </row>
    <row r="239" customFormat="false" ht="32.8" hidden="false" customHeight="false" outlineLevel="0" collapsed="false">
      <c r="A239" s="43"/>
      <c r="B239" s="30" t="s">
        <v>108</v>
      </c>
      <c r="C239" s="76" t="n">
        <v>6240010070</v>
      </c>
      <c r="D239" s="77" t="s">
        <v>109</v>
      </c>
      <c r="E239" s="71" t="n">
        <f aca="false">'приложение 11'!I143</f>
        <v>11250000</v>
      </c>
      <c r="F239" s="71" t="n">
        <f aca="false">'приложение 11'!Q144</f>
        <v>11250000</v>
      </c>
    </row>
    <row r="240" s="67" customFormat="true" ht="48.5" hidden="false" customHeight="false" outlineLevel="0" collapsed="false">
      <c r="A240" s="63" t="s">
        <v>236</v>
      </c>
      <c r="B240" s="21" t="s">
        <v>237</v>
      </c>
      <c r="C240" s="82" t="n">
        <v>6300000000</v>
      </c>
      <c r="D240" s="83"/>
      <c r="E240" s="69" t="n">
        <f aca="false">E241</f>
        <v>5200000</v>
      </c>
      <c r="F240" s="69" t="n">
        <f aca="false">F241</f>
        <v>5200000</v>
      </c>
    </row>
    <row r="241" s="67" customFormat="true" ht="48.5" hidden="false" customHeight="false" outlineLevel="0" collapsed="false">
      <c r="A241" s="62"/>
      <c r="B241" s="30" t="s">
        <v>238</v>
      </c>
      <c r="C241" s="76" t="n">
        <v>6310000000</v>
      </c>
      <c r="D241" s="77"/>
      <c r="E241" s="71" t="n">
        <f aca="false">E242</f>
        <v>5200000</v>
      </c>
      <c r="F241" s="71" t="n">
        <f aca="false">F242</f>
        <v>5200000</v>
      </c>
    </row>
    <row r="242" customFormat="false" ht="32.8" hidden="false" customHeight="false" outlineLevel="0" collapsed="false">
      <c r="A242" s="43"/>
      <c r="B242" s="30" t="s">
        <v>239</v>
      </c>
      <c r="C242" s="76" t="n">
        <v>6310010050</v>
      </c>
      <c r="D242" s="77"/>
      <c r="E242" s="71" t="n">
        <f aca="false">E243</f>
        <v>5200000</v>
      </c>
      <c r="F242" s="71" t="n">
        <f aca="false">F243</f>
        <v>5200000</v>
      </c>
    </row>
    <row r="243" customFormat="false" ht="48.5" hidden="false" customHeight="false" outlineLevel="0" collapsed="false">
      <c r="A243" s="43"/>
      <c r="B243" s="30" t="s">
        <v>171</v>
      </c>
      <c r="C243" s="76" t="n">
        <v>6310010050</v>
      </c>
      <c r="D243" s="77" t="s">
        <v>201</v>
      </c>
      <c r="E243" s="71" t="n">
        <f aca="false">'приложение 11'!I90</f>
        <v>5200000</v>
      </c>
      <c r="F243" s="71" t="n">
        <f aca="false">'приложение 11'!Q90</f>
        <v>5200000</v>
      </c>
    </row>
    <row r="244" s="67" customFormat="true" ht="48.5" hidden="false" customHeight="false" outlineLevel="0" collapsed="false">
      <c r="A244" s="63" t="s">
        <v>240</v>
      </c>
      <c r="B244" s="84" t="s">
        <v>241</v>
      </c>
      <c r="C244" s="62" t="n">
        <v>6400000000</v>
      </c>
      <c r="D244" s="78"/>
      <c r="E244" s="69" t="n">
        <f aca="false">E245</f>
        <v>11986700</v>
      </c>
      <c r="F244" s="69" t="n">
        <f aca="false">F245</f>
        <v>12270400</v>
      </c>
    </row>
    <row r="245" customFormat="false" ht="48.5" hidden="false" customHeight="false" outlineLevel="0" collapsed="false">
      <c r="A245" s="43"/>
      <c r="B245" s="30" t="s">
        <v>242</v>
      </c>
      <c r="C245" s="76" t="n">
        <v>6410000000</v>
      </c>
      <c r="D245" s="77"/>
      <c r="E245" s="71" t="n">
        <f aca="false">E246</f>
        <v>11986700</v>
      </c>
      <c r="F245" s="71" t="n">
        <f aca="false">F246</f>
        <v>12270400</v>
      </c>
    </row>
    <row r="246" customFormat="false" ht="79.85" hidden="false" customHeight="false" outlineLevel="0" collapsed="false">
      <c r="A246" s="43"/>
      <c r="B246" s="85" t="s">
        <v>243</v>
      </c>
      <c r="C246" s="76" t="s">
        <v>244</v>
      </c>
      <c r="D246" s="77"/>
      <c r="E246" s="71" t="n">
        <f aca="false">E247</f>
        <v>11986700</v>
      </c>
      <c r="F246" s="71" t="n">
        <f aca="false">F247</f>
        <v>12270400</v>
      </c>
    </row>
    <row r="247" customFormat="false" ht="32.8" hidden="false" customHeight="false" outlineLevel="0" collapsed="false">
      <c r="A247" s="43"/>
      <c r="B247" s="30" t="s">
        <v>108</v>
      </c>
      <c r="C247" s="76" t="s">
        <v>244</v>
      </c>
      <c r="D247" s="77" t="s">
        <v>109</v>
      </c>
      <c r="E247" s="71" t="n">
        <f aca="false">'приложение 11'!I149</f>
        <v>11986700</v>
      </c>
      <c r="F247" s="71" t="n">
        <f aca="false">'приложение 11'!Q149</f>
        <v>12270400</v>
      </c>
    </row>
    <row r="248" s="67" customFormat="true" ht="48.5" hidden="false" customHeight="false" outlineLevel="0" collapsed="false">
      <c r="A248" s="63" t="s">
        <v>245</v>
      </c>
      <c r="B248" s="63" t="s">
        <v>246</v>
      </c>
      <c r="C248" s="62" t="n">
        <v>6500000000</v>
      </c>
      <c r="D248" s="78"/>
      <c r="E248" s="69" t="n">
        <f aca="false">E255+E261+E249</f>
        <v>93524500</v>
      </c>
      <c r="F248" s="69" t="n">
        <f aca="false">F255+F261+F249</f>
        <v>74374500</v>
      </c>
    </row>
    <row r="249" s="67" customFormat="true" ht="32.8" hidden="false" customHeight="false" outlineLevel="0" collapsed="false">
      <c r="A249" s="62"/>
      <c r="B249" s="30" t="s">
        <v>247</v>
      </c>
      <c r="C249" s="76" t="n">
        <v>6510000000</v>
      </c>
      <c r="D249" s="81"/>
      <c r="E249" s="71" t="n">
        <f aca="false">E250</f>
        <v>20000000</v>
      </c>
      <c r="F249" s="71" t="n">
        <f aca="false">F250</f>
        <v>850000</v>
      </c>
    </row>
    <row r="250" s="67" customFormat="true" ht="32.8" hidden="false" customHeight="false" outlineLevel="0" collapsed="false">
      <c r="A250" s="62"/>
      <c r="B250" s="30" t="s">
        <v>248</v>
      </c>
      <c r="C250" s="76" t="s">
        <v>249</v>
      </c>
      <c r="D250" s="81"/>
      <c r="E250" s="71" t="n">
        <f aca="false">E251</f>
        <v>20000000</v>
      </c>
      <c r="F250" s="71" t="n">
        <f aca="false">F251+F253</f>
        <v>850000</v>
      </c>
    </row>
    <row r="251" s="67" customFormat="true" ht="220.85" hidden="false" customHeight="false" outlineLevel="0" collapsed="false">
      <c r="A251" s="62"/>
      <c r="B251" s="30" t="s">
        <v>250</v>
      </c>
      <c r="C251" s="76" t="s">
        <v>251</v>
      </c>
      <c r="D251" s="81"/>
      <c r="E251" s="71" t="n">
        <f aca="false">E252</f>
        <v>20000000</v>
      </c>
      <c r="F251" s="71" t="n">
        <f aca="false">F252</f>
        <v>0</v>
      </c>
    </row>
    <row r="252" s="67" customFormat="true" ht="32.8" hidden="false" customHeight="false" outlineLevel="0" collapsed="false">
      <c r="A252" s="62"/>
      <c r="B252" s="30" t="s">
        <v>108</v>
      </c>
      <c r="C252" s="76" t="s">
        <v>251</v>
      </c>
      <c r="D252" s="81" t="n">
        <v>200</v>
      </c>
      <c r="E252" s="71" t="n">
        <f aca="false">'приложение 11'!I201</f>
        <v>20000000</v>
      </c>
      <c r="F252" s="71" t="n">
        <f aca="false">'приложение 11'!Q201</f>
        <v>0</v>
      </c>
    </row>
    <row r="253" s="67" customFormat="true" ht="220.85" hidden="false" customHeight="false" outlineLevel="0" collapsed="false">
      <c r="A253" s="62"/>
      <c r="B253" s="30" t="s">
        <v>252</v>
      </c>
      <c r="C253" s="76" t="s">
        <v>253</v>
      </c>
      <c r="D253" s="81"/>
      <c r="E253" s="71" t="n">
        <f aca="false">E254</f>
        <v>0</v>
      </c>
      <c r="F253" s="71" t="n">
        <f aca="false">F254</f>
        <v>850000</v>
      </c>
    </row>
    <row r="254" s="67" customFormat="true" ht="32.8" hidden="false" customHeight="false" outlineLevel="0" collapsed="false">
      <c r="A254" s="62"/>
      <c r="B254" s="30" t="s">
        <v>108</v>
      </c>
      <c r="C254" s="76" t="s">
        <v>253</v>
      </c>
      <c r="D254" s="81" t="n">
        <v>200</v>
      </c>
      <c r="E254" s="71" t="n">
        <f aca="false">'приложение 11'!I203</f>
        <v>0</v>
      </c>
      <c r="F254" s="71" t="n">
        <f aca="false">'приложение 11'!Q203</f>
        <v>850000</v>
      </c>
    </row>
    <row r="255" customFormat="false" ht="32.8" hidden="false" customHeight="false" outlineLevel="0" collapsed="false">
      <c r="A255" s="43"/>
      <c r="B255" s="34" t="s">
        <v>254</v>
      </c>
      <c r="C255" s="43" t="n">
        <v>6520000000</v>
      </c>
      <c r="D255" s="70"/>
      <c r="E255" s="71" t="n">
        <f aca="false">E258+E256</f>
        <v>73524500</v>
      </c>
      <c r="F255" s="71" t="n">
        <f aca="false">F258+F256</f>
        <v>73524500</v>
      </c>
    </row>
    <row r="256" customFormat="false" ht="95.5" hidden="false" customHeight="false" outlineLevel="0" collapsed="false">
      <c r="A256" s="43"/>
      <c r="B256" s="30" t="s">
        <v>255</v>
      </c>
      <c r="C256" s="76" t="s">
        <v>256</v>
      </c>
      <c r="D256" s="77"/>
      <c r="E256" s="71" t="n">
        <f aca="false">E257</f>
        <v>11018100</v>
      </c>
      <c r="F256" s="71" t="n">
        <f aca="false">F257</f>
        <v>11018100</v>
      </c>
    </row>
    <row r="257" customFormat="false" ht="32.8" hidden="false" customHeight="false" outlineLevel="0" collapsed="false">
      <c r="A257" s="43"/>
      <c r="B257" s="30" t="s">
        <v>257</v>
      </c>
      <c r="C257" s="76" t="s">
        <v>256</v>
      </c>
      <c r="D257" s="77" t="s">
        <v>258</v>
      </c>
      <c r="E257" s="71" t="n">
        <f aca="false">'приложение 11'!I219</f>
        <v>11018100</v>
      </c>
      <c r="F257" s="71" t="n">
        <f aca="false">'приложение 11'!Q219</f>
        <v>11018100</v>
      </c>
    </row>
    <row r="258" customFormat="false" ht="95.5" hidden="false" customHeight="false" outlineLevel="0" collapsed="false">
      <c r="A258" s="43"/>
      <c r="B258" s="30" t="s">
        <v>255</v>
      </c>
      <c r="C258" s="76" t="s">
        <v>259</v>
      </c>
      <c r="D258" s="77"/>
      <c r="E258" s="71" t="n">
        <f aca="false">E260+E259</f>
        <v>62506400</v>
      </c>
      <c r="F258" s="71" t="n">
        <f aca="false">F260+F259</f>
        <v>62506400</v>
      </c>
    </row>
    <row r="259" customFormat="false" ht="32.8" hidden="false" customHeight="false" outlineLevel="0" collapsed="false">
      <c r="A259" s="43"/>
      <c r="B259" s="34" t="s">
        <v>108</v>
      </c>
      <c r="C259" s="76" t="s">
        <v>259</v>
      </c>
      <c r="D259" s="77" t="s">
        <v>109</v>
      </c>
      <c r="E259" s="71" t="n">
        <f aca="false">'приложение 11'!I221</f>
        <v>72034.8</v>
      </c>
      <c r="F259" s="71" t="n">
        <f aca="false">'приложение 11'!Q221</f>
        <v>72034.8</v>
      </c>
    </row>
    <row r="260" customFormat="false" ht="32.8" hidden="false" customHeight="false" outlineLevel="0" collapsed="false">
      <c r="A260" s="43"/>
      <c r="B260" s="30" t="s">
        <v>257</v>
      </c>
      <c r="C260" s="76" t="s">
        <v>259</v>
      </c>
      <c r="D260" s="77" t="s">
        <v>258</v>
      </c>
      <c r="E260" s="71" t="n">
        <f aca="false">'приложение 11'!I222</f>
        <v>62434365.2</v>
      </c>
      <c r="F260" s="71" t="n">
        <f aca="false">'приложение 11'!Q222</f>
        <v>62434365.2</v>
      </c>
    </row>
    <row r="261" customFormat="false" ht="17.35" hidden="true" customHeight="false" outlineLevel="0" collapsed="false">
      <c r="A261" s="43"/>
      <c r="B261" s="34" t="s">
        <v>260</v>
      </c>
      <c r="C261" s="43" t="n">
        <v>6550000000</v>
      </c>
      <c r="D261" s="70"/>
      <c r="E261" s="71" t="n">
        <f aca="false">E262</f>
        <v>0</v>
      </c>
      <c r="F261" s="71" t="n">
        <f aca="false">F262</f>
        <v>0</v>
      </c>
    </row>
    <row r="262" customFormat="false" ht="48.5" hidden="true" customHeight="false" outlineLevel="0" collapsed="false">
      <c r="A262" s="43"/>
      <c r="B262" s="34" t="s">
        <v>261</v>
      </c>
      <c r="C262" s="43" t="s">
        <v>262</v>
      </c>
      <c r="D262" s="70"/>
      <c r="E262" s="71" t="n">
        <f aca="false">E263</f>
        <v>0</v>
      </c>
      <c r="F262" s="71" t="n">
        <f aca="false">F263</f>
        <v>0</v>
      </c>
    </row>
    <row r="263" customFormat="false" ht="32.8" hidden="true" customHeight="false" outlineLevel="0" collapsed="false">
      <c r="A263" s="43"/>
      <c r="B263" s="34" t="s">
        <v>257</v>
      </c>
      <c r="C263" s="43" t="s">
        <v>262</v>
      </c>
      <c r="D263" s="70" t="s">
        <v>258</v>
      </c>
      <c r="E263" s="71" t="n">
        <f aca="false">'приложение 11'!I168</f>
        <v>0</v>
      </c>
      <c r="F263" s="71" t="n">
        <f aca="false">'приложение 11'!Q168</f>
        <v>0</v>
      </c>
    </row>
    <row r="264" s="67" customFormat="true" ht="79.85" hidden="false" customHeight="false" outlineLevel="0" collapsed="false">
      <c r="A264" s="63" t="s">
        <v>263</v>
      </c>
      <c r="B264" s="21" t="s">
        <v>264</v>
      </c>
      <c r="C264" s="82" t="n">
        <v>6600000000</v>
      </c>
      <c r="D264" s="83"/>
      <c r="E264" s="69" t="n">
        <f aca="false">E265</f>
        <v>10550000</v>
      </c>
      <c r="F264" s="69" t="n">
        <f aca="false">F265</f>
        <v>10650000</v>
      </c>
    </row>
    <row r="265" customFormat="false" ht="32.8" hidden="false" customHeight="false" outlineLevel="0" collapsed="false">
      <c r="A265" s="43"/>
      <c r="B265" s="30" t="s">
        <v>265</v>
      </c>
      <c r="C265" s="76" t="n">
        <v>6610000000</v>
      </c>
      <c r="D265" s="77"/>
      <c r="E265" s="71" t="n">
        <f aca="false">E266</f>
        <v>10550000</v>
      </c>
      <c r="F265" s="71" t="n">
        <f aca="false">F266</f>
        <v>10650000</v>
      </c>
    </row>
    <row r="266" customFormat="false" ht="79.85" hidden="false" customHeight="false" outlineLevel="0" collapsed="false">
      <c r="A266" s="43"/>
      <c r="B266" s="30" t="s">
        <v>266</v>
      </c>
      <c r="C266" s="76" t="n">
        <v>6610010040</v>
      </c>
      <c r="D266" s="77"/>
      <c r="E266" s="71" t="n">
        <f aca="false">E267</f>
        <v>10550000</v>
      </c>
      <c r="F266" s="71" t="n">
        <f aca="false">F267</f>
        <v>10650000</v>
      </c>
    </row>
    <row r="267" customFormat="false" ht="32.8" hidden="false" customHeight="false" outlineLevel="0" collapsed="false">
      <c r="A267" s="43"/>
      <c r="B267" s="30" t="s">
        <v>108</v>
      </c>
      <c r="C267" s="76" t="n">
        <v>6610010040</v>
      </c>
      <c r="D267" s="77" t="s">
        <v>109</v>
      </c>
      <c r="E267" s="71" t="n">
        <f aca="false">'приложение 11'!I123</f>
        <v>10550000</v>
      </c>
      <c r="F267" s="71" t="n">
        <f aca="false">'приложение 11'!Q123</f>
        <v>10650000</v>
      </c>
    </row>
    <row r="268" s="67" customFormat="true" ht="64.15" hidden="false" customHeight="false" outlineLevel="0" collapsed="false">
      <c r="A268" s="63" t="s">
        <v>267</v>
      </c>
      <c r="B268" s="21" t="s">
        <v>268</v>
      </c>
      <c r="C268" s="82" t="n">
        <v>6700000000</v>
      </c>
      <c r="D268" s="83"/>
      <c r="E268" s="69" t="n">
        <f aca="false">E269+E273</f>
        <v>3627000</v>
      </c>
      <c r="F268" s="69" t="n">
        <f aca="false">F269+F273</f>
        <v>3495500</v>
      </c>
    </row>
    <row r="269" customFormat="false" ht="48.5" hidden="false" customHeight="false" outlineLevel="0" collapsed="false">
      <c r="A269" s="43"/>
      <c r="B269" s="30" t="s">
        <v>269</v>
      </c>
      <c r="C269" s="76" t="n">
        <v>6710000000</v>
      </c>
      <c r="D269" s="77"/>
      <c r="E269" s="71" t="n">
        <f aca="false">E270</f>
        <v>3477000</v>
      </c>
      <c r="F269" s="71" t="n">
        <f aca="false">F270</f>
        <v>3345500</v>
      </c>
    </row>
    <row r="270" customFormat="false" ht="32.8" hidden="false" customHeight="false" outlineLevel="0" collapsed="false">
      <c r="A270" s="43"/>
      <c r="B270" s="30" t="s">
        <v>270</v>
      </c>
      <c r="C270" s="76" t="n">
        <v>6710010220</v>
      </c>
      <c r="D270" s="77"/>
      <c r="E270" s="71" t="n">
        <f aca="false">E271+E272</f>
        <v>3477000</v>
      </c>
      <c r="F270" s="71" t="n">
        <f aca="false">F271+F272</f>
        <v>3345500</v>
      </c>
    </row>
    <row r="271" customFormat="false" ht="32.8" hidden="false" customHeight="false" outlineLevel="0" collapsed="false">
      <c r="A271" s="43"/>
      <c r="B271" s="30" t="s">
        <v>108</v>
      </c>
      <c r="C271" s="76" t="n">
        <v>6710010220</v>
      </c>
      <c r="D271" s="77" t="s">
        <v>109</v>
      </c>
      <c r="E271" s="71" t="n">
        <f aca="false">'приложение 11'!I571+'приложение 11'!I127</f>
        <v>300000</v>
      </c>
      <c r="F271" s="71" t="n">
        <f aca="false">'приложение 11'!Q571+'приложение 11'!Q127</f>
        <v>300000</v>
      </c>
    </row>
    <row r="272" customFormat="false" ht="48.5" hidden="false" customHeight="false" outlineLevel="0" collapsed="false">
      <c r="A272" s="43"/>
      <c r="B272" s="34" t="s">
        <v>171</v>
      </c>
      <c r="C272" s="76" t="n">
        <v>6710010220</v>
      </c>
      <c r="D272" s="77" t="s">
        <v>201</v>
      </c>
      <c r="E272" s="71" t="n">
        <f aca="false">'приложение 11'!I417+'приложение 11'!I472</f>
        <v>3177000</v>
      </c>
      <c r="F272" s="71" t="n">
        <f aca="false">'приложение 11'!Q417+'приложение 11'!Q472</f>
        <v>3045500</v>
      </c>
    </row>
    <row r="273" customFormat="false" ht="48.5" hidden="false" customHeight="false" outlineLevel="0" collapsed="false">
      <c r="A273" s="43"/>
      <c r="B273" s="30" t="s">
        <v>271</v>
      </c>
      <c r="C273" s="76" t="n">
        <v>6720000000</v>
      </c>
      <c r="D273" s="77"/>
      <c r="E273" s="71" t="n">
        <f aca="false">E274</f>
        <v>150000</v>
      </c>
      <c r="F273" s="71" t="n">
        <f aca="false">F274</f>
        <v>150000</v>
      </c>
    </row>
    <row r="274" customFormat="false" ht="48.5" hidden="false" customHeight="false" outlineLevel="0" collapsed="false">
      <c r="A274" s="43"/>
      <c r="B274" s="30" t="s">
        <v>272</v>
      </c>
      <c r="C274" s="76" t="n">
        <v>6720010530</v>
      </c>
      <c r="D274" s="77"/>
      <c r="E274" s="71" t="n">
        <f aca="false">E275</f>
        <v>150000</v>
      </c>
      <c r="F274" s="71" t="n">
        <f aca="false">F275</f>
        <v>150000</v>
      </c>
    </row>
    <row r="275" customFormat="false" ht="32.8" hidden="false" customHeight="false" outlineLevel="0" collapsed="false">
      <c r="A275" s="43"/>
      <c r="B275" s="30" t="s">
        <v>108</v>
      </c>
      <c r="C275" s="76" t="n">
        <v>6720010530</v>
      </c>
      <c r="D275" s="77" t="s">
        <v>109</v>
      </c>
      <c r="E275" s="71" t="n">
        <f aca="false">'приложение 11'!I130</f>
        <v>150000</v>
      </c>
      <c r="F275" s="71" t="n">
        <f aca="false">'приложение 11'!Q130</f>
        <v>150000</v>
      </c>
    </row>
    <row r="276" s="67" customFormat="true" ht="32.8" hidden="false" customHeight="false" outlineLevel="0" collapsed="false">
      <c r="A276" s="63" t="s">
        <v>273</v>
      </c>
      <c r="B276" s="21" t="s">
        <v>274</v>
      </c>
      <c r="C276" s="82" t="n">
        <v>6800000000</v>
      </c>
      <c r="D276" s="83"/>
      <c r="E276" s="69" t="n">
        <f aca="false">E277</f>
        <v>50000</v>
      </c>
      <c r="F276" s="69" t="n">
        <f aca="false">F277</f>
        <v>50000</v>
      </c>
    </row>
    <row r="277" customFormat="false" ht="32.8" hidden="false" customHeight="false" outlineLevel="0" collapsed="false">
      <c r="A277" s="43"/>
      <c r="B277" s="30" t="s">
        <v>275</v>
      </c>
      <c r="C277" s="76" t="n">
        <v>6810000000</v>
      </c>
      <c r="D277" s="77"/>
      <c r="E277" s="71" t="n">
        <f aca="false">E278</f>
        <v>50000</v>
      </c>
      <c r="F277" s="71" t="n">
        <f aca="false">F278</f>
        <v>50000</v>
      </c>
    </row>
    <row r="278" customFormat="false" ht="17.35" hidden="false" customHeight="false" outlineLevel="0" collapsed="false">
      <c r="A278" s="43"/>
      <c r="B278" s="30" t="s">
        <v>276</v>
      </c>
      <c r="C278" s="76" t="n">
        <v>6810010490</v>
      </c>
      <c r="D278" s="77"/>
      <c r="E278" s="71" t="n">
        <f aca="false">E279</f>
        <v>50000</v>
      </c>
      <c r="F278" s="71" t="n">
        <f aca="false">F279</f>
        <v>50000</v>
      </c>
    </row>
    <row r="279" customFormat="false" ht="32.8" hidden="false" customHeight="false" outlineLevel="0" collapsed="false">
      <c r="A279" s="43"/>
      <c r="B279" s="30" t="s">
        <v>108</v>
      </c>
      <c r="C279" s="76" t="n">
        <v>6810010490</v>
      </c>
      <c r="D279" s="77" t="s">
        <v>109</v>
      </c>
      <c r="E279" s="71" t="n">
        <f aca="false">'приложение 11'!I134</f>
        <v>50000</v>
      </c>
      <c r="F279" s="71" t="n">
        <f aca="false">'приложение 11'!Q134</f>
        <v>50000</v>
      </c>
    </row>
    <row r="280" s="67" customFormat="true" ht="111.15" hidden="false" customHeight="false" outlineLevel="0" collapsed="false">
      <c r="A280" s="63" t="s">
        <v>277</v>
      </c>
      <c r="B280" s="21" t="s">
        <v>278</v>
      </c>
      <c r="C280" s="82" t="n">
        <v>6900000000</v>
      </c>
      <c r="D280" s="83"/>
      <c r="E280" s="69" t="n">
        <f aca="false">E281</f>
        <v>1307300</v>
      </c>
      <c r="F280" s="69" t="n">
        <f aca="false">F281</f>
        <v>1458400</v>
      </c>
    </row>
    <row r="281" customFormat="false" ht="48.5" hidden="false" customHeight="false" outlineLevel="0" collapsed="false">
      <c r="A281" s="43"/>
      <c r="B281" s="30" t="s">
        <v>279</v>
      </c>
      <c r="C281" s="76" t="n">
        <v>6910000000</v>
      </c>
      <c r="D281" s="77"/>
      <c r="E281" s="71" t="n">
        <f aca="false">E282</f>
        <v>1307300</v>
      </c>
      <c r="F281" s="71" t="n">
        <f aca="false">F282</f>
        <v>1458400</v>
      </c>
    </row>
    <row r="282" customFormat="false" ht="111.15" hidden="false" customHeight="false" outlineLevel="0" collapsed="false">
      <c r="A282" s="43"/>
      <c r="B282" s="30" t="s">
        <v>280</v>
      </c>
      <c r="C282" s="76" t="n">
        <v>6910010500</v>
      </c>
      <c r="D282" s="77"/>
      <c r="E282" s="71" t="n">
        <f aca="false">E283</f>
        <v>1307300</v>
      </c>
      <c r="F282" s="71" t="n">
        <f aca="false">F283</f>
        <v>1458400</v>
      </c>
    </row>
    <row r="283" customFormat="false" ht="32.8" hidden="false" customHeight="false" outlineLevel="0" collapsed="false">
      <c r="A283" s="43"/>
      <c r="B283" s="30" t="s">
        <v>108</v>
      </c>
      <c r="C283" s="76" t="n">
        <v>6910010500</v>
      </c>
      <c r="D283" s="77" t="s">
        <v>109</v>
      </c>
      <c r="E283" s="71" t="n">
        <f aca="false">'приложение 11'!I575+'приложение 11'!I499</f>
        <v>1307300</v>
      </c>
      <c r="F283" s="71" t="n">
        <f aca="false">'приложение 11'!Q575+'приложение 11'!Q499</f>
        <v>1458400</v>
      </c>
    </row>
    <row r="284" s="67" customFormat="true" ht="17.35" hidden="false" customHeight="false" outlineLevel="0" collapsed="false">
      <c r="A284" s="63" t="s">
        <v>281</v>
      </c>
      <c r="B284" s="63" t="s">
        <v>282</v>
      </c>
      <c r="C284" s="62" t="n">
        <v>7000000000</v>
      </c>
      <c r="D284" s="80"/>
      <c r="E284" s="69" t="n">
        <f aca="false">E285</f>
        <v>27280800</v>
      </c>
      <c r="F284" s="69" t="n">
        <f aca="false">F285</f>
        <v>31582900</v>
      </c>
    </row>
    <row r="285" s="67" customFormat="true" ht="32.8" hidden="false" customHeight="false" outlineLevel="0" collapsed="false">
      <c r="A285" s="43"/>
      <c r="B285" s="30" t="s">
        <v>283</v>
      </c>
      <c r="C285" s="76" t="n">
        <v>7010000000</v>
      </c>
      <c r="D285" s="81"/>
      <c r="E285" s="71" t="n">
        <f aca="false">E289+E293+E291+E286</f>
        <v>27280800</v>
      </c>
      <c r="F285" s="71" t="n">
        <f aca="false">F289+F293+F291+F286</f>
        <v>31582900</v>
      </c>
    </row>
    <row r="286" s="67" customFormat="true" ht="32.8" hidden="false" customHeight="false" outlineLevel="0" collapsed="false">
      <c r="A286" s="43"/>
      <c r="B286" s="34" t="s">
        <v>135</v>
      </c>
      <c r="C286" s="43" t="n">
        <v>7010000590</v>
      </c>
      <c r="D286" s="74"/>
      <c r="E286" s="71" t="n">
        <f aca="false">E288+E287</f>
        <v>20518400</v>
      </c>
      <c r="F286" s="71" t="n">
        <f aca="false">F288+F287</f>
        <v>19072400</v>
      </c>
    </row>
    <row r="287" s="67" customFormat="true" ht="32.8" hidden="false" customHeight="false" outlineLevel="0" collapsed="false">
      <c r="A287" s="43"/>
      <c r="B287" s="30" t="s">
        <v>108</v>
      </c>
      <c r="C287" s="43"/>
      <c r="D287" s="74" t="n">
        <v>200</v>
      </c>
      <c r="E287" s="71" t="n">
        <f aca="false">'приложение 11'!I187</f>
        <v>100000</v>
      </c>
      <c r="F287" s="71" t="n">
        <f aca="false">'приложение 11'!Q187</f>
        <v>100000</v>
      </c>
    </row>
    <row r="288" s="67" customFormat="true" ht="48.5" hidden="false" customHeight="false" outlineLevel="0" collapsed="false">
      <c r="A288" s="43"/>
      <c r="B288" s="30" t="s">
        <v>171</v>
      </c>
      <c r="C288" s="43" t="n">
        <v>7010000590</v>
      </c>
      <c r="D288" s="74" t="n">
        <v>600</v>
      </c>
      <c r="E288" s="71" t="n">
        <f aca="false">'приложение 11'!I421</f>
        <v>20418400</v>
      </c>
      <c r="F288" s="71" t="n">
        <f aca="false">'приложение 11'!Q421</f>
        <v>18972400</v>
      </c>
    </row>
    <row r="289" s="67" customFormat="true" ht="95.5" hidden="false" customHeight="false" outlineLevel="0" collapsed="false">
      <c r="A289" s="43"/>
      <c r="B289" s="30" t="s">
        <v>284</v>
      </c>
      <c r="C289" s="76" t="n">
        <v>7010063110</v>
      </c>
      <c r="D289" s="81"/>
      <c r="E289" s="71" t="n">
        <f aca="false">E290</f>
        <v>3252100</v>
      </c>
      <c r="F289" s="71" t="n">
        <f aca="false">F290</f>
        <v>3382200</v>
      </c>
    </row>
    <row r="290" s="67" customFormat="true" ht="48.5" hidden="false" customHeight="false" outlineLevel="0" collapsed="false">
      <c r="A290" s="43"/>
      <c r="B290" s="30" t="s">
        <v>171</v>
      </c>
      <c r="C290" s="76" t="n">
        <v>7010063110</v>
      </c>
      <c r="D290" s="81" t="n">
        <v>600</v>
      </c>
      <c r="E290" s="71" t="n">
        <f aca="false">'приложение 11'!I423</f>
        <v>3252100</v>
      </c>
      <c r="F290" s="71" t="n">
        <f aca="false">'приложение 11'!Q423</f>
        <v>3382200</v>
      </c>
    </row>
    <row r="291" s="67" customFormat="true" ht="48.5" hidden="false" customHeight="false" outlineLevel="0" collapsed="false">
      <c r="A291" s="43"/>
      <c r="B291" s="30" t="s">
        <v>285</v>
      </c>
      <c r="C291" s="76" t="s">
        <v>286</v>
      </c>
      <c r="D291" s="81"/>
      <c r="E291" s="71" t="n">
        <f aca="false">E292</f>
        <v>0</v>
      </c>
      <c r="F291" s="71" t="n">
        <f aca="false">F292</f>
        <v>5618000</v>
      </c>
    </row>
    <row r="292" s="67" customFormat="true" ht="48.5" hidden="false" customHeight="false" outlineLevel="0" collapsed="false">
      <c r="A292" s="43"/>
      <c r="B292" s="30" t="s">
        <v>171</v>
      </c>
      <c r="C292" s="76" t="s">
        <v>286</v>
      </c>
      <c r="D292" s="81" t="n">
        <v>600</v>
      </c>
      <c r="E292" s="71" t="n">
        <f aca="false">'приложение 11'!I425</f>
        <v>0</v>
      </c>
      <c r="F292" s="71" t="n">
        <f aca="false">'приложение 11'!Q425</f>
        <v>5618000</v>
      </c>
    </row>
    <row r="293" s="67" customFormat="true" ht="64.15" hidden="false" customHeight="false" outlineLevel="0" collapsed="false">
      <c r="A293" s="43"/>
      <c r="B293" s="30" t="s">
        <v>287</v>
      </c>
      <c r="C293" s="76" t="s">
        <v>288</v>
      </c>
      <c r="D293" s="81"/>
      <c r="E293" s="71" t="n">
        <f aca="false">E294</f>
        <v>3510300</v>
      </c>
      <c r="F293" s="71" t="n">
        <f aca="false">F294</f>
        <v>3510300</v>
      </c>
    </row>
    <row r="294" s="67" customFormat="true" ht="48.5" hidden="false" customHeight="false" outlineLevel="0" collapsed="false">
      <c r="A294" s="43"/>
      <c r="B294" s="30" t="s">
        <v>171</v>
      </c>
      <c r="C294" s="76" t="s">
        <v>288</v>
      </c>
      <c r="D294" s="81" t="n">
        <v>600</v>
      </c>
      <c r="E294" s="71" t="n">
        <f aca="false">'приложение 11'!I427</f>
        <v>3510300</v>
      </c>
      <c r="F294" s="71" t="n">
        <f aca="false">'приложение 11'!Q427</f>
        <v>3510300</v>
      </c>
    </row>
    <row r="295" s="67" customFormat="true" ht="32.8" hidden="false" customHeight="false" outlineLevel="0" collapsed="false">
      <c r="A295" s="63" t="s">
        <v>289</v>
      </c>
      <c r="B295" s="21" t="s">
        <v>290</v>
      </c>
      <c r="C295" s="82" t="n">
        <v>7100000000</v>
      </c>
      <c r="D295" s="83"/>
      <c r="E295" s="69" t="n">
        <f aca="false">E296</f>
        <v>1855000</v>
      </c>
      <c r="F295" s="69" t="n">
        <f aca="false">F296</f>
        <v>1855000</v>
      </c>
    </row>
    <row r="296" s="67" customFormat="true" ht="48.5" hidden="false" customHeight="false" outlineLevel="0" collapsed="false">
      <c r="A296" s="43"/>
      <c r="B296" s="30" t="s">
        <v>291</v>
      </c>
      <c r="C296" s="76" t="n">
        <v>7110000000</v>
      </c>
      <c r="D296" s="77"/>
      <c r="E296" s="71" t="n">
        <f aca="false">E297</f>
        <v>1855000</v>
      </c>
      <c r="F296" s="71" t="n">
        <f aca="false">F297</f>
        <v>1855000</v>
      </c>
    </row>
    <row r="297" s="67" customFormat="true" ht="48.5" hidden="false" customHeight="false" outlineLevel="0" collapsed="false">
      <c r="A297" s="43"/>
      <c r="B297" s="30" t="s">
        <v>292</v>
      </c>
      <c r="C297" s="76" t="n">
        <v>7110010610</v>
      </c>
      <c r="D297" s="77"/>
      <c r="E297" s="71" t="n">
        <f aca="false">E298</f>
        <v>1855000</v>
      </c>
      <c r="F297" s="71" t="n">
        <f aca="false">F298</f>
        <v>1855000</v>
      </c>
    </row>
    <row r="298" s="67" customFormat="true" ht="32.8" hidden="false" customHeight="false" outlineLevel="0" collapsed="false">
      <c r="A298" s="43"/>
      <c r="B298" s="30" t="s">
        <v>108</v>
      </c>
      <c r="C298" s="76" t="n">
        <v>7110010610</v>
      </c>
      <c r="D298" s="77" t="s">
        <v>109</v>
      </c>
      <c r="E298" s="71" t="n">
        <f aca="false">'приложение 11'!I579+'приложение 11'!I503+'приложение 11'!I138</f>
        <v>1855000</v>
      </c>
      <c r="F298" s="71" t="n">
        <f aca="false">'приложение 11'!Q579+'приложение 11'!Q503+'приложение 11'!Q138</f>
        <v>1855000</v>
      </c>
    </row>
    <row r="299" s="67" customFormat="true" ht="64.15" hidden="false" customHeight="false" outlineLevel="0" collapsed="false">
      <c r="A299" s="63" t="s">
        <v>293</v>
      </c>
      <c r="B299" s="21" t="s">
        <v>294</v>
      </c>
      <c r="C299" s="82" t="n">
        <v>7200000000</v>
      </c>
      <c r="D299" s="83"/>
      <c r="E299" s="69" t="n">
        <f aca="false">E300</f>
        <v>1200000</v>
      </c>
      <c r="F299" s="69" t="n">
        <f aca="false">F300</f>
        <v>1800000</v>
      </c>
    </row>
    <row r="300" s="67" customFormat="true" ht="48.5" hidden="false" customHeight="false" outlineLevel="0" collapsed="false">
      <c r="A300" s="43"/>
      <c r="B300" s="30" t="s">
        <v>295</v>
      </c>
      <c r="C300" s="76" t="n">
        <v>7210000000</v>
      </c>
      <c r="D300" s="77"/>
      <c r="E300" s="71" t="n">
        <f aca="false">E301</f>
        <v>1200000</v>
      </c>
      <c r="F300" s="71" t="n">
        <f aca="false">F301</f>
        <v>1800000</v>
      </c>
    </row>
    <row r="301" s="67" customFormat="true" ht="17.35" hidden="false" customHeight="false" outlineLevel="0" collapsed="false">
      <c r="A301" s="43"/>
      <c r="B301" s="30" t="s">
        <v>296</v>
      </c>
      <c r="C301" s="76" t="n">
        <v>7210010870</v>
      </c>
      <c r="D301" s="77"/>
      <c r="E301" s="71" t="n">
        <f aca="false">E302</f>
        <v>1200000</v>
      </c>
      <c r="F301" s="71" t="n">
        <f aca="false">F302</f>
        <v>1800000</v>
      </c>
    </row>
    <row r="302" s="67" customFormat="true" ht="32.8" hidden="false" customHeight="false" outlineLevel="0" collapsed="false">
      <c r="A302" s="43"/>
      <c r="B302" s="30" t="s">
        <v>108</v>
      </c>
      <c r="C302" s="76" t="n">
        <v>7210010870</v>
      </c>
      <c r="D302" s="77" t="s">
        <v>109</v>
      </c>
      <c r="E302" s="71" t="n">
        <f aca="false">'приложение 11'!I162</f>
        <v>1200000</v>
      </c>
      <c r="F302" s="71" t="n">
        <f aca="false">'приложение 11'!Q162</f>
        <v>1800000</v>
      </c>
    </row>
    <row r="303" s="67" customFormat="true" ht="32.8" hidden="false" customHeight="false" outlineLevel="0" collapsed="false">
      <c r="A303" s="63" t="s">
        <v>297</v>
      </c>
      <c r="B303" s="21" t="s">
        <v>298</v>
      </c>
      <c r="C303" s="82" t="n">
        <v>7300000000</v>
      </c>
      <c r="D303" s="83"/>
      <c r="E303" s="69" t="n">
        <f aca="false">E304+E309+E312</f>
        <v>24877600</v>
      </c>
      <c r="F303" s="69" t="n">
        <f aca="false">F304+F309+F312</f>
        <v>1060000</v>
      </c>
    </row>
    <row r="304" s="67" customFormat="true" ht="32.8" hidden="false" customHeight="false" outlineLevel="0" collapsed="false">
      <c r="A304" s="43"/>
      <c r="B304" s="30" t="s">
        <v>299</v>
      </c>
      <c r="C304" s="76" t="n">
        <v>7310000000</v>
      </c>
      <c r="D304" s="77"/>
      <c r="E304" s="71" t="n">
        <f aca="false">E305+E307</f>
        <v>23802600</v>
      </c>
      <c r="F304" s="71" t="n">
        <f aca="false">F305+F307</f>
        <v>0</v>
      </c>
    </row>
    <row r="305" s="67" customFormat="true" ht="48.5" hidden="false" customHeight="false" outlineLevel="0" collapsed="false">
      <c r="A305" s="43"/>
      <c r="B305" s="30" t="s">
        <v>300</v>
      </c>
      <c r="C305" s="76" t="n">
        <v>7310010140</v>
      </c>
      <c r="D305" s="77"/>
      <c r="E305" s="71" t="n">
        <f aca="false">E306</f>
        <v>15462000</v>
      </c>
      <c r="F305" s="71" t="n">
        <f aca="false">F306</f>
        <v>0</v>
      </c>
    </row>
    <row r="306" s="67" customFormat="true" ht="32.8" hidden="false" customHeight="false" outlineLevel="0" collapsed="false">
      <c r="A306" s="43"/>
      <c r="B306" s="30" t="s">
        <v>108</v>
      </c>
      <c r="C306" s="76" t="n">
        <v>7310010140</v>
      </c>
      <c r="D306" s="77" t="s">
        <v>109</v>
      </c>
      <c r="E306" s="71" t="n">
        <f aca="false">'приложение 11'!I172</f>
        <v>15462000</v>
      </c>
      <c r="F306" s="71" t="n">
        <f aca="false">'приложение 11'!Q172</f>
        <v>0</v>
      </c>
    </row>
    <row r="307" s="67" customFormat="true" ht="32.8" hidden="false" customHeight="false" outlineLevel="0" collapsed="false">
      <c r="A307" s="43"/>
      <c r="B307" s="30" t="s">
        <v>301</v>
      </c>
      <c r="C307" s="76" t="n">
        <v>7310010860</v>
      </c>
      <c r="D307" s="77"/>
      <c r="E307" s="71" t="n">
        <f aca="false">E308</f>
        <v>8340600</v>
      </c>
      <c r="F307" s="71" t="n">
        <f aca="false">F308</f>
        <v>0</v>
      </c>
    </row>
    <row r="308" s="67" customFormat="true" ht="32.8" hidden="false" customHeight="false" outlineLevel="0" collapsed="false">
      <c r="A308" s="43"/>
      <c r="B308" s="30" t="s">
        <v>108</v>
      </c>
      <c r="C308" s="76" t="n">
        <v>7310010860</v>
      </c>
      <c r="D308" s="77" t="s">
        <v>109</v>
      </c>
      <c r="E308" s="71" t="n">
        <f aca="false">'приложение 11'!I174</f>
        <v>8340600</v>
      </c>
      <c r="F308" s="71" t="n">
        <f aca="false">'приложение 11'!Q174</f>
        <v>0</v>
      </c>
    </row>
    <row r="309" s="67" customFormat="true" ht="32.8" hidden="false" customHeight="false" outlineLevel="0" collapsed="false">
      <c r="A309" s="43"/>
      <c r="B309" s="30" t="s">
        <v>302</v>
      </c>
      <c r="C309" s="76" t="n">
        <v>7320000000</v>
      </c>
      <c r="D309" s="77"/>
      <c r="E309" s="71" t="n">
        <f aca="false">E310</f>
        <v>50000</v>
      </c>
      <c r="F309" s="71" t="n">
        <f aca="false">F310</f>
        <v>50000</v>
      </c>
    </row>
    <row r="310" s="67" customFormat="true" ht="64.15" hidden="false" customHeight="false" outlineLevel="0" collapsed="false">
      <c r="A310" s="43"/>
      <c r="B310" s="30" t="s">
        <v>303</v>
      </c>
      <c r="C310" s="76" t="n">
        <v>7320010080</v>
      </c>
      <c r="D310" s="77"/>
      <c r="E310" s="71" t="n">
        <f aca="false">E311</f>
        <v>50000</v>
      </c>
      <c r="F310" s="71" t="n">
        <f aca="false">F311</f>
        <v>50000</v>
      </c>
    </row>
    <row r="311" s="67" customFormat="true" ht="32.8" hidden="false" customHeight="false" outlineLevel="0" collapsed="false">
      <c r="A311" s="43"/>
      <c r="B311" s="30" t="s">
        <v>108</v>
      </c>
      <c r="C311" s="76" t="n">
        <v>7320010080</v>
      </c>
      <c r="D311" s="77" t="s">
        <v>109</v>
      </c>
      <c r="E311" s="71" t="n">
        <f aca="false">'приложение 11'!I177</f>
        <v>50000</v>
      </c>
      <c r="F311" s="71" t="n">
        <f aca="false">'приложение 11'!Q177</f>
        <v>50000</v>
      </c>
    </row>
    <row r="312" s="67" customFormat="true" ht="48.5" hidden="false" customHeight="false" outlineLevel="0" collapsed="false">
      <c r="A312" s="43"/>
      <c r="B312" s="30" t="s">
        <v>304</v>
      </c>
      <c r="C312" s="76" t="n">
        <v>7330000000</v>
      </c>
      <c r="D312" s="77"/>
      <c r="E312" s="71" t="n">
        <f aca="false">E313</f>
        <v>1025000</v>
      </c>
      <c r="F312" s="71" t="n">
        <f aca="false">F313</f>
        <v>1010000</v>
      </c>
    </row>
    <row r="313" s="67" customFormat="true" ht="32.8" hidden="false" customHeight="false" outlineLevel="0" collapsed="false">
      <c r="A313" s="43"/>
      <c r="B313" s="30" t="s">
        <v>305</v>
      </c>
      <c r="C313" s="76" t="n">
        <v>7330010720</v>
      </c>
      <c r="D313" s="77"/>
      <c r="E313" s="71" t="n">
        <f aca="false">E314</f>
        <v>1025000</v>
      </c>
      <c r="F313" s="71" t="n">
        <f aca="false">F314</f>
        <v>1010000</v>
      </c>
    </row>
    <row r="314" s="67" customFormat="true" ht="32.8" hidden="false" customHeight="false" outlineLevel="0" collapsed="false">
      <c r="A314" s="43"/>
      <c r="B314" s="30" t="s">
        <v>108</v>
      </c>
      <c r="C314" s="76" t="n">
        <v>7330010720</v>
      </c>
      <c r="D314" s="77" t="s">
        <v>109</v>
      </c>
      <c r="E314" s="71" t="n">
        <f aca="false">'приложение 11'!I180</f>
        <v>1025000</v>
      </c>
      <c r="F314" s="71" t="n">
        <f aca="false">'приложение 11'!Q180</f>
        <v>1010000</v>
      </c>
    </row>
    <row r="315" s="67" customFormat="true" ht="32.8" hidden="true" customHeight="false" outlineLevel="0" collapsed="false">
      <c r="A315" s="43"/>
      <c r="B315" s="30" t="s">
        <v>257</v>
      </c>
      <c r="C315" s="76" t="n">
        <v>7330010720</v>
      </c>
      <c r="D315" s="77" t="s">
        <v>258</v>
      </c>
      <c r="E315" s="71" t="n">
        <f aca="false">'приложение 11'!I181</f>
        <v>0</v>
      </c>
      <c r="F315" s="71" t="n">
        <f aca="false">'приложение 11'!Q181</f>
        <v>0</v>
      </c>
    </row>
    <row r="316" s="67" customFormat="true" ht="48.5" hidden="false" customHeight="false" outlineLevel="0" collapsed="false">
      <c r="A316" s="63" t="s">
        <v>306</v>
      </c>
      <c r="B316" s="63" t="s">
        <v>307</v>
      </c>
      <c r="C316" s="62" t="n">
        <v>9900000000</v>
      </c>
      <c r="D316" s="78"/>
      <c r="E316" s="69" t="n">
        <f aca="false">E332+E335+E339+E327+E317+E325+E323+E319+E321+E342</f>
        <v>34165100</v>
      </c>
      <c r="F316" s="69" t="n">
        <f aca="false">F332+F335+F339+F327+F317+F325+F323+F319+F321+F342</f>
        <v>33570100</v>
      </c>
    </row>
    <row r="317" s="67" customFormat="true" ht="64.15" hidden="false" customHeight="false" outlineLevel="0" collapsed="false">
      <c r="A317" s="62"/>
      <c r="B317" s="34" t="s">
        <v>308</v>
      </c>
      <c r="C317" s="43" t="n">
        <v>9900010110</v>
      </c>
      <c r="D317" s="70"/>
      <c r="E317" s="71" t="n">
        <f aca="false">E318</f>
        <v>1060200</v>
      </c>
      <c r="F317" s="71" t="n">
        <f aca="false">F318</f>
        <v>1044300</v>
      </c>
    </row>
    <row r="318" s="67" customFormat="true" ht="32.8" hidden="false" customHeight="false" outlineLevel="0" collapsed="false">
      <c r="A318" s="62"/>
      <c r="B318" s="34" t="s">
        <v>108</v>
      </c>
      <c r="C318" s="43" t="n">
        <v>9900010110</v>
      </c>
      <c r="D318" s="70" t="s">
        <v>109</v>
      </c>
      <c r="E318" s="71" t="n">
        <f aca="false">'приложение 11'!I297</f>
        <v>1060200</v>
      </c>
      <c r="F318" s="71" t="n">
        <f aca="false">'приложение 11'!Q297</f>
        <v>1044300</v>
      </c>
    </row>
    <row r="319" s="67" customFormat="true" ht="32.8" hidden="false" customHeight="false" outlineLevel="0" collapsed="false">
      <c r="A319" s="62"/>
      <c r="B319" s="30" t="s">
        <v>309</v>
      </c>
      <c r="C319" s="76" t="n">
        <v>9900010150</v>
      </c>
      <c r="D319" s="77"/>
      <c r="E319" s="71" t="n">
        <f aca="false">E320</f>
        <v>10000000</v>
      </c>
      <c r="F319" s="71" t="n">
        <f aca="false">F320</f>
        <v>10000000</v>
      </c>
    </row>
    <row r="320" s="67" customFormat="true" ht="32.8" hidden="false" customHeight="false" outlineLevel="0" collapsed="false">
      <c r="A320" s="62"/>
      <c r="B320" s="30" t="s">
        <v>108</v>
      </c>
      <c r="C320" s="76" t="n">
        <v>9900010150</v>
      </c>
      <c r="D320" s="77" t="s">
        <v>109</v>
      </c>
      <c r="E320" s="71" t="n">
        <f aca="false">'приложение 11'!I93</f>
        <v>10000000</v>
      </c>
      <c r="F320" s="71" t="n">
        <f aca="false">'приложение 11'!Q93</f>
        <v>10000000</v>
      </c>
    </row>
    <row r="321" s="67" customFormat="true" ht="64.15" hidden="false" customHeight="false" outlineLevel="0" collapsed="false">
      <c r="A321" s="62"/>
      <c r="B321" s="30" t="s">
        <v>310</v>
      </c>
      <c r="C321" s="76" t="n">
        <v>9900010620</v>
      </c>
      <c r="D321" s="77"/>
      <c r="E321" s="71" t="n">
        <f aca="false">E322</f>
        <v>6162300</v>
      </c>
      <c r="F321" s="71" t="n">
        <f aca="false">F322</f>
        <v>6069900</v>
      </c>
    </row>
    <row r="322" s="67" customFormat="true" ht="32.8" hidden="false" customHeight="false" outlineLevel="0" collapsed="false">
      <c r="A322" s="62"/>
      <c r="B322" s="30" t="s">
        <v>147</v>
      </c>
      <c r="C322" s="76" t="n">
        <v>9900010620</v>
      </c>
      <c r="D322" s="77" t="s">
        <v>148</v>
      </c>
      <c r="E322" s="71" t="n">
        <f aca="false">'приложение 11'!I208</f>
        <v>6162300</v>
      </c>
      <c r="F322" s="71" t="n">
        <f aca="false">'приложение 11'!Q208</f>
        <v>6069900</v>
      </c>
    </row>
    <row r="323" s="67" customFormat="true" ht="17.35" hidden="true" customHeight="false" outlineLevel="0" collapsed="false">
      <c r="A323" s="43"/>
      <c r="B323" s="34" t="s">
        <v>311</v>
      </c>
      <c r="C323" s="43" t="n">
        <v>9900010910</v>
      </c>
      <c r="D323" s="70"/>
      <c r="E323" s="71" t="n">
        <f aca="false">E324</f>
        <v>0</v>
      </c>
      <c r="F323" s="71" t="n">
        <f aca="false">F324</f>
        <v>0</v>
      </c>
    </row>
    <row r="324" s="67" customFormat="true" ht="17.35" hidden="true" customHeight="false" outlineLevel="0" collapsed="false">
      <c r="A324" s="43"/>
      <c r="B324" s="34" t="s">
        <v>111</v>
      </c>
      <c r="C324" s="43" t="n">
        <v>9900010910</v>
      </c>
      <c r="D324" s="70" t="s">
        <v>112</v>
      </c>
      <c r="E324" s="71" t="n">
        <f aca="false">'приложение 11'!I95+'приложение 11'!I325+'приложение 11'!I371</f>
        <v>0</v>
      </c>
      <c r="F324" s="71" t="n">
        <f aca="false">'приложение 11'!Q95+'приложение 11'!Q325+'приложение 11'!Q371</f>
        <v>0</v>
      </c>
    </row>
    <row r="325" s="67" customFormat="true" ht="82.65" hidden="false" customHeight="true" outlineLevel="0" collapsed="false">
      <c r="A325" s="43"/>
      <c r="B325" s="34" t="s">
        <v>312</v>
      </c>
      <c r="C325" s="43" t="n">
        <v>9900051200</v>
      </c>
      <c r="D325" s="70"/>
      <c r="E325" s="71" t="n">
        <f aca="false">E326</f>
        <v>8400</v>
      </c>
      <c r="F325" s="71" t="n">
        <f aca="false">F326</f>
        <v>9000</v>
      </c>
    </row>
    <row r="326" s="67" customFormat="true" ht="32.8" hidden="false" customHeight="false" outlineLevel="0" collapsed="false">
      <c r="A326" s="43"/>
      <c r="B326" s="34" t="s">
        <v>108</v>
      </c>
      <c r="C326" s="43" t="n">
        <v>9900051200</v>
      </c>
      <c r="D326" s="70" t="s">
        <v>109</v>
      </c>
      <c r="E326" s="71" t="n">
        <f aca="false">'приложение 11'!I49</f>
        <v>8400</v>
      </c>
      <c r="F326" s="71" t="n">
        <f aca="false">'приложение 11'!Q49</f>
        <v>9000</v>
      </c>
    </row>
    <row r="327" s="67" customFormat="true" ht="75.75" hidden="false" customHeight="true" outlineLevel="0" collapsed="false">
      <c r="A327" s="43"/>
      <c r="B327" s="34" t="s">
        <v>313</v>
      </c>
      <c r="C327" s="43" t="n">
        <v>9900200000</v>
      </c>
      <c r="D327" s="70"/>
      <c r="E327" s="71" t="n">
        <f aca="false">E328+E330</f>
        <v>200</v>
      </c>
      <c r="F327" s="71" t="n">
        <f aca="false">F328+F330</f>
        <v>200</v>
      </c>
    </row>
    <row r="328" s="67" customFormat="true" ht="64.15" hidden="false" customHeight="false" outlineLevel="0" collapsed="false">
      <c r="A328" s="43"/>
      <c r="B328" s="34" t="s">
        <v>313</v>
      </c>
      <c r="C328" s="43" t="n">
        <v>9900210010</v>
      </c>
      <c r="D328" s="70"/>
      <c r="E328" s="71" t="n">
        <f aca="false">E329</f>
        <v>100</v>
      </c>
      <c r="F328" s="71" t="n">
        <f aca="false">F329</f>
        <v>100</v>
      </c>
    </row>
    <row r="329" s="67" customFormat="true" ht="32.8" hidden="false" customHeight="false" outlineLevel="0" collapsed="false">
      <c r="A329" s="43"/>
      <c r="B329" s="34" t="s">
        <v>108</v>
      </c>
      <c r="C329" s="43" t="n">
        <v>9900210010</v>
      </c>
      <c r="D329" s="70" t="s">
        <v>109</v>
      </c>
      <c r="E329" s="71" t="n">
        <f aca="false">'приложение 11'!I111</f>
        <v>100</v>
      </c>
      <c r="F329" s="71" t="n">
        <f aca="false">'приложение 11'!Q111</f>
        <v>100</v>
      </c>
    </row>
    <row r="330" s="67" customFormat="true" ht="48.5" hidden="false" customHeight="false" outlineLevel="0" collapsed="false">
      <c r="A330" s="43"/>
      <c r="B330" s="34" t="s">
        <v>314</v>
      </c>
      <c r="C330" s="43" t="n">
        <v>9900210020</v>
      </c>
      <c r="D330" s="70"/>
      <c r="E330" s="71" t="n">
        <f aca="false">E331</f>
        <v>100</v>
      </c>
      <c r="F330" s="71" t="n">
        <f aca="false">F331</f>
        <v>100</v>
      </c>
    </row>
    <row r="331" s="67" customFormat="true" ht="32.8" hidden="false" customHeight="false" outlineLevel="0" collapsed="false">
      <c r="A331" s="43"/>
      <c r="B331" s="34" t="s">
        <v>108</v>
      </c>
      <c r="C331" s="43" t="n">
        <v>9900210020</v>
      </c>
      <c r="D331" s="70" t="s">
        <v>109</v>
      </c>
      <c r="E331" s="71" t="n">
        <f aca="false">'приложение 11'!I113</f>
        <v>100</v>
      </c>
      <c r="F331" s="71" t="n">
        <f aca="false">'приложение 11'!Q113</f>
        <v>100</v>
      </c>
    </row>
    <row r="332" s="67" customFormat="true" ht="79.2" hidden="false" customHeight="true" outlineLevel="0" collapsed="false">
      <c r="A332" s="62"/>
      <c r="B332" s="34" t="s">
        <v>315</v>
      </c>
      <c r="C332" s="43" t="n">
        <v>9910000000</v>
      </c>
      <c r="D332" s="70"/>
      <c r="E332" s="71" t="n">
        <f aca="false">E333</f>
        <v>4825900</v>
      </c>
      <c r="F332" s="71" t="n">
        <f aca="false">F333</f>
        <v>4753500</v>
      </c>
    </row>
    <row r="333" s="67" customFormat="true" ht="32.8" hidden="false" customHeight="false" outlineLevel="0" collapsed="false">
      <c r="A333" s="62"/>
      <c r="B333" s="34" t="s">
        <v>104</v>
      </c>
      <c r="C333" s="43" t="n">
        <v>9910000190</v>
      </c>
      <c r="D333" s="70"/>
      <c r="E333" s="71" t="n">
        <f aca="false">E334</f>
        <v>4825900</v>
      </c>
      <c r="F333" s="71" t="n">
        <f aca="false">F334</f>
        <v>4753500</v>
      </c>
    </row>
    <row r="334" s="67" customFormat="true" ht="79.85" hidden="false" customHeight="false" outlineLevel="0" collapsed="false">
      <c r="A334" s="62"/>
      <c r="B334" s="34" t="s">
        <v>105</v>
      </c>
      <c r="C334" s="43" t="n">
        <v>9910000190</v>
      </c>
      <c r="D334" s="70" t="s">
        <v>106</v>
      </c>
      <c r="E334" s="71" t="n">
        <f aca="false">'приложение 11'!I15+'приложение 11'!I249</f>
        <v>4825900</v>
      </c>
      <c r="F334" s="71" t="n">
        <f aca="false">'приложение 11'!Q15+'приложение 11'!Q249</f>
        <v>4753500</v>
      </c>
    </row>
    <row r="335" s="67" customFormat="true" ht="89.55" hidden="false" customHeight="true" outlineLevel="0" collapsed="false">
      <c r="A335" s="62"/>
      <c r="B335" s="34" t="s">
        <v>316</v>
      </c>
      <c r="C335" s="43" t="n">
        <v>9920000000</v>
      </c>
      <c r="D335" s="70"/>
      <c r="E335" s="71" t="n">
        <f aca="false">E336</f>
        <v>6132300</v>
      </c>
      <c r="F335" s="71" t="n">
        <f aca="false">F336</f>
        <v>6040500</v>
      </c>
    </row>
    <row r="336" s="67" customFormat="true" ht="32.8" hidden="false" customHeight="false" outlineLevel="0" collapsed="false">
      <c r="A336" s="62"/>
      <c r="B336" s="34" t="s">
        <v>104</v>
      </c>
      <c r="C336" s="43" t="n">
        <v>9920000190</v>
      </c>
      <c r="D336" s="70"/>
      <c r="E336" s="71" t="n">
        <f aca="false">E337+E338</f>
        <v>6132300</v>
      </c>
      <c r="F336" s="71" t="n">
        <f aca="false">F337+F338</f>
        <v>6040500</v>
      </c>
    </row>
    <row r="337" s="67" customFormat="true" ht="79.85" hidden="false" customHeight="false" outlineLevel="0" collapsed="false">
      <c r="A337" s="62"/>
      <c r="B337" s="34" t="s">
        <v>105</v>
      </c>
      <c r="C337" s="43" t="n">
        <v>9920000190</v>
      </c>
      <c r="D337" s="70" t="s">
        <v>106</v>
      </c>
      <c r="E337" s="71" t="n">
        <f aca="false">'приложение 11'!I18+'приложение 11'!I252</f>
        <v>6128300</v>
      </c>
      <c r="F337" s="71" t="n">
        <f aca="false">'приложение 11'!Q18+'приложение 11'!Q252</f>
        <v>6036500</v>
      </c>
    </row>
    <row r="338" s="67" customFormat="true" ht="17.35" hidden="false" customHeight="false" outlineLevel="0" collapsed="false">
      <c r="A338" s="62"/>
      <c r="B338" s="34" t="s">
        <v>111</v>
      </c>
      <c r="C338" s="43" t="n">
        <v>9920000190</v>
      </c>
      <c r="D338" s="70" t="s">
        <v>112</v>
      </c>
      <c r="E338" s="71" t="n">
        <f aca="false">'приложение 11'!I19+'приложение 11'!I253</f>
        <v>4000</v>
      </c>
      <c r="F338" s="71" t="n">
        <f aca="false">'приложение 11'!Q19+'приложение 11'!Q253</f>
        <v>4000</v>
      </c>
    </row>
    <row r="339" s="67" customFormat="true" ht="32.8" hidden="false" customHeight="false" outlineLevel="0" collapsed="false">
      <c r="A339" s="62"/>
      <c r="B339" s="34" t="s">
        <v>317</v>
      </c>
      <c r="C339" s="43" t="n">
        <v>9930000000</v>
      </c>
      <c r="D339" s="70"/>
      <c r="E339" s="71" t="n">
        <f aca="false">E340</f>
        <v>5000000</v>
      </c>
      <c r="F339" s="71" t="n">
        <f aca="false">F340</f>
        <v>5000000</v>
      </c>
    </row>
    <row r="340" s="67" customFormat="true" ht="17.35" hidden="false" customHeight="false" outlineLevel="0" collapsed="false">
      <c r="A340" s="62"/>
      <c r="B340" s="72" t="s">
        <v>318</v>
      </c>
      <c r="C340" s="43" t="n">
        <v>9930020590</v>
      </c>
      <c r="D340" s="70"/>
      <c r="E340" s="71" t="n">
        <f aca="false">E341</f>
        <v>5000000</v>
      </c>
      <c r="F340" s="71" t="n">
        <f aca="false">F341</f>
        <v>5000000</v>
      </c>
    </row>
    <row r="341" s="67" customFormat="true" ht="17.35" hidden="false" customHeight="false" outlineLevel="0" collapsed="false">
      <c r="A341" s="62"/>
      <c r="B341" s="34" t="s">
        <v>111</v>
      </c>
      <c r="C341" s="43" t="n">
        <v>9930020590</v>
      </c>
      <c r="D341" s="70" t="s">
        <v>112</v>
      </c>
      <c r="E341" s="71" t="n">
        <f aca="false">'приложение 11'!I54</f>
        <v>5000000</v>
      </c>
      <c r="F341" s="71" t="n">
        <f aca="false">'приложение 11'!Q54</f>
        <v>5000000</v>
      </c>
    </row>
    <row r="342" s="67" customFormat="true" ht="48.5" hidden="false" customHeight="false" outlineLevel="0" collapsed="false">
      <c r="A342" s="62"/>
      <c r="B342" s="30" t="s">
        <v>319</v>
      </c>
      <c r="C342" s="76" t="n">
        <v>9960000000</v>
      </c>
      <c r="D342" s="77"/>
      <c r="E342" s="71" t="n">
        <f aca="false">E343</f>
        <v>975800</v>
      </c>
      <c r="F342" s="71" t="n">
        <f aca="false">F343</f>
        <v>652700</v>
      </c>
    </row>
    <row r="343" s="67" customFormat="true" ht="32.8" hidden="false" customHeight="false" outlineLevel="0" collapsed="false">
      <c r="A343" s="62"/>
      <c r="B343" s="30" t="s">
        <v>320</v>
      </c>
      <c r="C343" s="76" t="n">
        <v>9960010570</v>
      </c>
      <c r="D343" s="77"/>
      <c r="E343" s="71" t="n">
        <f aca="false">E344</f>
        <v>975800</v>
      </c>
      <c r="F343" s="71" t="n">
        <f aca="false">F344</f>
        <v>652700</v>
      </c>
    </row>
    <row r="344" s="67" customFormat="true" ht="32.8" hidden="false" customHeight="false" outlineLevel="0" collapsed="false">
      <c r="A344" s="62"/>
      <c r="B344" s="30" t="s">
        <v>108</v>
      </c>
      <c r="C344" s="76" t="n">
        <v>9960010570</v>
      </c>
      <c r="D344" s="77" t="s">
        <v>109</v>
      </c>
      <c r="E344" s="71" t="n">
        <f aca="false">'приложение 11'!I98</f>
        <v>975800</v>
      </c>
      <c r="F344" s="71" t="n">
        <f aca="false">'приложение 11'!Q98</f>
        <v>652700</v>
      </c>
    </row>
    <row r="345" s="67" customFormat="true" ht="17.35" hidden="false" customHeight="false" outlineLevel="0" collapsed="false">
      <c r="A345" s="62"/>
      <c r="B345" s="34" t="s">
        <v>321</v>
      </c>
      <c r="C345" s="86"/>
      <c r="D345" s="35"/>
      <c r="E345" s="87" t="n">
        <f aca="false">'приложение 11'!I242</f>
        <v>44000000</v>
      </c>
      <c r="F345" s="87" t="n">
        <f aca="false">'приложение 11'!Q242</f>
        <v>89000000</v>
      </c>
    </row>
    <row r="346" s="67" customFormat="true" ht="17.35" hidden="false" customHeight="false" outlineLevel="0" collapsed="false">
      <c r="A346" s="62"/>
      <c r="B346" s="43"/>
      <c r="C346" s="86"/>
      <c r="D346" s="35"/>
      <c r="E346" s="87"/>
      <c r="F346" s="87"/>
    </row>
    <row r="347" customFormat="false" ht="17.35" hidden="false" customHeight="false" outlineLevel="0" collapsed="false">
      <c r="A347" s="43"/>
      <c r="B347" s="3" t="s">
        <v>89</v>
      </c>
      <c r="C347" s="27"/>
      <c r="D347" s="1"/>
      <c r="E347" s="1"/>
      <c r="F347" s="1"/>
      <c r="G347" s="1"/>
    </row>
    <row r="348" customFormat="false" ht="17.6" hidden="false" customHeight="true" outlineLevel="0" collapsed="false">
      <c r="A348" s="43"/>
      <c r="B348" s="40" t="s">
        <v>90</v>
      </c>
      <c r="C348" s="40"/>
      <c r="D348" s="1"/>
      <c r="E348" s="1"/>
      <c r="F348" s="1"/>
      <c r="G348" s="1"/>
    </row>
    <row r="349" customFormat="false" ht="17.6" hidden="false" customHeight="true" outlineLevel="0" collapsed="false">
      <c r="A349" s="43"/>
      <c r="B349" s="40" t="s">
        <v>322</v>
      </c>
      <c r="C349" s="40"/>
      <c r="D349" s="1"/>
      <c r="E349" s="1"/>
      <c r="F349" s="1"/>
      <c r="G349" s="1"/>
    </row>
    <row r="350" customFormat="false" ht="17.35" hidden="false" customHeight="false" outlineLevel="0" collapsed="false">
      <c r="A350" s="43"/>
      <c r="B350" s="34" t="s">
        <v>92</v>
      </c>
      <c r="F350" s="41" t="s">
        <v>93</v>
      </c>
    </row>
    <row r="351" customFormat="false" ht="17.35" hidden="false" customHeight="false" outlineLevel="0" collapsed="false">
      <c r="A351" s="43"/>
    </row>
    <row r="352" customFormat="false" ht="17.35" hidden="false" customHeight="false" outlineLevel="0" collapsed="false">
      <c r="A352" s="43"/>
    </row>
    <row r="353" customFormat="false" ht="17.35" hidden="false" customHeight="false" outlineLevel="0" collapsed="false">
      <c r="A353" s="43"/>
    </row>
    <row r="354" customFormat="false" ht="17.35" hidden="false" customHeight="false" outlineLevel="0" collapsed="false">
      <c r="A354" s="43"/>
    </row>
    <row r="355" customFormat="false" ht="17.35" hidden="false" customHeight="false" outlineLevel="0" collapsed="false">
      <c r="A355" s="43"/>
    </row>
    <row r="356" customFormat="false" ht="17.35" hidden="false" customHeight="false" outlineLevel="0" collapsed="false">
      <c r="A356" s="43"/>
    </row>
    <row r="357" customFormat="false" ht="17.35" hidden="false" customHeight="false" outlineLevel="0" collapsed="false">
      <c r="A357" s="43"/>
    </row>
    <row r="358" customFormat="false" ht="17.35" hidden="false" customHeight="false" outlineLevel="0" collapsed="false">
      <c r="A358" s="43"/>
    </row>
    <row r="359" customFormat="false" ht="17.35" hidden="false" customHeight="false" outlineLevel="0" collapsed="false">
      <c r="A359" s="43"/>
    </row>
    <row r="360" customFormat="false" ht="17.35" hidden="false" customHeight="false" outlineLevel="0" collapsed="false">
      <c r="A360" s="43"/>
    </row>
    <row r="361" s="67" customFormat="true" ht="17.35" hidden="false" customHeight="false" outlineLevel="0" collapsed="false">
      <c r="A361" s="62"/>
      <c r="B361" s="43"/>
      <c r="C361" s="44"/>
      <c r="D361" s="45"/>
      <c r="E361" s="46"/>
      <c r="F361" s="88"/>
    </row>
    <row r="362" customFormat="false" ht="17.35" hidden="false" customHeight="false" outlineLevel="0" collapsed="false">
      <c r="A362" s="43"/>
    </row>
    <row r="363" customFormat="false" ht="17.35" hidden="false" customHeight="false" outlineLevel="0" collapsed="false">
      <c r="A363" s="43"/>
    </row>
    <row r="364" customFormat="false" ht="17.35" hidden="false" customHeight="false" outlineLevel="0" collapsed="false">
      <c r="A364" s="43"/>
    </row>
    <row r="365" customFormat="false" ht="17.35" hidden="false" customHeight="false" outlineLevel="0" collapsed="false">
      <c r="A365" s="43"/>
    </row>
    <row r="366" customFormat="false" ht="17.35" hidden="false" customHeight="false" outlineLevel="0" collapsed="false">
      <c r="A366" s="43"/>
    </row>
    <row r="367" customFormat="false" ht="17.35" hidden="false" customHeight="false" outlineLevel="0" collapsed="false">
      <c r="A367" s="43"/>
    </row>
    <row r="368" customFormat="false" ht="17.35" hidden="false" customHeight="false" outlineLevel="0" collapsed="false">
      <c r="A368" s="43"/>
    </row>
    <row r="369" customFormat="false" ht="17.35" hidden="false" customHeight="false" outlineLevel="0" collapsed="false">
      <c r="A369" s="43"/>
    </row>
    <row r="370" customFormat="false" ht="17.35" hidden="false" customHeight="false" outlineLevel="0" collapsed="false">
      <c r="A370" s="43"/>
    </row>
    <row r="371" customFormat="false" ht="17.35" hidden="false" customHeight="false" outlineLevel="0" collapsed="false">
      <c r="A371" s="43"/>
    </row>
    <row r="372" customFormat="false" ht="17.35" hidden="false" customHeight="false" outlineLevel="0" collapsed="false">
      <c r="A372" s="43"/>
    </row>
    <row r="373" customFormat="false" ht="17.35" hidden="false" customHeight="false" outlineLevel="0" collapsed="false">
      <c r="A373" s="43"/>
    </row>
    <row r="374" customFormat="false" ht="17.35" hidden="false" customHeight="false" outlineLevel="0" collapsed="false">
      <c r="A374" s="43"/>
    </row>
    <row r="375" customFormat="false" ht="17.35" hidden="false" customHeight="false" outlineLevel="0" collapsed="false">
      <c r="A375" s="43"/>
    </row>
    <row r="376" customFormat="false" ht="17.35" hidden="false" customHeight="false" outlineLevel="0" collapsed="false">
      <c r="A376" s="43"/>
    </row>
    <row r="377" customFormat="false" ht="17.35" hidden="false" customHeight="false" outlineLevel="0" collapsed="false">
      <c r="A377" s="43"/>
    </row>
    <row r="378" customFormat="false" ht="17.35" hidden="false" customHeight="false" outlineLevel="0" collapsed="false">
      <c r="A378" s="43"/>
    </row>
    <row r="379" customFormat="false" ht="17.35" hidden="false" customHeight="false" outlineLevel="0" collapsed="false">
      <c r="A379" s="43"/>
    </row>
    <row r="380" customFormat="false" ht="17.35" hidden="false" customHeight="false" outlineLevel="0" collapsed="false">
      <c r="A380" s="43"/>
    </row>
    <row r="381" customFormat="false" ht="17.35" hidden="false" customHeight="false" outlineLevel="0" collapsed="false">
      <c r="A381" s="43"/>
    </row>
    <row r="382" s="67" customFormat="true" ht="17.35" hidden="false" customHeight="false" outlineLevel="0" collapsed="false">
      <c r="A382" s="62"/>
      <c r="B382" s="43"/>
      <c r="C382" s="44"/>
      <c r="D382" s="45"/>
      <c r="E382" s="46"/>
      <c r="F382" s="88"/>
    </row>
    <row r="383" customFormat="false" ht="17.35" hidden="false" customHeight="false" outlineLevel="0" collapsed="false">
      <c r="A383" s="43"/>
    </row>
    <row r="384" customFormat="false" ht="17.35" hidden="false" customHeight="false" outlineLevel="0" collapsed="false">
      <c r="A384" s="43"/>
    </row>
    <row r="385" customFormat="false" ht="17.35" hidden="false" customHeight="false" outlineLevel="0" collapsed="false">
      <c r="A385" s="43"/>
    </row>
    <row r="386" customFormat="false" ht="17.35" hidden="false" customHeight="false" outlineLevel="0" collapsed="false">
      <c r="A386" s="43"/>
    </row>
    <row r="387" customFormat="false" ht="17.35" hidden="false" customHeight="false" outlineLevel="0" collapsed="false">
      <c r="A387" s="43"/>
    </row>
    <row r="388" s="67" customFormat="true" ht="17.35" hidden="false" customHeight="false" outlineLevel="0" collapsed="false">
      <c r="A388" s="62"/>
      <c r="B388" s="43"/>
      <c r="C388" s="44"/>
      <c r="D388" s="45"/>
      <c r="E388" s="46"/>
      <c r="F388" s="88"/>
    </row>
    <row r="389" customFormat="false" ht="17.35" hidden="false" customHeight="false" outlineLevel="0" collapsed="false">
      <c r="A389" s="43"/>
    </row>
    <row r="390" customFormat="false" ht="17.35" hidden="false" customHeight="false" outlineLevel="0" collapsed="false">
      <c r="A390" s="43"/>
    </row>
    <row r="391" customFormat="false" ht="17.35" hidden="false" customHeight="false" outlineLevel="0" collapsed="false">
      <c r="A391" s="43"/>
    </row>
    <row r="392" customFormat="false" ht="17.35" hidden="false" customHeight="false" outlineLevel="0" collapsed="false">
      <c r="A392" s="43"/>
    </row>
    <row r="393" customFormat="false" ht="17.35" hidden="false" customHeight="false" outlineLevel="0" collapsed="false">
      <c r="A393" s="43"/>
    </row>
    <row r="394" customFormat="false" ht="17.35" hidden="false" customHeight="false" outlineLevel="0" collapsed="false">
      <c r="A394" s="43"/>
    </row>
    <row r="395" customFormat="false" ht="17.35" hidden="false" customHeight="false" outlineLevel="0" collapsed="false">
      <c r="A395" s="43"/>
    </row>
    <row r="396" customFormat="false" ht="17.35" hidden="false" customHeight="false" outlineLevel="0" collapsed="false">
      <c r="A396" s="43"/>
    </row>
    <row r="397" customFormat="false" ht="17.35" hidden="false" customHeight="false" outlineLevel="0" collapsed="false">
      <c r="A397" s="43"/>
    </row>
    <row r="398" customFormat="false" ht="17.35" hidden="false" customHeight="false" outlineLevel="0" collapsed="false">
      <c r="A398" s="43"/>
    </row>
    <row r="399" customFormat="false" ht="17.35" hidden="false" customHeight="false" outlineLevel="0" collapsed="false">
      <c r="A399" s="43"/>
    </row>
    <row r="400" customFormat="false" ht="17.35" hidden="false" customHeight="false" outlineLevel="0" collapsed="false">
      <c r="A400" s="43"/>
    </row>
    <row r="401" customFormat="false" ht="17.35" hidden="false" customHeight="false" outlineLevel="0" collapsed="false">
      <c r="A401" s="43"/>
    </row>
    <row r="402" customFormat="false" ht="17.35" hidden="false" customHeight="false" outlineLevel="0" collapsed="false">
      <c r="A402" s="43"/>
    </row>
    <row r="403" customFormat="false" ht="17.35" hidden="false" customHeight="false" outlineLevel="0" collapsed="false">
      <c r="A403" s="43"/>
      <c r="B403" s="89"/>
      <c r="C403" s="89"/>
      <c r="D403" s="90"/>
      <c r="E403" s="47"/>
    </row>
    <row r="404" customFormat="false" ht="17.35" hidden="false" customHeight="false" outlineLevel="0" collapsed="false">
      <c r="A404" s="43"/>
      <c r="B404" s="89"/>
      <c r="C404" s="89"/>
      <c r="D404" s="90"/>
      <c r="E404" s="47"/>
    </row>
    <row r="405" customFormat="false" ht="17.35" hidden="false" customHeight="false" outlineLevel="0" collapsed="false">
      <c r="A405" s="43"/>
      <c r="B405" s="89"/>
      <c r="C405" s="89"/>
      <c r="D405" s="90"/>
      <c r="E405" s="47"/>
    </row>
    <row r="406" customFormat="false" ht="17.35" hidden="false" customHeight="false" outlineLevel="0" collapsed="false">
      <c r="A406" s="43"/>
      <c r="B406" s="89"/>
      <c r="C406" s="89"/>
      <c r="D406" s="90"/>
      <c r="E406" s="47"/>
    </row>
    <row r="407" customFormat="false" ht="17.35" hidden="false" customHeight="false" outlineLevel="0" collapsed="false">
      <c r="A407" s="43"/>
      <c r="B407" s="89"/>
      <c r="C407" s="89"/>
      <c r="D407" s="90"/>
      <c r="E407" s="47"/>
    </row>
    <row r="408" customFormat="false" ht="17.35" hidden="false" customHeight="false" outlineLevel="0" collapsed="false">
      <c r="A408" s="43"/>
      <c r="B408" s="89"/>
      <c r="C408" s="89"/>
      <c r="D408" s="90"/>
      <c r="E408" s="47"/>
    </row>
    <row r="409" customFormat="false" ht="17.35" hidden="false" customHeight="false" outlineLevel="0" collapsed="false">
      <c r="A409" s="43"/>
      <c r="B409" s="89"/>
      <c r="C409" s="89"/>
      <c r="D409" s="90"/>
      <c r="E409" s="47"/>
    </row>
    <row r="410" customFormat="false" ht="17.35" hidden="false" customHeight="false" outlineLevel="0" collapsed="false">
      <c r="A410" s="43"/>
      <c r="B410" s="89"/>
      <c r="C410" s="89"/>
      <c r="D410" s="90"/>
      <c r="E410" s="47"/>
    </row>
    <row r="411" customFormat="false" ht="17.35" hidden="false" customHeight="false" outlineLevel="0" collapsed="false">
      <c r="A411" s="43"/>
      <c r="B411" s="89"/>
      <c r="C411" s="89"/>
      <c r="D411" s="90"/>
      <c r="E411" s="47"/>
    </row>
    <row r="412" customFormat="false" ht="17.35" hidden="false" customHeight="false" outlineLevel="0" collapsed="false">
      <c r="A412" s="43"/>
      <c r="B412" s="89"/>
      <c r="C412" s="89"/>
      <c r="D412" s="90"/>
      <c r="E412" s="47"/>
    </row>
    <row r="413" customFormat="false" ht="17.35" hidden="false" customHeight="false" outlineLevel="0" collapsed="false">
      <c r="A413" s="43"/>
      <c r="B413" s="89"/>
      <c r="C413" s="89"/>
      <c r="D413" s="90"/>
      <c r="E413" s="47"/>
    </row>
    <row r="414" customFormat="false" ht="17.35" hidden="false" customHeight="false" outlineLevel="0" collapsed="false">
      <c r="A414" s="43"/>
      <c r="B414" s="89"/>
      <c r="C414" s="89"/>
      <c r="D414" s="90"/>
      <c r="E414" s="47"/>
    </row>
    <row r="415" customFormat="false" ht="17.35" hidden="false" customHeight="false" outlineLevel="0" collapsed="false">
      <c r="A415" s="43"/>
      <c r="B415" s="89"/>
      <c r="C415" s="89"/>
      <c r="D415" s="90"/>
      <c r="E415" s="47"/>
    </row>
    <row r="416" customFormat="false" ht="17.35" hidden="false" customHeight="false" outlineLevel="0" collapsed="false">
      <c r="A416" s="43"/>
      <c r="B416" s="89"/>
      <c r="C416" s="89"/>
      <c r="D416" s="90"/>
      <c r="E416" s="47"/>
    </row>
    <row r="417" customFormat="false" ht="17.35" hidden="false" customHeight="false" outlineLevel="0" collapsed="false">
      <c r="A417" s="43"/>
      <c r="B417" s="89"/>
      <c r="C417" s="89"/>
      <c r="D417" s="90"/>
      <c r="E417" s="47"/>
    </row>
    <row r="418" customFormat="false" ht="17.35" hidden="false" customHeight="false" outlineLevel="0" collapsed="false">
      <c r="A418" s="43"/>
      <c r="B418" s="89"/>
      <c r="C418" s="89"/>
      <c r="D418" s="90"/>
      <c r="E418" s="47"/>
    </row>
    <row r="419" customFormat="false" ht="17.35" hidden="false" customHeight="false" outlineLevel="0" collapsed="false">
      <c r="A419" s="43"/>
      <c r="B419" s="89"/>
      <c r="C419" s="89"/>
      <c r="D419" s="90"/>
      <c r="E419" s="47"/>
    </row>
    <row r="420" customFormat="false" ht="17.35" hidden="false" customHeight="false" outlineLevel="0" collapsed="false">
      <c r="A420" s="43"/>
      <c r="B420" s="89"/>
      <c r="C420" s="89"/>
      <c r="D420" s="90"/>
      <c r="E420" s="47"/>
    </row>
    <row r="421" customFormat="false" ht="17.35" hidden="false" customHeight="false" outlineLevel="0" collapsed="false">
      <c r="A421" s="43"/>
      <c r="B421" s="89"/>
      <c r="C421" s="89"/>
      <c r="D421" s="90"/>
      <c r="E421" s="47"/>
    </row>
    <row r="422" customFormat="false" ht="17.35" hidden="false" customHeight="false" outlineLevel="0" collapsed="false">
      <c r="A422" s="43"/>
      <c r="B422" s="89"/>
      <c r="C422" s="89"/>
      <c r="D422" s="90"/>
      <c r="E422" s="47"/>
    </row>
    <row r="423" customFormat="false" ht="17.35" hidden="false" customHeight="false" outlineLevel="0" collapsed="false">
      <c r="A423" s="43"/>
      <c r="B423" s="89"/>
      <c r="C423" s="89"/>
      <c r="D423" s="90"/>
      <c r="E423" s="47"/>
    </row>
    <row r="424" customFormat="false" ht="17.35" hidden="false" customHeight="false" outlineLevel="0" collapsed="false">
      <c r="A424" s="43"/>
      <c r="B424" s="89"/>
      <c r="C424" s="89"/>
      <c r="D424" s="90"/>
      <c r="E424" s="47"/>
    </row>
    <row r="425" customFormat="false" ht="17.35" hidden="false" customHeight="false" outlineLevel="0" collapsed="false">
      <c r="A425" s="43"/>
      <c r="B425" s="89"/>
      <c r="C425" s="89"/>
      <c r="D425" s="90"/>
      <c r="E425" s="47"/>
    </row>
    <row r="426" customFormat="false" ht="17.35" hidden="false" customHeight="false" outlineLevel="0" collapsed="false">
      <c r="A426" s="43"/>
      <c r="B426" s="89"/>
      <c r="C426" s="89"/>
      <c r="D426" s="90"/>
      <c r="E426" s="47"/>
    </row>
    <row r="427" customFormat="false" ht="17.35" hidden="false" customHeight="false" outlineLevel="0" collapsed="false">
      <c r="A427" s="43"/>
      <c r="B427" s="89"/>
      <c r="C427" s="89"/>
      <c r="D427" s="90"/>
      <c r="E427" s="47"/>
    </row>
    <row r="428" customFormat="false" ht="17.35" hidden="false" customHeight="false" outlineLevel="0" collapsed="false">
      <c r="A428" s="43"/>
      <c r="B428" s="89"/>
      <c r="C428" s="89"/>
      <c r="D428" s="90"/>
      <c r="E428" s="47"/>
    </row>
    <row r="429" customFormat="false" ht="17.35" hidden="false" customHeight="false" outlineLevel="0" collapsed="false">
      <c r="A429" s="43"/>
      <c r="B429" s="89"/>
      <c r="C429" s="89"/>
      <c r="D429" s="90"/>
      <c r="E429" s="47"/>
    </row>
    <row r="430" customFormat="false" ht="17.35" hidden="false" customHeight="false" outlineLevel="0" collapsed="false">
      <c r="A430" s="43"/>
      <c r="B430" s="89"/>
      <c r="C430" s="89"/>
      <c r="D430" s="90"/>
      <c r="E430" s="47"/>
    </row>
    <row r="431" customFormat="false" ht="17.35" hidden="false" customHeight="false" outlineLevel="0" collapsed="false">
      <c r="A431" s="43"/>
      <c r="B431" s="89"/>
      <c r="C431" s="89"/>
      <c r="D431" s="90"/>
      <c r="E431" s="47"/>
    </row>
    <row r="432" customFormat="false" ht="17.35" hidden="false" customHeight="false" outlineLevel="0" collapsed="false">
      <c r="A432" s="43"/>
      <c r="B432" s="89"/>
      <c r="C432" s="89"/>
      <c r="D432" s="90"/>
      <c r="E432" s="47"/>
    </row>
    <row r="433" customFormat="false" ht="17.35" hidden="false" customHeight="false" outlineLevel="0" collapsed="false">
      <c r="A433" s="43"/>
      <c r="B433" s="89"/>
      <c r="C433" s="89"/>
      <c r="D433" s="90"/>
      <c r="E433" s="47"/>
    </row>
    <row r="434" customFormat="false" ht="17.35" hidden="false" customHeight="false" outlineLevel="0" collapsed="false">
      <c r="A434" s="43"/>
      <c r="B434" s="89"/>
      <c r="C434" s="89"/>
      <c r="D434" s="90"/>
      <c r="E434" s="47"/>
    </row>
    <row r="435" customFormat="false" ht="17.35" hidden="false" customHeight="false" outlineLevel="0" collapsed="false">
      <c r="A435" s="43"/>
      <c r="B435" s="89"/>
      <c r="C435" s="89"/>
      <c r="D435" s="90"/>
      <c r="E435" s="47"/>
    </row>
    <row r="436" customFormat="false" ht="17.35" hidden="false" customHeight="false" outlineLevel="0" collapsed="false">
      <c r="A436" s="43"/>
      <c r="B436" s="89"/>
      <c r="C436" s="89"/>
      <c r="D436" s="90"/>
      <c r="E436" s="47"/>
    </row>
    <row r="437" customFormat="false" ht="17.35" hidden="false" customHeight="false" outlineLevel="0" collapsed="false">
      <c r="A437" s="43"/>
      <c r="B437" s="89"/>
      <c r="C437" s="89"/>
      <c r="D437" s="90"/>
      <c r="E437" s="47"/>
    </row>
    <row r="438" customFormat="false" ht="17.35" hidden="false" customHeight="false" outlineLevel="0" collapsed="false">
      <c r="A438" s="43"/>
      <c r="B438" s="89"/>
      <c r="C438" s="89"/>
      <c r="D438" s="90"/>
      <c r="E438" s="47"/>
    </row>
    <row r="439" customFormat="false" ht="17.35" hidden="false" customHeight="false" outlineLevel="0" collapsed="false">
      <c r="A439" s="43"/>
      <c r="B439" s="89"/>
      <c r="C439" s="89"/>
      <c r="D439" s="90"/>
      <c r="E439" s="47"/>
    </row>
    <row r="440" customFormat="false" ht="17.35" hidden="false" customHeight="false" outlineLevel="0" collapsed="false">
      <c r="A440" s="43"/>
      <c r="B440" s="89"/>
      <c r="C440" s="89"/>
      <c r="D440" s="90"/>
      <c r="E440" s="47"/>
    </row>
    <row r="441" customFormat="false" ht="17.35" hidden="false" customHeight="false" outlineLevel="0" collapsed="false">
      <c r="A441" s="43"/>
      <c r="B441" s="89"/>
      <c r="C441" s="89"/>
      <c r="D441" s="90"/>
      <c r="E441" s="47"/>
    </row>
    <row r="442" customFormat="false" ht="17.35" hidden="false" customHeight="false" outlineLevel="0" collapsed="false">
      <c r="A442" s="43"/>
      <c r="B442" s="89"/>
      <c r="C442" s="89"/>
      <c r="D442" s="90"/>
      <c r="E442" s="47"/>
    </row>
    <row r="443" customFormat="false" ht="17.35" hidden="false" customHeight="false" outlineLevel="0" collapsed="false">
      <c r="A443" s="43"/>
      <c r="B443" s="89"/>
      <c r="C443" s="89"/>
      <c r="D443" s="90"/>
      <c r="E443" s="47"/>
    </row>
    <row r="444" customFormat="false" ht="17.35" hidden="false" customHeight="false" outlineLevel="0" collapsed="false">
      <c r="A444" s="43"/>
      <c r="B444" s="89"/>
      <c r="C444" s="89"/>
      <c r="D444" s="90"/>
      <c r="E444" s="47"/>
    </row>
    <row r="445" customFormat="false" ht="17.35" hidden="false" customHeight="false" outlineLevel="0" collapsed="false">
      <c r="A445" s="43"/>
      <c r="B445" s="89"/>
      <c r="C445" s="89"/>
      <c r="D445" s="90"/>
      <c r="E445" s="47"/>
    </row>
    <row r="446" customFormat="false" ht="17.35" hidden="false" customHeight="false" outlineLevel="0" collapsed="false">
      <c r="A446" s="43"/>
      <c r="B446" s="89"/>
      <c r="C446" s="89"/>
      <c r="D446" s="90"/>
      <c r="E446" s="47"/>
    </row>
    <row r="447" customFormat="false" ht="17.35" hidden="false" customHeight="false" outlineLevel="0" collapsed="false">
      <c r="A447" s="43"/>
      <c r="B447" s="89"/>
      <c r="C447" s="89"/>
      <c r="D447" s="90"/>
      <c r="E447" s="47"/>
    </row>
    <row r="448" customFormat="false" ht="17.35" hidden="false" customHeight="false" outlineLevel="0" collapsed="false">
      <c r="A448" s="43"/>
      <c r="B448" s="89"/>
      <c r="C448" s="89"/>
      <c r="D448" s="90"/>
      <c r="E448" s="47"/>
    </row>
    <row r="449" customFormat="false" ht="17.35" hidden="false" customHeight="false" outlineLevel="0" collapsed="false">
      <c r="A449" s="43"/>
      <c r="B449" s="89"/>
      <c r="C449" s="89"/>
      <c r="D449" s="90"/>
      <c r="E449" s="47"/>
    </row>
    <row r="450" customFormat="false" ht="17.35" hidden="false" customHeight="false" outlineLevel="0" collapsed="false">
      <c r="A450" s="43"/>
      <c r="B450" s="89"/>
      <c r="C450" s="89"/>
      <c r="D450" s="90"/>
      <c r="E450" s="47"/>
    </row>
    <row r="451" customFormat="false" ht="17.35" hidden="false" customHeight="false" outlineLevel="0" collapsed="false">
      <c r="A451" s="43"/>
    </row>
    <row r="452" customFormat="false" ht="17.35" hidden="false" customHeight="false" outlineLevel="0" collapsed="false">
      <c r="A452" s="43"/>
    </row>
    <row r="453" customFormat="false" ht="17.35" hidden="false" customHeight="false" outlineLevel="0" collapsed="false">
      <c r="A453" s="43"/>
    </row>
    <row r="454" customFormat="false" ht="17.35" hidden="false" customHeight="false" outlineLevel="0" collapsed="false">
      <c r="A454" s="43"/>
    </row>
    <row r="455" customFormat="false" ht="17.35" hidden="false" customHeight="false" outlineLevel="0" collapsed="false">
      <c r="A455" s="43"/>
    </row>
    <row r="456" customFormat="false" ht="17.35" hidden="false" customHeight="false" outlineLevel="0" collapsed="false">
      <c r="A456" s="43"/>
    </row>
    <row r="457" customFormat="false" ht="17.35" hidden="false" customHeight="false" outlineLevel="0" collapsed="false">
      <c r="A457" s="43"/>
    </row>
    <row r="458" customFormat="false" ht="17.35" hidden="false" customHeight="false" outlineLevel="0" collapsed="false">
      <c r="A458" s="43"/>
    </row>
    <row r="459" customFormat="false" ht="17.35" hidden="false" customHeight="false" outlineLevel="0" collapsed="false">
      <c r="A459" s="43"/>
    </row>
    <row r="460" customFormat="false" ht="17.35" hidden="false" customHeight="false" outlineLevel="0" collapsed="false">
      <c r="A460" s="43"/>
    </row>
    <row r="461" customFormat="false" ht="17.35" hidden="false" customHeight="false" outlineLevel="0" collapsed="false">
      <c r="A461" s="43"/>
    </row>
    <row r="462" customFormat="false" ht="17.35" hidden="false" customHeight="false" outlineLevel="0" collapsed="false">
      <c r="A462" s="43"/>
    </row>
    <row r="463" s="67" customFormat="true" ht="17.35" hidden="false" customHeight="false" outlineLevel="0" collapsed="false">
      <c r="A463" s="62"/>
      <c r="B463" s="43"/>
      <c r="C463" s="44"/>
      <c r="D463" s="45"/>
      <c r="E463" s="46"/>
      <c r="F463" s="88"/>
    </row>
    <row r="464" customFormat="false" ht="17.35" hidden="false" customHeight="false" outlineLevel="0" collapsed="false">
      <c r="A464" s="43"/>
    </row>
    <row r="465" customFormat="false" ht="17.35" hidden="false" customHeight="false" outlineLevel="0" collapsed="false">
      <c r="A465" s="43"/>
    </row>
    <row r="466" customFormat="false" ht="17.35" hidden="false" customHeight="false" outlineLevel="0" collapsed="false">
      <c r="A466" s="43"/>
    </row>
    <row r="467" customFormat="false" ht="17.35" hidden="false" customHeight="false" outlineLevel="0" collapsed="false">
      <c r="A467" s="43"/>
      <c r="B467" s="89"/>
      <c r="C467" s="89"/>
      <c r="D467" s="90"/>
      <c r="E467" s="47"/>
    </row>
    <row r="468" customFormat="false" ht="17.35" hidden="false" customHeight="false" outlineLevel="0" collapsed="false">
      <c r="A468" s="43"/>
      <c r="B468" s="89"/>
      <c r="C468" s="89"/>
      <c r="D468" s="90"/>
      <c r="E468" s="47"/>
    </row>
    <row r="469" customFormat="false" ht="17.35" hidden="false" customHeight="false" outlineLevel="0" collapsed="false">
      <c r="A469" s="43"/>
      <c r="B469" s="89"/>
      <c r="C469" s="89"/>
      <c r="D469" s="90"/>
      <c r="E469" s="47"/>
    </row>
    <row r="470" customFormat="false" ht="17.35" hidden="false" customHeight="false" outlineLevel="0" collapsed="false">
      <c r="A470" s="43"/>
      <c r="B470" s="89"/>
      <c r="C470" s="89"/>
      <c r="D470" s="90"/>
      <c r="E470" s="47"/>
    </row>
    <row r="471" customFormat="false" ht="17.35" hidden="false" customHeight="false" outlineLevel="0" collapsed="false">
      <c r="A471" s="43"/>
      <c r="B471" s="89"/>
      <c r="C471" s="89"/>
      <c r="D471" s="90"/>
      <c r="E471" s="47"/>
    </row>
    <row r="472" customFormat="false" ht="17.35" hidden="false" customHeight="false" outlineLevel="0" collapsed="false">
      <c r="A472" s="43"/>
      <c r="B472" s="89"/>
      <c r="C472" s="89"/>
      <c r="D472" s="90"/>
      <c r="E472" s="47"/>
    </row>
    <row r="473" customFormat="false" ht="17.35" hidden="false" customHeight="false" outlineLevel="0" collapsed="false">
      <c r="A473" s="43"/>
      <c r="B473" s="89"/>
      <c r="C473" s="89"/>
      <c r="D473" s="90"/>
      <c r="E473" s="47"/>
    </row>
    <row r="474" customFormat="false" ht="17.35" hidden="false" customHeight="false" outlineLevel="0" collapsed="false">
      <c r="A474" s="43"/>
      <c r="B474" s="89"/>
      <c r="C474" s="89"/>
      <c r="D474" s="90"/>
      <c r="E474" s="47"/>
    </row>
    <row r="475" customFormat="false" ht="17.35" hidden="false" customHeight="false" outlineLevel="0" collapsed="false">
      <c r="A475" s="43"/>
      <c r="B475" s="89"/>
      <c r="C475" s="89"/>
      <c r="D475" s="90"/>
      <c r="E475" s="47"/>
    </row>
    <row r="476" customFormat="false" ht="17.35" hidden="false" customHeight="false" outlineLevel="0" collapsed="false">
      <c r="A476" s="43"/>
      <c r="B476" s="89"/>
      <c r="C476" s="89"/>
      <c r="D476" s="90"/>
      <c r="E476" s="47"/>
    </row>
    <row r="477" customFormat="false" ht="17.35" hidden="false" customHeight="false" outlineLevel="0" collapsed="false">
      <c r="A477" s="43"/>
      <c r="B477" s="89"/>
      <c r="C477" s="89"/>
      <c r="D477" s="90"/>
      <c r="E477" s="47"/>
    </row>
    <row r="478" customFormat="false" ht="17.35" hidden="false" customHeight="false" outlineLevel="0" collapsed="false">
      <c r="A478" s="43"/>
      <c r="B478" s="89"/>
      <c r="C478" s="89"/>
      <c r="D478" s="90"/>
      <c r="E478" s="47"/>
    </row>
    <row r="479" customFormat="false" ht="17.35" hidden="false" customHeight="false" outlineLevel="0" collapsed="false">
      <c r="A479" s="43"/>
      <c r="B479" s="89"/>
      <c r="C479" s="89"/>
      <c r="D479" s="90"/>
      <c r="E479" s="47"/>
    </row>
    <row r="480" customFormat="false" ht="17.35" hidden="false" customHeight="false" outlineLevel="0" collapsed="false">
      <c r="A480" s="43"/>
      <c r="B480" s="89"/>
      <c r="C480" s="89"/>
      <c r="D480" s="90"/>
      <c r="E480" s="47"/>
    </row>
    <row r="481" customFormat="false" ht="17.35" hidden="false" customHeight="false" outlineLevel="0" collapsed="false">
      <c r="A481" s="43"/>
      <c r="B481" s="89"/>
      <c r="C481" s="89"/>
      <c r="D481" s="90"/>
      <c r="E481" s="47"/>
    </row>
    <row r="482" customFormat="false" ht="17.35" hidden="false" customHeight="false" outlineLevel="0" collapsed="false">
      <c r="A482" s="43"/>
      <c r="B482" s="89"/>
      <c r="C482" s="89"/>
      <c r="D482" s="90"/>
      <c r="E482" s="47"/>
    </row>
    <row r="483" customFormat="false" ht="17.35" hidden="false" customHeight="false" outlineLevel="0" collapsed="false">
      <c r="A483" s="43"/>
    </row>
    <row r="484" s="67" customFormat="true" ht="17.35" hidden="false" customHeight="false" outlineLevel="0" collapsed="false">
      <c r="A484" s="62"/>
      <c r="B484" s="43"/>
      <c r="C484" s="44"/>
      <c r="D484" s="45"/>
      <c r="E484" s="46"/>
      <c r="F484" s="88"/>
    </row>
    <row r="485" customFormat="false" ht="17.35" hidden="false" customHeight="false" outlineLevel="0" collapsed="false">
      <c r="A485" s="43"/>
    </row>
    <row r="486" customFormat="false" ht="17.35" hidden="false" customHeight="false" outlineLevel="0" collapsed="false">
      <c r="A486" s="43"/>
    </row>
    <row r="487" customFormat="false" ht="17.35" hidden="false" customHeight="false" outlineLevel="0" collapsed="false">
      <c r="A487" s="43"/>
    </row>
    <row r="488" customFormat="false" ht="17.35" hidden="false" customHeight="false" outlineLevel="0" collapsed="false">
      <c r="A488" s="43"/>
    </row>
    <row r="489" customFormat="false" ht="17.35" hidden="false" customHeight="false" outlineLevel="0" collapsed="false">
      <c r="A489" s="43"/>
    </row>
    <row r="490" customFormat="false" ht="17.35" hidden="false" customHeight="false" outlineLevel="0" collapsed="false">
      <c r="A490" s="43"/>
    </row>
    <row r="491" customFormat="false" ht="17.35" hidden="false" customHeight="false" outlineLevel="0" collapsed="false">
      <c r="A491" s="43"/>
    </row>
    <row r="492" customFormat="false" ht="17.35" hidden="false" customHeight="false" outlineLevel="0" collapsed="false">
      <c r="A492" s="43"/>
    </row>
    <row r="493" customFormat="false" ht="17.35" hidden="false" customHeight="false" outlineLevel="0" collapsed="false">
      <c r="A493" s="43"/>
    </row>
    <row r="494" customFormat="false" ht="17.35" hidden="false" customHeight="false" outlineLevel="0" collapsed="false">
      <c r="A494" s="43"/>
    </row>
    <row r="495" customFormat="false" ht="17.35" hidden="false" customHeight="false" outlineLevel="0" collapsed="false">
      <c r="A495" s="43"/>
    </row>
    <row r="496" customFormat="false" ht="17.35" hidden="false" customHeight="false" outlineLevel="0" collapsed="false">
      <c r="A496" s="43"/>
    </row>
    <row r="497" customFormat="false" ht="17.35" hidden="false" customHeight="false" outlineLevel="0" collapsed="false">
      <c r="A497" s="43"/>
    </row>
    <row r="498" customFormat="false" ht="17.35" hidden="false" customHeight="false" outlineLevel="0" collapsed="false">
      <c r="A498" s="43"/>
    </row>
    <row r="499" customFormat="false" ht="17.35" hidden="false" customHeight="false" outlineLevel="0" collapsed="false">
      <c r="A499" s="43"/>
    </row>
    <row r="500" customFormat="false" ht="17.35" hidden="false" customHeight="false" outlineLevel="0" collapsed="false">
      <c r="A500" s="43"/>
    </row>
    <row r="501" customFormat="false" ht="17.35" hidden="false" customHeight="false" outlineLevel="0" collapsed="false">
      <c r="A501" s="43"/>
    </row>
    <row r="502" customFormat="false" ht="17.35" hidden="false" customHeight="false" outlineLevel="0" collapsed="false">
      <c r="A502" s="43"/>
    </row>
    <row r="503" customFormat="false" ht="17.35" hidden="false" customHeight="false" outlineLevel="0" collapsed="false">
      <c r="A503" s="43"/>
    </row>
    <row r="504" customFormat="false" ht="17.35" hidden="false" customHeight="false" outlineLevel="0" collapsed="false">
      <c r="A504" s="43"/>
    </row>
    <row r="505" customFormat="false" ht="17.35" hidden="false" customHeight="false" outlineLevel="0" collapsed="false">
      <c r="A505" s="43"/>
    </row>
    <row r="506" customFormat="false" ht="17.35" hidden="false" customHeight="false" outlineLevel="0" collapsed="false">
      <c r="A506" s="43"/>
    </row>
    <row r="507" customFormat="false" ht="17.35" hidden="false" customHeight="false" outlineLevel="0" collapsed="false">
      <c r="A507" s="43"/>
    </row>
    <row r="508" customFormat="false" ht="17.35" hidden="false" customHeight="false" outlineLevel="0" collapsed="false">
      <c r="A508" s="43"/>
    </row>
    <row r="509" customFormat="false" ht="17.35" hidden="false" customHeight="false" outlineLevel="0" collapsed="false">
      <c r="A509" s="43"/>
    </row>
    <row r="510" customFormat="false" ht="17.35" hidden="false" customHeight="false" outlineLevel="0" collapsed="false">
      <c r="A510" s="43"/>
    </row>
    <row r="511" customFormat="false" ht="17.35" hidden="false" customHeight="false" outlineLevel="0" collapsed="false">
      <c r="A511" s="43"/>
    </row>
    <row r="512" customFormat="false" ht="17.35" hidden="false" customHeight="false" outlineLevel="0" collapsed="false">
      <c r="A512" s="43"/>
    </row>
    <row r="513" customFormat="false" ht="17.35" hidden="false" customHeight="false" outlineLevel="0" collapsed="false">
      <c r="A513" s="43"/>
    </row>
    <row r="514" customFormat="false" ht="17.35" hidden="false" customHeight="false" outlineLevel="0" collapsed="false">
      <c r="A514" s="43"/>
    </row>
    <row r="515" customFormat="false" ht="17.35" hidden="false" customHeight="false" outlineLevel="0" collapsed="false">
      <c r="A515" s="43"/>
    </row>
    <row r="516" customFormat="false" ht="17.35" hidden="false" customHeight="false" outlineLevel="0" collapsed="false">
      <c r="A516" s="43"/>
    </row>
    <row r="517" customFormat="false" ht="17.35" hidden="false" customHeight="false" outlineLevel="0" collapsed="false">
      <c r="A517" s="43"/>
    </row>
    <row r="518" customFormat="false" ht="17.35" hidden="false" customHeight="false" outlineLevel="0" collapsed="false">
      <c r="A518" s="43"/>
    </row>
    <row r="519" customFormat="false" ht="17.35" hidden="false" customHeight="false" outlineLevel="0" collapsed="false">
      <c r="A519" s="43"/>
    </row>
    <row r="520" customFormat="false" ht="17.35" hidden="false" customHeight="false" outlineLevel="0" collapsed="false">
      <c r="A520" s="43"/>
    </row>
    <row r="521" customFormat="false" ht="17.35" hidden="false" customHeight="false" outlineLevel="0" collapsed="false">
      <c r="A521" s="43"/>
    </row>
    <row r="522" customFormat="false" ht="17.35" hidden="false" customHeight="false" outlineLevel="0" collapsed="false">
      <c r="A522" s="43"/>
    </row>
    <row r="523" customFormat="false" ht="17.35" hidden="false" customHeight="false" outlineLevel="0" collapsed="false">
      <c r="A523" s="43"/>
    </row>
    <row r="524" customFormat="false" ht="17.35" hidden="false" customHeight="false" outlineLevel="0" collapsed="false">
      <c r="A524" s="43"/>
    </row>
    <row r="525" customFormat="false" ht="17.35" hidden="false" customHeight="false" outlineLevel="0" collapsed="false">
      <c r="A525" s="43"/>
    </row>
    <row r="526" customFormat="false" ht="17.35" hidden="false" customHeight="false" outlineLevel="0" collapsed="false">
      <c r="A526" s="43"/>
    </row>
    <row r="527" customFormat="false" ht="17.35" hidden="false" customHeight="false" outlineLevel="0" collapsed="false">
      <c r="A527" s="43"/>
    </row>
    <row r="528" customFormat="false" ht="17.35" hidden="false" customHeight="false" outlineLevel="0" collapsed="false">
      <c r="A528" s="43"/>
    </row>
    <row r="529" customFormat="false" ht="17.35" hidden="false" customHeight="false" outlineLevel="0" collapsed="false">
      <c r="A529" s="43"/>
    </row>
    <row r="530" customFormat="false" ht="17.35" hidden="false" customHeight="false" outlineLevel="0" collapsed="false">
      <c r="A530" s="43"/>
    </row>
    <row r="531" customFormat="false" ht="17.35" hidden="false" customHeight="false" outlineLevel="0" collapsed="false">
      <c r="A531" s="43"/>
    </row>
    <row r="532" customFormat="false" ht="17.35" hidden="false" customHeight="false" outlineLevel="0" collapsed="false">
      <c r="A532" s="43"/>
    </row>
    <row r="533" customFormat="false" ht="17.35" hidden="false" customHeight="false" outlineLevel="0" collapsed="false">
      <c r="A533" s="43"/>
    </row>
    <row r="534" customFormat="false" ht="17.35" hidden="false" customHeight="false" outlineLevel="0" collapsed="false">
      <c r="A534" s="43"/>
    </row>
    <row r="535" customFormat="false" ht="17.35" hidden="false" customHeight="false" outlineLevel="0" collapsed="false">
      <c r="A535" s="43"/>
    </row>
    <row r="536" customFormat="false" ht="17.35" hidden="false" customHeight="false" outlineLevel="0" collapsed="false">
      <c r="A536" s="43"/>
    </row>
    <row r="537" customFormat="false" ht="17.35" hidden="false" customHeight="false" outlineLevel="0" collapsed="false">
      <c r="A537" s="43"/>
    </row>
    <row r="538" customFormat="false" ht="17.35" hidden="false" customHeight="false" outlineLevel="0" collapsed="false">
      <c r="A538" s="43"/>
    </row>
    <row r="539" customFormat="false" ht="17.35" hidden="false" customHeight="false" outlineLevel="0" collapsed="false">
      <c r="A539" s="43"/>
    </row>
    <row r="540" customFormat="false" ht="17.35" hidden="false" customHeight="false" outlineLevel="0" collapsed="false">
      <c r="A540" s="43"/>
    </row>
    <row r="541" customFormat="false" ht="17.35" hidden="false" customHeight="false" outlineLevel="0" collapsed="false">
      <c r="A541" s="43"/>
    </row>
    <row r="542" customFormat="false" ht="17.35" hidden="false" customHeight="false" outlineLevel="0" collapsed="false">
      <c r="A542" s="43"/>
    </row>
    <row r="543" customFormat="false" ht="17.35" hidden="false" customHeight="false" outlineLevel="0" collapsed="false">
      <c r="A543" s="43"/>
    </row>
    <row r="544" customFormat="false" ht="17.35" hidden="false" customHeight="false" outlineLevel="0" collapsed="false">
      <c r="A544" s="43"/>
    </row>
    <row r="545" customFormat="false" ht="17.35" hidden="false" customHeight="false" outlineLevel="0" collapsed="false">
      <c r="A545" s="43"/>
    </row>
    <row r="546" customFormat="false" ht="17.35" hidden="false" customHeight="false" outlineLevel="0" collapsed="false">
      <c r="A546" s="43"/>
    </row>
    <row r="547" customFormat="false" ht="17.35" hidden="false" customHeight="false" outlineLevel="0" collapsed="false">
      <c r="A547" s="43"/>
    </row>
    <row r="548" customFormat="false" ht="17.35" hidden="false" customHeight="false" outlineLevel="0" collapsed="false">
      <c r="A548" s="43"/>
    </row>
    <row r="549" customFormat="false" ht="17.35" hidden="false" customHeight="false" outlineLevel="0" collapsed="false">
      <c r="A549" s="43"/>
    </row>
    <row r="550" customFormat="false" ht="17.35" hidden="false" customHeight="false" outlineLevel="0" collapsed="false">
      <c r="A550" s="43"/>
    </row>
    <row r="551" customFormat="false" ht="17.35" hidden="false" customHeight="false" outlineLevel="0" collapsed="false">
      <c r="A551" s="43"/>
    </row>
    <row r="552" customFormat="false" ht="17.35" hidden="false" customHeight="false" outlineLevel="0" collapsed="false">
      <c r="A552" s="43"/>
    </row>
    <row r="553" customFormat="false" ht="17.35" hidden="false" customHeight="false" outlineLevel="0" collapsed="false">
      <c r="A553" s="43"/>
    </row>
    <row r="554" customFormat="false" ht="17.35" hidden="false" customHeight="false" outlineLevel="0" collapsed="false">
      <c r="A554" s="43"/>
    </row>
    <row r="555" customFormat="false" ht="17.35" hidden="false" customHeight="false" outlineLevel="0" collapsed="false">
      <c r="A555" s="43"/>
    </row>
    <row r="556" customFormat="false" ht="17.35" hidden="false" customHeight="false" outlineLevel="0" collapsed="false">
      <c r="A556" s="43"/>
    </row>
    <row r="557" customFormat="false" ht="17.35" hidden="false" customHeight="false" outlineLevel="0" collapsed="false">
      <c r="A557" s="43"/>
    </row>
    <row r="558" customFormat="false" ht="17.35" hidden="false" customHeight="false" outlineLevel="0" collapsed="false">
      <c r="A558" s="43"/>
    </row>
    <row r="559" customFormat="false" ht="17.35" hidden="false" customHeight="false" outlineLevel="0" collapsed="false">
      <c r="A559" s="43"/>
    </row>
    <row r="560" customFormat="false" ht="17.35" hidden="false" customHeight="false" outlineLevel="0" collapsed="false">
      <c r="A560" s="43"/>
    </row>
    <row r="561" customFormat="false" ht="17.35" hidden="false" customHeight="false" outlineLevel="0" collapsed="false">
      <c r="A561" s="43"/>
    </row>
    <row r="562" customFormat="false" ht="17.35" hidden="false" customHeight="false" outlineLevel="0" collapsed="false">
      <c r="A562" s="43"/>
    </row>
    <row r="563" customFormat="false" ht="17.35" hidden="false" customHeight="false" outlineLevel="0" collapsed="false">
      <c r="A563" s="43"/>
    </row>
    <row r="564" customFormat="false" ht="17.35" hidden="false" customHeight="false" outlineLevel="0" collapsed="false">
      <c r="A564" s="43"/>
    </row>
    <row r="565" customFormat="false" ht="17.35" hidden="false" customHeight="false" outlineLevel="0" collapsed="false">
      <c r="A565" s="43"/>
    </row>
    <row r="566" s="67" customFormat="true" ht="17.35" hidden="false" customHeight="false" outlineLevel="0" collapsed="false">
      <c r="A566" s="62"/>
      <c r="B566" s="43"/>
      <c r="C566" s="44"/>
      <c r="D566" s="45"/>
      <c r="E566" s="46"/>
      <c r="F566" s="88"/>
    </row>
    <row r="567" customFormat="false" ht="17.35" hidden="false" customHeight="false" outlineLevel="0" collapsed="false">
      <c r="A567" s="43"/>
    </row>
    <row r="568" customFormat="false" ht="17.35" hidden="false" customHeight="false" outlineLevel="0" collapsed="false">
      <c r="A568" s="43"/>
    </row>
    <row r="569" customFormat="false" ht="17.35" hidden="false" customHeight="false" outlineLevel="0" collapsed="false">
      <c r="A569" s="43"/>
    </row>
    <row r="570" customFormat="false" ht="17.35" hidden="false" customHeight="false" outlineLevel="0" collapsed="false">
      <c r="A570" s="43"/>
    </row>
    <row r="571" customFormat="false" ht="17.35" hidden="false" customHeight="false" outlineLevel="0" collapsed="false">
      <c r="A571" s="43"/>
      <c r="F571" s="91"/>
      <c r="G571" s="92" t="e">
        <f aca="false">#REF!+#REF!+#REF!+#REF!+#REF!+#REF!+#REF!</f>
        <v>#REF!</v>
      </c>
    </row>
  </sheetData>
  <mergeCells count="5">
    <mergeCell ref="C2:E2"/>
    <mergeCell ref="C3:F3"/>
    <mergeCell ref="B4:F4"/>
    <mergeCell ref="F5:G5"/>
    <mergeCell ref="B348:C348"/>
  </mergeCells>
  <printOptions headings="false" gridLines="false" gridLinesSet="true" horizontalCentered="false" verticalCentered="false"/>
  <pageMargins left="0.7875" right="0.196527777777778" top="0.7875" bottom="0.39375" header="0.511811023622047" footer="0.511811023622047"/>
  <pageSetup paperSize="9" scale="71"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P627"/>
  <sheetViews>
    <sheetView showFormulas="false" showGridLines="true" showRowColHeaders="true" showZeros="true" rightToLeft="false" tabSelected="true" showOutlineSymbols="true" defaultGridColor="true" view="pageBreakPreview" topLeftCell="C1" colorId="64" zoomScale="65" zoomScaleNormal="60" zoomScalePageLayoutView="65" workbookViewId="0">
      <selection pane="topLeft" activeCell="C3" activeCellId="0" sqref="C3"/>
    </sheetView>
  </sheetViews>
  <sheetFormatPr defaultColWidth="8.6796875" defaultRowHeight="17.35" zeroHeight="false" outlineLevelRow="0" outlineLevelCol="0"/>
  <cols>
    <col collapsed="false" customWidth="true" hidden="true" outlineLevel="0" max="1" min="1" style="93" width="0.4"/>
    <col collapsed="false" customWidth="true" hidden="false" outlineLevel="0" max="2" min="2" style="93" width="4.44"/>
    <col collapsed="false" customWidth="true" hidden="false" outlineLevel="0" max="3" min="3" style="94" width="74.54"/>
    <col collapsed="false" customWidth="true" hidden="false" outlineLevel="0" max="4" min="4" style="95" width="11.49"/>
    <col collapsed="false" customWidth="true" hidden="false" outlineLevel="0" max="5" min="5" style="96" width="4.44"/>
    <col collapsed="false" customWidth="true" hidden="false" outlineLevel="0" max="6" min="6" style="97" width="5.02"/>
    <col collapsed="false" customWidth="true" hidden="false" outlineLevel="0" max="7" min="7" style="98" width="17.81"/>
    <col collapsed="false" customWidth="true" hidden="false" outlineLevel="0" max="8" min="8" style="95" width="7.22"/>
    <col collapsed="false" customWidth="true" hidden="false" outlineLevel="0" max="9" min="9" style="99" width="25.44"/>
    <col collapsed="false" customWidth="true" hidden="true" outlineLevel="0" max="10" min="10" style="100" width="19.48"/>
    <col collapsed="false" customWidth="true" hidden="true" outlineLevel="0" max="11" min="11" style="100" width="20.83"/>
    <col collapsed="false" customWidth="true" hidden="true" outlineLevel="0" max="12" min="12" style="100" width="17.86"/>
    <col collapsed="false" customWidth="true" hidden="true" outlineLevel="0" max="13" min="13" style="100" width="15.78"/>
    <col collapsed="false" customWidth="true" hidden="true" outlineLevel="0" max="14" min="14" style="100" width="14.93"/>
    <col collapsed="false" customWidth="true" hidden="true" outlineLevel="0" max="15" min="15" style="100" width="16.21"/>
    <col collapsed="false" customWidth="true" hidden="true" outlineLevel="0" max="16" min="16" style="101" width="13.49"/>
    <col collapsed="false" customWidth="true" hidden="false" outlineLevel="0" max="17" min="17" style="99" width="24.46"/>
    <col collapsed="false" customWidth="true" hidden="true" outlineLevel="0" max="18" min="18" style="102" width="20.83"/>
    <col collapsed="false" customWidth="true" hidden="true" outlineLevel="0" max="19" min="19" style="102" width="18.34"/>
    <col collapsed="false" customWidth="true" hidden="true" outlineLevel="0" max="20" min="20" style="103" width="17.86"/>
    <col collapsed="false" customWidth="true" hidden="true" outlineLevel="0" max="22" min="21" style="103" width="14.82"/>
    <col collapsed="false" customWidth="true" hidden="true" outlineLevel="0" max="23" min="23" style="103" width="16.21"/>
    <col collapsed="false" customWidth="true" hidden="true" outlineLevel="0" max="24" min="24" style="104" width="14.82"/>
    <col collapsed="false" customWidth="true" hidden="false" outlineLevel="0" max="25" min="25" style="97" width="28.48"/>
    <col collapsed="false" customWidth="true" hidden="false" outlineLevel="0" max="26" min="26" style="97" width="15.14"/>
    <col collapsed="false" customWidth="true" hidden="false" outlineLevel="0" max="246" min="27" style="97" width="7.22"/>
    <col collapsed="false" customWidth="true" hidden="false" outlineLevel="0" max="1012" min="247" style="105" width="7.22"/>
    <col collapsed="false" customWidth="true" hidden="false" outlineLevel="0" max="1029" min="1013" style="106" width="7.22"/>
    <col collapsed="false" customWidth="false" hidden="false" outlineLevel="0" max="16384" min="1030" style="106" width="8.68"/>
  </cols>
  <sheetData>
    <row r="1" customFormat="false" ht="33.95" hidden="false" customHeight="true" outlineLevel="0" collapsed="false">
      <c r="D1" s="107"/>
      <c r="E1" s="108"/>
      <c r="F1" s="108"/>
      <c r="G1" s="109"/>
      <c r="H1" s="94" t="s">
        <v>323</v>
      </c>
      <c r="I1" s="110"/>
    </row>
    <row r="2" s="117" customFormat="true" ht="91.55" hidden="false" customHeight="true" outlineLevel="0" collapsed="false">
      <c r="A2" s="111"/>
      <c r="B2" s="111"/>
      <c r="C2" s="94"/>
      <c r="D2" s="112"/>
      <c r="E2" s="112"/>
      <c r="F2" s="112"/>
      <c r="G2" s="109"/>
      <c r="H2" s="113" t="s">
        <v>95</v>
      </c>
      <c r="I2" s="113"/>
      <c r="J2" s="113"/>
      <c r="K2" s="113"/>
      <c r="L2" s="113"/>
      <c r="M2" s="113"/>
      <c r="N2" s="113"/>
      <c r="O2" s="113"/>
      <c r="P2" s="113"/>
      <c r="Q2" s="113"/>
      <c r="R2" s="114"/>
      <c r="S2" s="114"/>
      <c r="T2" s="115"/>
      <c r="U2" s="115"/>
      <c r="V2" s="115"/>
      <c r="W2" s="115"/>
      <c r="X2" s="116"/>
      <c r="ALX2" s="105"/>
      <c r="ALY2" s="106"/>
      <c r="ALZ2" s="106"/>
      <c r="AMA2" s="106"/>
      <c r="AMB2" s="106"/>
      <c r="AMC2" s="106"/>
      <c r="AMD2" s="106"/>
      <c r="AME2" s="106"/>
      <c r="AMF2" s="106"/>
      <c r="AMG2" s="106"/>
      <c r="AMH2" s="106"/>
      <c r="AMI2" s="106"/>
      <c r="AMJ2" s="106"/>
      <c r="AMK2" s="106"/>
      <c r="AML2" s="106"/>
      <c r="AMM2" s="106"/>
      <c r="AMN2" s="106"/>
      <c r="AMP2" s="106"/>
    </row>
    <row r="3" s="123" customFormat="true" ht="45.2" hidden="false" customHeight="true" outlineLevel="0" collapsed="false">
      <c r="A3" s="118"/>
      <c r="B3" s="118" t="s">
        <v>324</v>
      </c>
      <c r="C3" s="119" t="s">
        <v>325</v>
      </c>
      <c r="D3" s="119"/>
      <c r="E3" s="119"/>
      <c r="F3" s="119"/>
      <c r="G3" s="119"/>
      <c r="H3" s="119"/>
      <c r="I3" s="119"/>
      <c r="J3" s="119"/>
      <c r="K3" s="119"/>
      <c r="L3" s="119"/>
      <c r="M3" s="119"/>
      <c r="N3" s="119"/>
      <c r="O3" s="119"/>
      <c r="P3" s="119"/>
      <c r="Q3" s="119"/>
      <c r="R3" s="120"/>
      <c r="S3" s="120"/>
      <c r="T3" s="121"/>
      <c r="U3" s="121"/>
      <c r="V3" s="121"/>
      <c r="W3" s="121"/>
      <c r="X3" s="122"/>
      <c r="ALX3" s="105"/>
      <c r="ALY3" s="106"/>
      <c r="ALZ3" s="106"/>
      <c r="AMA3" s="106"/>
      <c r="AMB3" s="106"/>
      <c r="AMC3" s="106"/>
      <c r="AMD3" s="106"/>
      <c r="AME3" s="106"/>
      <c r="AMF3" s="106"/>
      <c r="AMG3" s="106"/>
      <c r="AMH3" s="106"/>
      <c r="AMI3" s="106"/>
      <c r="AMJ3" s="106"/>
      <c r="AMK3" s="106"/>
      <c r="AML3" s="106"/>
      <c r="AMM3" s="106"/>
      <c r="AMN3" s="106"/>
      <c r="AMP3" s="106"/>
    </row>
    <row r="4" customFormat="false" ht="17.35" hidden="false" customHeight="false" outlineLevel="0" collapsed="false">
      <c r="B4" s="124"/>
      <c r="C4" s="125"/>
      <c r="D4" s="107"/>
      <c r="E4" s="126"/>
      <c r="F4" s="126"/>
      <c r="G4" s="127"/>
      <c r="H4" s="128"/>
      <c r="I4" s="129"/>
      <c r="Q4" s="110" t="s">
        <v>3</v>
      </c>
      <c r="R4" s="120"/>
      <c r="S4" s="120"/>
    </row>
    <row r="5" customFormat="false" ht="17.1" hidden="false" customHeight="true" outlineLevel="0" collapsed="false">
      <c r="B5" s="130" t="s">
        <v>326</v>
      </c>
      <c r="C5" s="131" t="s">
        <v>5</v>
      </c>
      <c r="D5" s="132" t="s">
        <v>6</v>
      </c>
      <c r="E5" s="132"/>
      <c r="F5" s="132"/>
      <c r="G5" s="132"/>
      <c r="H5" s="132"/>
      <c r="I5" s="133" t="s">
        <v>7</v>
      </c>
      <c r="J5" s="134" t="s">
        <v>327</v>
      </c>
      <c r="K5" s="135" t="s">
        <v>328</v>
      </c>
      <c r="L5" s="136" t="n">
        <v>46016</v>
      </c>
      <c r="M5" s="137" t="s">
        <v>329</v>
      </c>
      <c r="N5" s="136" t="n">
        <v>46072</v>
      </c>
      <c r="O5" s="136" t="n">
        <v>46107</v>
      </c>
      <c r="P5" s="138" t="s">
        <v>330</v>
      </c>
      <c r="Q5" s="139" t="s">
        <v>8</v>
      </c>
      <c r="R5" s="140" t="s">
        <v>327</v>
      </c>
      <c r="S5" s="135" t="s">
        <v>328</v>
      </c>
      <c r="T5" s="136" t="n">
        <v>46016</v>
      </c>
      <c r="U5" s="137" t="s">
        <v>329</v>
      </c>
      <c r="V5" s="136" t="n">
        <v>46072</v>
      </c>
      <c r="W5" s="136" t="n">
        <v>46107</v>
      </c>
      <c r="X5" s="138" t="s">
        <v>330</v>
      </c>
    </row>
    <row r="6" customFormat="false" ht="39.55" hidden="false" customHeight="false" outlineLevel="0" collapsed="false">
      <c r="B6" s="130"/>
      <c r="C6" s="131"/>
      <c r="D6" s="132" t="s">
        <v>331</v>
      </c>
      <c r="E6" s="141" t="s">
        <v>9</v>
      </c>
      <c r="F6" s="141" t="s">
        <v>10</v>
      </c>
      <c r="G6" s="142" t="s">
        <v>11</v>
      </c>
      <c r="H6" s="143" t="s">
        <v>12</v>
      </c>
      <c r="I6" s="133"/>
      <c r="J6" s="134"/>
      <c r="K6" s="135"/>
      <c r="L6" s="136"/>
      <c r="M6" s="137"/>
      <c r="N6" s="136"/>
      <c r="O6" s="136"/>
      <c r="P6" s="138"/>
      <c r="Q6" s="139"/>
      <c r="R6" s="140"/>
      <c r="S6" s="135"/>
      <c r="T6" s="136"/>
      <c r="U6" s="137"/>
      <c r="V6" s="136"/>
      <c r="W6" s="136"/>
      <c r="X6" s="138"/>
    </row>
    <row r="7" customFormat="false" ht="17.35" hidden="false" customHeight="false" outlineLevel="0" collapsed="false">
      <c r="B7" s="144" t="n">
        <v>1</v>
      </c>
      <c r="C7" s="144" t="n">
        <v>2</v>
      </c>
      <c r="D7" s="144" t="n">
        <v>3</v>
      </c>
      <c r="E7" s="144" t="n">
        <v>4</v>
      </c>
      <c r="F7" s="144" t="n">
        <v>5</v>
      </c>
      <c r="G7" s="145" t="s">
        <v>14</v>
      </c>
      <c r="H7" s="146" t="s">
        <v>332</v>
      </c>
      <c r="I7" s="146" t="s">
        <v>333</v>
      </c>
      <c r="J7" s="134"/>
      <c r="K7" s="135"/>
      <c r="L7" s="136"/>
      <c r="M7" s="137"/>
      <c r="N7" s="136"/>
      <c r="O7" s="136"/>
      <c r="P7" s="138"/>
      <c r="Q7" s="144" t="n">
        <v>9</v>
      </c>
      <c r="R7" s="140"/>
      <c r="S7" s="135"/>
      <c r="T7" s="136"/>
      <c r="U7" s="137"/>
      <c r="V7" s="136"/>
      <c r="W7" s="136"/>
      <c r="X7" s="138"/>
    </row>
    <row r="8" s="123" customFormat="true" ht="17.35" hidden="false" customHeight="false" outlineLevel="0" collapsed="false">
      <c r="A8" s="118"/>
      <c r="B8" s="147"/>
      <c r="C8" s="148" t="s">
        <v>334</v>
      </c>
      <c r="D8" s="149"/>
      <c r="E8" s="149"/>
      <c r="F8" s="149"/>
      <c r="G8" s="150"/>
      <c r="H8" s="124"/>
      <c r="I8" s="151" t="n">
        <f aca="false">SUM(J8:P8)</f>
        <v>4590171200</v>
      </c>
      <c r="J8" s="151" t="n">
        <f aca="false">J9+J25+J223+J243+J259+J283+J298+J450+J504+J542+J586</f>
        <v>4322907500</v>
      </c>
      <c r="K8" s="152" t="n">
        <f aca="false">K9+K25+K223+K243+K259+K283+K298+K450+K504+K542+K586</f>
        <v>250995300</v>
      </c>
      <c r="L8" s="152" t="n">
        <f aca="false">L9+L25+L223+L243+L259+L283+L298+L450+L504+L542+L586</f>
        <v>13534200</v>
      </c>
      <c r="M8" s="152" t="n">
        <f aca="false">M9+M25+M223+M243+M259+M283+M298+M450+M504+M542+M586</f>
        <v>0</v>
      </c>
      <c r="N8" s="152" t="n">
        <f aca="false">N9+N25+N223+N243+N259+N283+N298+N450+N504+N542+N586</f>
        <v>2734200</v>
      </c>
      <c r="O8" s="152" t="n">
        <f aca="false">O9+O25+O223+O243+O259+O283+O298+O450+O504+O542+O586</f>
        <v>0</v>
      </c>
      <c r="P8" s="153" t="n">
        <f aca="false">P9+P25+P223+P243+P259+P283+P298+P450+P504+P542+P586</f>
        <v>0</v>
      </c>
      <c r="Q8" s="151" t="n">
        <f aca="false">SUM(R8:X8)</f>
        <v>4742058200</v>
      </c>
      <c r="R8" s="151" t="n">
        <f aca="false">R9+R25+R223+R243+R259+R283+R298+R450+R504+R542+R586</f>
        <v>4559043400</v>
      </c>
      <c r="S8" s="152" t="n">
        <f aca="false">S9+S25+S223+S243+S259+S283+S298+S450+S504+S542+S586</f>
        <v>0</v>
      </c>
      <c r="T8" s="152" t="n">
        <f aca="false">T9+T25+T223+T243+T259+T283+T298+T450+T504+T542+T586</f>
        <v>180280600</v>
      </c>
      <c r="U8" s="152" t="n">
        <f aca="false">U9+U25+U223+U243+U259+U283+U298+U450+U504+U542+U586</f>
        <v>0</v>
      </c>
      <c r="V8" s="152" t="n">
        <f aca="false">V9+V25+V223+V243+V259+V283+V298+V450+V504+V542+V586</f>
        <v>2734200</v>
      </c>
      <c r="W8" s="152" t="n">
        <f aca="false">W9+W25+W223+W243+W259+W283+W298+W450+W504+W542+W586</f>
        <v>0</v>
      </c>
      <c r="X8" s="153" t="n">
        <f aca="false">X9+X25+X223+X243+X259+X283+X298+X450+X504+X542+X586</f>
        <v>0</v>
      </c>
      <c r="ALX8" s="105"/>
      <c r="ALY8" s="106"/>
      <c r="ALZ8" s="106"/>
      <c r="AMA8" s="106"/>
      <c r="AMB8" s="106"/>
      <c r="AMC8" s="106"/>
      <c r="AMD8" s="106"/>
      <c r="AME8" s="106"/>
      <c r="AMF8" s="106"/>
      <c r="AMG8" s="106"/>
      <c r="AMH8" s="106"/>
      <c r="AMI8" s="106"/>
      <c r="AMJ8" s="106"/>
      <c r="AMK8" s="106"/>
      <c r="AML8" s="106"/>
      <c r="AMM8" s="106"/>
      <c r="AMN8" s="106"/>
      <c r="AMP8" s="106"/>
    </row>
    <row r="9" s="123" customFormat="true" ht="32.1" hidden="false" customHeight="false" outlineLevel="0" collapsed="false">
      <c r="A9" s="118"/>
      <c r="B9" s="154" t="s">
        <v>16</v>
      </c>
      <c r="C9" s="148" t="s">
        <v>335</v>
      </c>
      <c r="D9" s="148" t="n">
        <v>901</v>
      </c>
      <c r="E9" s="148"/>
      <c r="F9" s="148"/>
      <c r="G9" s="150"/>
      <c r="H9" s="124"/>
      <c r="I9" s="151" t="n">
        <f aca="false">SUM(J9:P9)</f>
        <v>7504300</v>
      </c>
      <c r="J9" s="151" t="n">
        <f aca="false">J10</f>
        <v>5724100</v>
      </c>
      <c r="K9" s="152" t="n">
        <f aca="false">K10</f>
        <v>1780200</v>
      </c>
      <c r="L9" s="152" t="n">
        <f aca="false">L10</f>
        <v>0</v>
      </c>
      <c r="M9" s="152" t="n">
        <f aca="false">M10</f>
        <v>0</v>
      </c>
      <c r="N9" s="152" t="n">
        <f aca="false">N10</f>
        <v>0</v>
      </c>
      <c r="O9" s="152" t="n">
        <f aca="false">O10</f>
        <v>0</v>
      </c>
      <c r="P9" s="153" t="n">
        <f aca="false">P10</f>
        <v>0</v>
      </c>
      <c r="Q9" s="151" t="n">
        <f aca="false">SUM(R9:X9)</f>
        <v>6012700</v>
      </c>
      <c r="R9" s="151" t="n">
        <f aca="false">R10</f>
        <v>6012700</v>
      </c>
      <c r="S9" s="152" t="n">
        <f aca="false">S10</f>
        <v>0</v>
      </c>
      <c r="T9" s="152" t="n">
        <f aca="false">T10</f>
        <v>0</v>
      </c>
      <c r="U9" s="152" t="n">
        <f aca="false">U10</f>
        <v>0</v>
      </c>
      <c r="V9" s="152" t="n">
        <f aca="false">V10</f>
        <v>0</v>
      </c>
      <c r="W9" s="152" t="n">
        <f aca="false">W10</f>
        <v>0</v>
      </c>
      <c r="X9" s="153" t="n">
        <f aca="false">X10</f>
        <v>0</v>
      </c>
      <c r="ALX9" s="155"/>
      <c r="ALY9" s="155"/>
      <c r="ALZ9" s="155"/>
      <c r="AMA9" s="155"/>
      <c r="AMB9" s="155"/>
      <c r="AMC9" s="155"/>
      <c r="AMD9" s="155"/>
      <c r="AME9" s="155"/>
      <c r="AMF9" s="155"/>
      <c r="AMG9" s="106"/>
      <c r="AMH9" s="106"/>
      <c r="AMI9" s="106"/>
      <c r="AMJ9" s="106"/>
      <c r="AMK9" s="106"/>
      <c r="AML9" s="106"/>
      <c r="AMM9" s="106"/>
      <c r="AMN9" s="106"/>
      <c r="AMP9" s="106"/>
    </row>
    <row r="10" customFormat="false" ht="17.35" hidden="false" customHeight="false" outlineLevel="0" collapsed="false">
      <c r="B10" s="147"/>
      <c r="C10" s="156" t="s">
        <v>17</v>
      </c>
      <c r="D10" s="157" t="n">
        <v>901</v>
      </c>
      <c r="E10" s="158" t="s">
        <v>18</v>
      </c>
      <c r="F10" s="158" t="s">
        <v>86</v>
      </c>
      <c r="G10" s="159"/>
      <c r="H10" s="160"/>
      <c r="I10" s="161" t="n">
        <f aca="false">SUM(J10:P10)</f>
        <v>7504300</v>
      </c>
      <c r="J10" s="161" t="n">
        <f aca="false">J11+J20</f>
        <v>5724100</v>
      </c>
      <c r="K10" s="162" t="n">
        <f aca="false">K11+K20</f>
        <v>1780200</v>
      </c>
      <c r="L10" s="162" t="n">
        <f aca="false">L11+L20</f>
        <v>0</v>
      </c>
      <c r="M10" s="162" t="n">
        <f aca="false">M11+M20</f>
        <v>0</v>
      </c>
      <c r="N10" s="162" t="n">
        <f aca="false">N11+N20</f>
        <v>0</v>
      </c>
      <c r="O10" s="162" t="n">
        <f aca="false">O11+O20</f>
        <v>0</v>
      </c>
      <c r="P10" s="163" t="n">
        <f aca="false">P11+P20</f>
        <v>0</v>
      </c>
      <c r="Q10" s="161" t="n">
        <f aca="false">SUM(R10:X10)</f>
        <v>6012700</v>
      </c>
      <c r="R10" s="161" t="n">
        <f aca="false">R11+R20</f>
        <v>6012700</v>
      </c>
      <c r="S10" s="162" t="n">
        <f aca="false">S11+S20</f>
        <v>0</v>
      </c>
      <c r="T10" s="162" t="n">
        <f aca="false">T11+T20</f>
        <v>0</v>
      </c>
      <c r="U10" s="162" t="n">
        <f aca="false">U11+U20</f>
        <v>0</v>
      </c>
      <c r="V10" s="162" t="n">
        <f aca="false">V11+V20</f>
        <v>0</v>
      </c>
      <c r="W10" s="162" t="n">
        <f aca="false">W11+W20</f>
        <v>0</v>
      </c>
      <c r="X10" s="163" t="n">
        <f aca="false">X11+X20</f>
        <v>0</v>
      </c>
    </row>
    <row r="11" customFormat="false" ht="48.2" hidden="false" customHeight="false" outlineLevel="0" collapsed="false">
      <c r="B11" s="124"/>
      <c r="C11" s="156" t="s">
        <v>336</v>
      </c>
      <c r="D11" s="157" t="n">
        <v>901</v>
      </c>
      <c r="E11" s="157" t="s">
        <v>18</v>
      </c>
      <c r="F11" s="157" t="s">
        <v>22</v>
      </c>
      <c r="G11" s="159"/>
      <c r="H11" s="160"/>
      <c r="I11" s="161" t="n">
        <f aca="false">SUM(J11:P11)</f>
        <v>6104300</v>
      </c>
      <c r="J11" s="161" t="n">
        <f aca="false">J12</f>
        <v>5724100</v>
      </c>
      <c r="K11" s="162" t="n">
        <f aca="false">K12</f>
        <v>380200</v>
      </c>
      <c r="L11" s="162" t="n">
        <f aca="false">L12</f>
        <v>0</v>
      </c>
      <c r="M11" s="162" t="n">
        <f aca="false">M12</f>
        <v>0</v>
      </c>
      <c r="N11" s="162" t="n">
        <f aca="false">N12</f>
        <v>0</v>
      </c>
      <c r="O11" s="162" t="n">
        <f aca="false">O12</f>
        <v>0</v>
      </c>
      <c r="P11" s="163" t="n">
        <f aca="false">P12</f>
        <v>0</v>
      </c>
      <c r="Q11" s="161" t="n">
        <f aca="false">SUM(R11:X11)</f>
        <v>6012700</v>
      </c>
      <c r="R11" s="161" t="n">
        <f aca="false">R12</f>
        <v>6012700</v>
      </c>
      <c r="S11" s="162" t="n">
        <f aca="false">S12</f>
        <v>0</v>
      </c>
      <c r="T11" s="162" t="n">
        <f aca="false">T12</f>
        <v>0</v>
      </c>
      <c r="U11" s="162" t="n">
        <f aca="false">U12</f>
        <v>0</v>
      </c>
      <c r="V11" s="162" t="n">
        <f aca="false">V12</f>
        <v>0</v>
      </c>
      <c r="W11" s="162" t="n">
        <f aca="false">W12</f>
        <v>0</v>
      </c>
      <c r="X11" s="163" t="n">
        <f aca="false">X12</f>
        <v>0</v>
      </c>
    </row>
    <row r="12" customFormat="false" ht="32.1" hidden="false" customHeight="false" outlineLevel="0" collapsed="false">
      <c r="B12" s="124"/>
      <c r="C12" s="156" t="s">
        <v>307</v>
      </c>
      <c r="D12" s="157" t="n">
        <v>901</v>
      </c>
      <c r="E12" s="157" t="s">
        <v>18</v>
      </c>
      <c r="F12" s="157" t="s">
        <v>22</v>
      </c>
      <c r="G12" s="94" t="n">
        <v>9900000000</v>
      </c>
      <c r="H12" s="160"/>
      <c r="I12" s="161" t="n">
        <f aca="false">SUM(J12:P12)</f>
        <v>6104300</v>
      </c>
      <c r="J12" s="161" t="n">
        <f aca="false">J13+J16</f>
        <v>5724100</v>
      </c>
      <c r="K12" s="162" t="n">
        <f aca="false">K13+K16</f>
        <v>380200</v>
      </c>
      <c r="L12" s="162" t="n">
        <f aca="false">L13+L16</f>
        <v>0</v>
      </c>
      <c r="M12" s="162" t="n">
        <f aca="false">M13+M16</f>
        <v>0</v>
      </c>
      <c r="N12" s="162" t="n">
        <f aca="false">N13+N16</f>
        <v>0</v>
      </c>
      <c r="O12" s="162" t="n">
        <f aca="false">O13+O16</f>
        <v>0</v>
      </c>
      <c r="P12" s="163" t="n">
        <f aca="false">P13+P16</f>
        <v>0</v>
      </c>
      <c r="Q12" s="161" t="n">
        <f aca="false">SUM(R12:X12)</f>
        <v>6012700</v>
      </c>
      <c r="R12" s="161" t="n">
        <f aca="false">R13+R16</f>
        <v>6012700</v>
      </c>
      <c r="S12" s="162" t="n">
        <f aca="false">S13+S16</f>
        <v>0</v>
      </c>
      <c r="T12" s="162" t="n">
        <f aca="false">T13+T16</f>
        <v>0</v>
      </c>
      <c r="U12" s="162" t="n">
        <f aca="false">U13+U16</f>
        <v>0</v>
      </c>
      <c r="V12" s="162" t="n">
        <f aca="false">V13+V16</f>
        <v>0</v>
      </c>
      <c r="W12" s="162" t="n">
        <f aca="false">W13+W16</f>
        <v>0</v>
      </c>
      <c r="X12" s="163" t="n">
        <f aca="false">X13+X16</f>
        <v>0</v>
      </c>
    </row>
    <row r="13" customFormat="false" ht="48.2" hidden="false" customHeight="false" outlineLevel="0" collapsed="false">
      <c r="B13" s="124"/>
      <c r="C13" s="156" t="s">
        <v>315</v>
      </c>
      <c r="D13" s="157" t="n">
        <v>901</v>
      </c>
      <c r="E13" s="157" t="s">
        <v>18</v>
      </c>
      <c r="F13" s="157" t="s">
        <v>22</v>
      </c>
      <c r="G13" s="94" t="n">
        <v>9910000000</v>
      </c>
      <c r="H13" s="160"/>
      <c r="I13" s="161" t="n">
        <f aca="false">SUM(J13:P13)</f>
        <v>2020000</v>
      </c>
      <c r="J13" s="161" t="n">
        <f aca="false">J14</f>
        <v>1899100</v>
      </c>
      <c r="K13" s="162" t="n">
        <f aca="false">K14</f>
        <v>120900</v>
      </c>
      <c r="L13" s="162" t="n">
        <f aca="false">L14</f>
        <v>0</v>
      </c>
      <c r="M13" s="162" t="n">
        <f aca="false">M14</f>
        <v>0</v>
      </c>
      <c r="N13" s="162" t="n">
        <f aca="false">N14</f>
        <v>0</v>
      </c>
      <c r="O13" s="162" t="n">
        <f aca="false">O14</f>
        <v>0</v>
      </c>
      <c r="P13" s="163" t="n">
        <f aca="false">P14</f>
        <v>0</v>
      </c>
      <c r="Q13" s="161" t="n">
        <f aca="false">SUM(R13:X13)</f>
        <v>1989600</v>
      </c>
      <c r="R13" s="161" t="n">
        <f aca="false">R14</f>
        <v>1989600</v>
      </c>
      <c r="S13" s="162" t="n">
        <f aca="false">S14</f>
        <v>0</v>
      </c>
      <c r="T13" s="162" t="n">
        <f aca="false">T14</f>
        <v>0</v>
      </c>
      <c r="U13" s="162" t="n">
        <f aca="false">U14</f>
        <v>0</v>
      </c>
      <c r="V13" s="162" t="n">
        <f aca="false">V14</f>
        <v>0</v>
      </c>
      <c r="W13" s="162" t="n">
        <f aca="false">W14</f>
        <v>0</v>
      </c>
      <c r="X13" s="163" t="n">
        <f aca="false">X14</f>
        <v>0</v>
      </c>
    </row>
    <row r="14" customFormat="false" ht="32.1" hidden="false" customHeight="false" outlineLevel="0" collapsed="false">
      <c r="B14" s="124"/>
      <c r="C14" s="156" t="s">
        <v>104</v>
      </c>
      <c r="D14" s="157" t="n">
        <v>901</v>
      </c>
      <c r="E14" s="157" t="s">
        <v>18</v>
      </c>
      <c r="F14" s="157" t="s">
        <v>22</v>
      </c>
      <c r="G14" s="94" t="n">
        <v>9910000190</v>
      </c>
      <c r="H14" s="160"/>
      <c r="I14" s="161" t="n">
        <f aca="false">SUM(J14:P14)</f>
        <v>2020000</v>
      </c>
      <c r="J14" s="161" t="n">
        <f aca="false">J15</f>
        <v>1899100</v>
      </c>
      <c r="K14" s="162" t="n">
        <f aca="false">K15</f>
        <v>120900</v>
      </c>
      <c r="L14" s="162" t="n">
        <f aca="false">L15</f>
        <v>0</v>
      </c>
      <c r="M14" s="162" t="n">
        <f aca="false">M15</f>
        <v>0</v>
      </c>
      <c r="N14" s="162" t="n">
        <f aca="false">N15</f>
        <v>0</v>
      </c>
      <c r="O14" s="162" t="n">
        <f aca="false">O15</f>
        <v>0</v>
      </c>
      <c r="P14" s="163" t="n">
        <f aca="false">P15</f>
        <v>0</v>
      </c>
      <c r="Q14" s="161" t="n">
        <f aca="false">SUM(R14:X14)</f>
        <v>1989600</v>
      </c>
      <c r="R14" s="161" t="n">
        <f aca="false">R15</f>
        <v>1989600</v>
      </c>
      <c r="S14" s="162" t="n">
        <f aca="false">S15</f>
        <v>0</v>
      </c>
      <c r="T14" s="162" t="n">
        <f aca="false">T15</f>
        <v>0</v>
      </c>
      <c r="U14" s="162" t="n">
        <f aca="false">U15</f>
        <v>0</v>
      </c>
      <c r="V14" s="162" t="n">
        <f aca="false">V15</f>
        <v>0</v>
      </c>
      <c r="W14" s="162" t="n">
        <f aca="false">W15</f>
        <v>0</v>
      </c>
      <c r="X14" s="163" t="n">
        <f aca="false">X15</f>
        <v>0</v>
      </c>
    </row>
    <row r="15" customFormat="false" ht="64.15" hidden="false" customHeight="false" outlineLevel="0" collapsed="false">
      <c r="B15" s="124"/>
      <c r="C15" s="156" t="s">
        <v>105</v>
      </c>
      <c r="D15" s="158" t="s">
        <v>337</v>
      </c>
      <c r="E15" s="157" t="s">
        <v>18</v>
      </c>
      <c r="F15" s="157" t="s">
        <v>22</v>
      </c>
      <c r="G15" s="94" t="n">
        <v>9910000190</v>
      </c>
      <c r="H15" s="160" t="s">
        <v>106</v>
      </c>
      <c r="I15" s="161" t="n">
        <f aca="false">SUM(J15:P15)</f>
        <v>2020000</v>
      </c>
      <c r="J15" s="161" t="n">
        <v>1899100</v>
      </c>
      <c r="K15" s="162" t="n">
        <v>120900</v>
      </c>
      <c r="L15" s="162"/>
      <c r="M15" s="162"/>
      <c r="N15" s="162"/>
      <c r="O15" s="162"/>
      <c r="P15" s="163"/>
      <c r="Q15" s="161" t="n">
        <f aca="false">SUM(R15:X15)</f>
        <v>1989600</v>
      </c>
      <c r="R15" s="161" t="n">
        <v>1989600</v>
      </c>
      <c r="S15" s="162"/>
      <c r="T15" s="162"/>
      <c r="U15" s="162"/>
      <c r="V15" s="162"/>
      <c r="W15" s="162"/>
      <c r="X15" s="163"/>
    </row>
    <row r="16" customFormat="false" ht="48.2" hidden="false" customHeight="false" outlineLevel="0" collapsed="false">
      <c r="B16" s="124"/>
      <c r="C16" s="156" t="s">
        <v>316</v>
      </c>
      <c r="D16" s="158" t="s">
        <v>337</v>
      </c>
      <c r="E16" s="157" t="s">
        <v>18</v>
      </c>
      <c r="F16" s="157" t="s">
        <v>22</v>
      </c>
      <c r="G16" s="94" t="n">
        <v>9920000000</v>
      </c>
      <c r="H16" s="160"/>
      <c r="I16" s="161" t="n">
        <f aca="false">SUM(J16:P16)</f>
        <v>4084300</v>
      </c>
      <c r="J16" s="161" t="n">
        <f aca="false">J17</f>
        <v>3825000</v>
      </c>
      <c r="K16" s="162" t="n">
        <f aca="false">K17</f>
        <v>259300</v>
      </c>
      <c r="L16" s="162" t="n">
        <f aca="false">L17</f>
        <v>0</v>
      </c>
      <c r="M16" s="162" t="n">
        <f aca="false">M17</f>
        <v>0</v>
      </c>
      <c r="N16" s="162" t="n">
        <f aca="false">N17</f>
        <v>0</v>
      </c>
      <c r="O16" s="162" t="n">
        <f aca="false">O17</f>
        <v>0</v>
      </c>
      <c r="P16" s="163" t="n">
        <f aca="false">P17</f>
        <v>0</v>
      </c>
      <c r="Q16" s="161" t="n">
        <f aca="false">SUM(R16:X16)</f>
        <v>4023100</v>
      </c>
      <c r="R16" s="161" t="n">
        <f aca="false">R17</f>
        <v>4023100</v>
      </c>
      <c r="S16" s="162" t="n">
        <f aca="false">S17</f>
        <v>0</v>
      </c>
      <c r="T16" s="162" t="n">
        <f aca="false">T17</f>
        <v>0</v>
      </c>
      <c r="U16" s="162" t="n">
        <f aca="false">U17</f>
        <v>0</v>
      </c>
      <c r="V16" s="162" t="n">
        <f aca="false">V17</f>
        <v>0</v>
      </c>
      <c r="W16" s="162" t="n">
        <f aca="false">W17</f>
        <v>0</v>
      </c>
      <c r="X16" s="163" t="n">
        <f aca="false">X17</f>
        <v>0</v>
      </c>
    </row>
    <row r="17" customFormat="false" ht="32.1" hidden="false" customHeight="false" outlineLevel="0" collapsed="false">
      <c r="B17" s="124"/>
      <c r="C17" s="156" t="s">
        <v>104</v>
      </c>
      <c r="D17" s="158" t="s">
        <v>337</v>
      </c>
      <c r="E17" s="157" t="s">
        <v>338</v>
      </c>
      <c r="F17" s="157" t="s">
        <v>22</v>
      </c>
      <c r="G17" s="94" t="n">
        <v>9920000190</v>
      </c>
      <c r="H17" s="160"/>
      <c r="I17" s="161" t="n">
        <f aca="false">SUM(J17:P17)</f>
        <v>4084300</v>
      </c>
      <c r="J17" s="161" t="n">
        <f aca="false">J18+J19</f>
        <v>3825000</v>
      </c>
      <c r="K17" s="162" t="n">
        <f aca="false">K18+K19</f>
        <v>259300</v>
      </c>
      <c r="L17" s="162" t="n">
        <f aca="false">L18+L19</f>
        <v>0</v>
      </c>
      <c r="M17" s="162" t="n">
        <f aca="false">M18+M19</f>
        <v>0</v>
      </c>
      <c r="N17" s="162" t="n">
        <f aca="false">N18+N19</f>
        <v>0</v>
      </c>
      <c r="O17" s="162" t="n">
        <f aca="false">O18+O19</f>
        <v>0</v>
      </c>
      <c r="P17" s="163" t="n">
        <f aca="false">P18+P19</f>
        <v>0</v>
      </c>
      <c r="Q17" s="161" t="n">
        <f aca="false">SUM(R17:X17)</f>
        <v>4023100</v>
      </c>
      <c r="R17" s="161" t="n">
        <f aca="false">R18+R19</f>
        <v>4023100</v>
      </c>
      <c r="S17" s="162" t="n">
        <f aca="false">S18+S19</f>
        <v>0</v>
      </c>
      <c r="T17" s="162" t="n">
        <f aca="false">T18+T19</f>
        <v>0</v>
      </c>
      <c r="U17" s="162" t="n">
        <f aca="false">U18+U19</f>
        <v>0</v>
      </c>
      <c r="V17" s="162" t="n">
        <f aca="false">V18+V19</f>
        <v>0</v>
      </c>
      <c r="W17" s="162" t="n">
        <f aca="false">W18+W19</f>
        <v>0</v>
      </c>
      <c r="X17" s="163" t="n">
        <f aca="false">X18+X19</f>
        <v>0</v>
      </c>
    </row>
    <row r="18" customFormat="false" ht="64.15" hidden="false" customHeight="false" outlineLevel="0" collapsed="false">
      <c r="B18" s="124"/>
      <c r="C18" s="156" t="s">
        <v>105</v>
      </c>
      <c r="D18" s="157" t="n">
        <v>901</v>
      </c>
      <c r="E18" s="157" t="s">
        <v>18</v>
      </c>
      <c r="F18" s="157" t="s">
        <v>22</v>
      </c>
      <c r="G18" s="94" t="n">
        <v>9920000190</v>
      </c>
      <c r="H18" s="160" t="s">
        <v>106</v>
      </c>
      <c r="I18" s="161" t="n">
        <f aca="false">SUM(J18:P18)</f>
        <v>4081000</v>
      </c>
      <c r="J18" s="161" t="n">
        <v>3821300</v>
      </c>
      <c r="K18" s="162" t="n">
        <v>259700</v>
      </c>
      <c r="L18" s="162"/>
      <c r="M18" s="162"/>
      <c r="N18" s="162"/>
      <c r="O18" s="162"/>
      <c r="P18" s="163"/>
      <c r="Q18" s="161" t="n">
        <f aca="false">SUM(R18:X18)</f>
        <v>4019800</v>
      </c>
      <c r="R18" s="161" t="n">
        <v>4019800</v>
      </c>
      <c r="S18" s="162"/>
      <c r="T18" s="162"/>
      <c r="U18" s="162"/>
      <c r="V18" s="162"/>
      <c r="W18" s="162"/>
      <c r="X18" s="163"/>
    </row>
    <row r="19" customFormat="false" ht="17.35" hidden="false" customHeight="false" outlineLevel="0" collapsed="false">
      <c r="B19" s="124"/>
      <c r="C19" s="156" t="s">
        <v>111</v>
      </c>
      <c r="D19" s="158" t="s">
        <v>337</v>
      </c>
      <c r="E19" s="157" t="s">
        <v>18</v>
      </c>
      <c r="F19" s="157" t="s">
        <v>22</v>
      </c>
      <c r="G19" s="94" t="n">
        <v>9920000190</v>
      </c>
      <c r="H19" s="160" t="s">
        <v>112</v>
      </c>
      <c r="I19" s="161" t="n">
        <f aca="false">SUM(J19:P19)</f>
        <v>3300</v>
      </c>
      <c r="J19" s="161" t="n">
        <v>3700</v>
      </c>
      <c r="K19" s="162" t="n">
        <v>-400</v>
      </c>
      <c r="L19" s="162"/>
      <c r="M19" s="162"/>
      <c r="N19" s="162"/>
      <c r="O19" s="162"/>
      <c r="P19" s="163"/>
      <c r="Q19" s="161" t="n">
        <f aca="false">SUM(R19:X19)</f>
        <v>3300</v>
      </c>
      <c r="R19" s="161" t="n">
        <v>3300</v>
      </c>
      <c r="S19" s="162"/>
      <c r="T19" s="162"/>
      <c r="U19" s="162"/>
      <c r="V19" s="162"/>
      <c r="W19" s="162"/>
      <c r="X19" s="163"/>
    </row>
    <row r="20" customFormat="false" ht="17.35" hidden="false" customHeight="false" outlineLevel="0" collapsed="false">
      <c r="B20" s="124"/>
      <c r="C20" s="156" t="s">
        <v>33</v>
      </c>
      <c r="D20" s="158" t="s">
        <v>337</v>
      </c>
      <c r="E20" s="157" t="s">
        <v>18</v>
      </c>
      <c r="F20" s="157" t="s">
        <v>34</v>
      </c>
      <c r="G20" s="94"/>
      <c r="H20" s="160"/>
      <c r="I20" s="161" t="n">
        <f aca="false">SUM(J20:P20)</f>
        <v>1400000</v>
      </c>
      <c r="J20" s="161" t="n">
        <f aca="false">J21</f>
        <v>0</v>
      </c>
      <c r="K20" s="162" t="n">
        <f aca="false">K21</f>
        <v>1400000</v>
      </c>
      <c r="L20" s="162" t="n">
        <f aca="false">L21</f>
        <v>0</v>
      </c>
      <c r="M20" s="162" t="n">
        <f aca="false">M21</f>
        <v>0</v>
      </c>
      <c r="N20" s="162" t="n">
        <f aca="false">N21</f>
        <v>0</v>
      </c>
      <c r="O20" s="162" t="n">
        <f aca="false">O21</f>
        <v>0</v>
      </c>
      <c r="P20" s="163" t="n">
        <f aca="false">P21</f>
        <v>0</v>
      </c>
      <c r="Q20" s="161" t="n">
        <f aca="false">SUM(R20:X20)</f>
        <v>0</v>
      </c>
      <c r="R20" s="161" t="n">
        <f aca="false">R21</f>
        <v>0</v>
      </c>
      <c r="S20" s="162" t="n">
        <f aca="false">S21</f>
        <v>0</v>
      </c>
      <c r="T20" s="162" t="n">
        <f aca="false">T21</f>
        <v>0</v>
      </c>
      <c r="U20" s="162" t="n">
        <f aca="false">U21</f>
        <v>0</v>
      </c>
      <c r="V20" s="162" t="n">
        <f aca="false">V21</f>
        <v>0</v>
      </c>
      <c r="W20" s="162" t="n">
        <f aca="false">W21</f>
        <v>0</v>
      </c>
      <c r="X20" s="163" t="n">
        <f aca="false">X21</f>
        <v>0</v>
      </c>
      <c r="Z20" s="164"/>
    </row>
    <row r="21" customFormat="false" ht="32.1" hidden="false" customHeight="false" outlineLevel="0" collapsed="false">
      <c r="B21" s="124"/>
      <c r="C21" s="156" t="s">
        <v>102</v>
      </c>
      <c r="D21" s="158" t="s">
        <v>337</v>
      </c>
      <c r="E21" s="157" t="s">
        <v>18</v>
      </c>
      <c r="F21" s="157" t="s">
        <v>34</v>
      </c>
      <c r="G21" s="94" t="n">
        <v>500000000</v>
      </c>
      <c r="H21" s="160"/>
      <c r="I21" s="161" t="n">
        <f aca="false">SUM(J21:P21)</f>
        <v>1400000</v>
      </c>
      <c r="J21" s="161" t="n">
        <f aca="false">J22</f>
        <v>0</v>
      </c>
      <c r="K21" s="162" t="n">
        <f aca="false">K22</f>
        <v>1400000</v>
      </c>
      <c r="L21" s="162" t="n">
        <f aca="false">L22</f>
        <v>0</v>
      </c>
      <c r="M21" s="162" t="n">
        <f aca="false">M22</f>
        <v>0</v>
      </c>
      <c r="N21" s="162" t="n">
        <f aca="false">N22</f>
        <v>0</v>
      </c>
      <c r="O21" s="162" t="n">
        <f aca="false">O22</f>
        <v>0</v>
      </c>
      <c r="P21" s="163" t="n">
        <f aca="false">P22</f>
        <v>0</v>
      </c>
      <c r="Q21" s="161" t="n">
        <f aca="false">SUM(R21:X21)</f>
        <v>0</v>
      </c>
      <c r="R21" s="161" t="n">
        <f aca="false">R22</f>
        <v>0</v>
      </c>
      <c r="S21" s="162" t="n">
        <f aca="false">S22</f>
        <v>0</v>
      </c>
      <c r="T21" s="162" t="n">
        <f aca="false">T22</f>
        <v>0</v>
      </c>
      <c r="U21" s="162" t="n">
        <f aca="false">U22</f>
        <v>0</v>
      </c>
      <c r="V21" s="162" t="n">
        <f aca="false">V22</f>
        <v>0</v>
      </c>
      <c r="W21" s="162" t="n">
        <f aca="false">W22</f>
        <v>0</v>
      </c>
      <c r="X21" s="163" t="n">
        <f aca="false">X22</f>
        <v>0</v>
      </c>
    </row>
    <row r="22" customFormat="false" ht="32.1" hidden="false" customHeight="false" outlineLevel="0" collapsed="false">
      <c r="B22" s="124"/>
      <c r="C22" s="156" t="s">
        <v>121</v>
      </c>
      <c r="D22" s="158" t="s">
        <v>337</v>
      </c>
      <c r="E22" s="157" t="s">
        <v>18</v>
      </c>
      <c r="F22" s="157" t="s">
        <v>34</v>
      </c>
      <c r="G22" s="94" t="n">
        <v>5030000000</v>
      </c>
      <c r="H22" s="160"/>
      <c r="I22" s="161" t="n">
        <f aca="false">SUM(J22:P22)</f>
        <v>1400000</v>
      </c>
      <c r="J22" s="161" t="n">
        <f aca="false">J23</f>
        <v>0</v>
      </c>
      <c r="K22" s="162" t="n">
        <f aca="false">K23</f>
        <v>1400000</v>
      </c>
      <c r="L22" s="162" t="n">
        <f aca="false">L23</f>
        <v>0</v>
      </c>
      <c r="M22" s="162" t="n">
        <f aca="false">M23</f>
        <v>0</v>
      </c>
      <c r="N22" s="162" t="n">
        <f aca="false">N23</f>
        <v>0</v>
      </c>
      <c r="O22" s="162" t="n">
        <f aca="false">O23</f>
        <v>0</v>
      </c>
      <c r="P22" s="163" t="n">
        <f aca="false">P23</f>
        <v>0</v>
      </c>
      <c r="Q22" s="161" t="n">
        <f aca="false">SUM(R22:X22)</f>
        <v>0</v>
      </c>
      <c r="R22" s="161" t="n">
        <f aca="false">R23</f>
        <v>0</v>
      </c>
      <c r="S22" s="162" t="n">
        <f aca="false">S23</f>
        <v>0</v>
      </c>
      <c r="T22" s="162" t="n">
        <f aca="false">T23</f>
        <v>0</v>
      </c>
      <c r="U22" s="162" t="n">
        <f aca="false">U23</f>
        <v>0</v>
      </c>
      <c r="V22" s="162" t="n">
        <f aca="false">V23</f>
        <v>0</v>
      </c>
      <c r="W22" s="162" t="n">
        <f aca="false">W23</f>
        <v>0</v>
      </c>
      <c r="X22" s="163" t="n">
        <f aca="false">X23</f>
        <v>0</v>
      </c>
    </row>
    <row r="23" customFormat="false" ht="32.1" hidden="false" customHeight="false" outlineLevel="0" collapsed="false">
      <c r="B23" s="124"/>
      <c r="C23" s="156" t="s">
        <v>122</v>
      </c>
      <c r="D23" s="158" t="s">
        <v>337</v>
      </c>
      <c r="E23" s="157" t="s">
        <v>18</v>
      </c>
      <c r="F23" s="157" t="s">
        <v>34</v>
      </c>
      <c r="G23" s="94" t="n">
        <v>5030010030</v>
      </c>
      <c r="H23" s="160"/>
      <c r="I23" s="161" t="n">
        <f aca="false">SUM(J23:P23)</f>
        <v>1400000</v>
      </c>
      <c r="J23" s="161" t="n">
        <f aca="false">J24</f>
        <v>0</v>
      </c>
      <c r="K23" s="162" t="n">
        <f aca="false">K24</f>
        <v>1400000</v>
      </c>
      <c r="L23" s="162" t="n">
        <f aca="false">L24</f>
        <v>0</v>
      </c>
      <c r="M23" s="162" t="n">
        <f aca="false">M24</f>
        <v>0</v>
      </c>
      <c r="N23" s="162" t="n">
        <f aca="false">N24</f>
        <v>0</v>
      </c>
      <c r="O23" s="162" t="n">
        <f aca="false">O24</f>
        <v>0</v>
      </c>
      <c r="P23" s="163" t="n">
        <f aca="false">P24</f>
        <v>0</v>
      </c>
      <c r="Q23" s="161" t="n">
        <f aca="false">SUM(R23:X23)</f>
        <v>0</v>
      </c>
      <c r="R23" s="161" t="n">
        <f aca="false">R24</f>
        <v>0</v>
      </c>
      <c r="S23" s="162" t="n">
        <f aca="false">S24</f>
        <v>0</v>
      </c>
      <c r="T23" s="162" t="n">
        <f aca="false">T24</f>
        <v>0</v>
      </c>
      <c r="U23" s="162" t="n">
        <f aca="false">U24</f>
        <v>0</v>
      </c>
      <c r="V23" s="162" t="n">
        <f aca="false">V24</f>
        <v>0</v>
      </c>
      <c r="W23" s="162" t="n">
        <f aca="false">W24</f>
        <v>0</v>
      </c>
      <c r="X23" s="163" t="n">
        <f aca="false">X24</f>
        <v>0</v>
      </c>
    </row>
    <row r="24" customFormat="false" ht="32.1" hidden="false" customHeight="false" outlineLevel="0" collapsed="false">
      <c r="B24" s="124"/>
      <c r="C24" s="156" t="s">
        <v>108</v>
      </c>
      <c r="D24" s="158" t="s">
        <v>337</v>
      </c>
      <c r="E24" s="157" t="s">
        <v>18</v>
      </c>
      <c r="F24" s="157" t="s">
        <v>34</v>
      </c>
      <c r="G24" s="94" t="n">
        <v>5030010030</v>
      </c>
      <c r="H24" s="160" t="s">
        <v>109</v>
      </c>
      <c r="I24" s="161" t="n">
        <f aca="false">SUM(J24:P24)</f>
        <v>1400000</v>
      </c>
      <c r="J24" s="161"/>
      <c r="K24" s="162" t="n">
        <v>1400000</v>
      </c>
      <c r="L24" s="162"/>
      <c r="M24" s="162"/>
      <c r="N24" s="162"/>
      <c r="O24" s="162"/>
      <c r="P24" s="163"/>
      <c r="Q24" s="161" t="n">
        <f aca="false">SUM(R24:X24)</f>
        <v>0</v>
      </c>
      <c r="R24" s="161"/>
      <c r="S24" s="162"/>
      <c r="T24" s="162"/>
      <c r="U24" s="162"/>
      <c r="V24" s="162"/>
      <c r="W24" s="162"/>
      <c r="X24" s="163"/>
    </row>
    <row r="25" s="123" customFormat="true" ht="32.1" hidden="false" customHeight="false" outlineLevel="0" collapsed="false">
      <c r="A25" s="118"/>
      <c r="B25" s="165" t="s">
        <v>36</v>
      </c>
      <c r="C25" s="148" t="s">
        <v>339</v>
      </c>
      <c r="D25" s="166" t="s">
        <v>340</v>
      </c>
      <c r="E25" s="167"/>
      <c r="F25" s="167"/>
      <c r="G25" s="168"/>
      <c r="H25" s="124"/>
      <c r="I25" s="151" t="n">
        <f aca="false">SUM(J25:P25)</f>
        <v>522619600</v>
      </c>
      <c r="J25" s="151" t="n">
        <f aca="false">J26+J99+J139+J163+J182+J204</f>
        <v>474496300</v>
      </c>
      <c r="K25" s="151" t="n">
        <f aca="false">K26+K99+K139+K163+K182+K204</f>
        <v>43515200</v>
      </c>
      <c r="L25" s="152" t="n">
        <f aca="false">L26+L99+L139+L163+L182+L204+L195</f>
        <v>4608100</v>
      </c>
      <c r="M25" s="152" t="n">
        <f aca="false">M26+M99+M139+M163+M182+M204</f>
        <v>0</v>
      </c>
      <c r="N25" s="152" t="n">
        <f aca="false">N26+N99+N139+N163+N182+N204</f>
        <v>0</v>
      </c>
      <c r="O25" s="152" t="n">
        <f aca="false">O26+O99+O139+O163+O182+O204</f>
        <v>0</v>
      </c>
      <c r="P25" s="153" t="n">
        <f aca="false">P26+P99+P139+P163+P182+P204</f>
        <v>0</v>
      </c>
      <c r="Q25" s="151" t="n">
        <f aca="false">SUM(R25:X25)</f>
        <v>479387700</v>
      </c>
      <c r="R25" s="151" t="n">
        <f aca="false">R26+R99+R139+R163+R182+R204</f>
        <v>533459900</v>
      </c>
      <c r="S25" s="152" t="n">
        <f aca="false">S26+S99+S139+S163+S182+S204</f>
        <v>0</v>
      </c>
      <c r="T25" s="152" t="n">
        <f aca="false">T26+T99+T139+T163+T182+T204+T195</f>
        <v>-54072200</v>
      </c>
      <c r="U25" s="152" t="n">
        <f aca="false">U26+U99+U139+U163+U182+U204</f>
        <v>0</v>
      </c>
      <c r="V25" s="152" t="n">
        <f aca="false">V26+V99+V139+V163+V182+V204</f>
        <v>0</v>
      </c>
      <c r="W25" s="152" t="n">
        <f aca="false">W26+W99+W139+W163+W182+W204</f>
        <v>0</v>
      </c>
      <c r="X25" s="153" t="n">
        <f aca="false">X26+X99+X139+X163+X182+X204</f>
        <v>0</v>
      </c>
      <c r="ALX25" s="155"/>
      <c r="ALY25" s="155"/>
      <c r="ALZ25" s="155"/>
      <c r="AMA25" s="155"/>
      <c r="AMB25" s="155"/>
      <c r="AMC25" s="155"/>
      <c r="AMD25" s="155"/>
      <c r="AME25" s="155"/>
      <c r="AMF25" s="155"/>
      <c r="AMG25" s="106"/>
      <c r="AMH25" s="106"/>
      <c r="AMI25" s="106"/>
      <c r="AMJ25" s="106"/>
      <c r="AMK25" s="106"/>
      <c r="AML25" s="106"/>
      <c r="AMM25" s="106"/>
      <c r="AMN25" s="106"/>
      <c r="AMP25" s="106"/>
    </row>
    <row r="26" customFormat="false" ht="17.35" hidden="false" customHeight="false" outlineLevel="0" collapsed="false">
      <c r="B26" s="124"/>
      <c r="C26" s="156" t="s">
        <v>17</v>
      </c>
      <c r="D26" s="158" t="s">
        <v>340</v>
      </c>
      <c r="E26" s="157" t="s">
        <v>18</v>
      </c>
      <c r="F26" s="157" t="s">
        <v>86</v>
      </c>
      <c r="G26" s="94"/>
      <c r="H26" s="160"/>
      <c r="I26" s="161" t="n">
        <f aca="false">SUM(J26:P26)</f>
        <v>284559300</v>
      </c>
      <c r="J26" s="161" t="n">
        <f aca="false">J27+J32+J50+J55+J46</f>
        <v>243250400</v>
      </c>
      <c r="K26" s="162" t="n">
        <f aca="false">K27+K32+K50+K55+K46</f>
        <v>41422800</v>
      </c>
      <c r="L26" s="162" t="n">
        <f aca="false">L27+L32+L50+L55+L46</f>
        <v>-113900</v>
      </c>
      <c r="M26" s="162" t="n">
        <f aca="false">M27+M32+M50+M55+M46</f>
        <v>0</v>
      </c>
      <c r="N26" s="162" t="n">
        <f aca="false">N27+N32+N50+N55+N46</f>
        <v>0</v>
      </c>
      <c r="O26" s="162" t="n">
        <f aca="false">O27+O32+O50+O55+O46</f>
        <v>0</v>
      </c>
      <c r="P26" s="163" t="n">
        <f aca="false">P27+P32+P50+P55+P46</f>
        <v>0</v>
      </c>
      <c r="Q26" s="161" t="n">
        <f aca="false">SUM(R26:X26)</f>
        <v>280096000</v>
      </c>
      <c r="R26" s="161" t="n">
        <f aca="false">R27+R32+R50+R55+R46</f>
        <v>280737100</v>
      </c>
      <c r="S26" s="162" t="n">
        <f aca="false">S27+S32+S50+S55+S46</f>
        <v>0</v>
      </c>
      <c r="T26" s="162" t="n">
        <f aca="false">T27+T32+T50+T55+T46</f>
        <v>-641100</v>
      </c>
      <c r="U26" s="162" t="n">
        <f aca="false">U27+U32+U50+U55+U46</f>
        <v>0</v>
      </c>
      <c r="V26" s="162" t="n">
        <f aca="false">V27+V32+V50+V55+V46</f>
        <v>0</v>
      </c>
      <c r="W26" s="162" t="n">
        <f aca="false">W27+W32+W50+W55+W46</f>
        <v>0</v>
      </c>
      <c r="X26" s="163" t="n">
        <f aca="false">X27+X32+X50+X55+X46</f>
        <v>0</v>
      </c>
    </row>
    <row r="27" customFormat="false" ht="32.1" hidden="false" customHeight="false" outlineLevel="0" collapsed="false">
      <c r="B27" s="124"/>
      <c r="C27" s="156" t="s">
        <v>19</v>
      </c>
      <c r="D27" s="158" t="s">
        <v>340</v>
      </c>
      <c r="E27" s="157" t="s">
        <v>18</v>
      </c>
      <c r="F27" s="157" t="s">
        <v>20</v>
      </c>
      <c r="G27" s="94"/>
      <c r="H27" s="160"/>
      <c r="I27" s="161" t="n">
        <f aca="false">SUM(J27:P27)</f>
        <v>2214500</v>
      </c>
      <c r="J27" s="161" t="n">
        <f aca="false">J28</f>
        <v>2089200</v>
      </c>
      <c r="K27" s="162" t="n">
        <f aca="false">K28</f>
        <v>125300</v>
      </c>
      <c r="L27" s="162" t="n">
        <f aca="false">L28</f>
        <v>0</v>
      </c>
      <c r="M27" s="162" t="n">
        <f aca="false">M28</f>
        <v>0</v>
      </c>
      <c r="N27" s="162" t="n">
        <f aca="false">N28</f>
        <v>0</v>
      </c>
      <c r="O27" s="162" t="n">
        <f aca="false">O28</f>
        <v>0</v>
      </c>
      <c r="P27" s="163" t="n">
        <f aca="false">P28</f>
        <v>0</v>
      </c>
      <c r="Q27" s="161" t="n">
        <f aca="false">SUM(R27:X27)</f>
        <v>2181300</v>
      </c>
      <c r="R27" s="161" t="n">
        <f aca="false">R28</f>
        <v>2181300</v>
      </c>
      <c r="S27" s="162" t="n">
        <f aca="false">S28</f>
        <v>0</v>
      </c>
      <c r="T27" s="162" t="n">
        <f aca="false">T28</f>
        <v>0</v>
      </c>
      <c r="U27" s="162" t="n">
        <f aca="false">U28</f>
        <v>0</v>
      </c>
      <c r="V27" s="162" t="n">
        <f aca="false">V28</f>
        <v>0</v>
      </c>
      <c r="W27" s="162" t="n">
        <f aca="false">W28</f>
        <v>0</v>
      </c>
      <c r="X27" s="163" t="n">
        <f aca="false">X28</f>
        <v>0</v>
      </c>
    </row>
    <row r="28" customFormat="false" ht="32.1" hidden="false" customHeight="false" outlineLevel="0" collapsed="false">
      <c r="B28" s="124"/>
      <c r="C28" s="156" t="s">
        <v>102</v>
      </c>
      <c r="D28" s="158" t="s">
        <v>340</v>
      </c>
      <c r="E28" s="157" t="s">
        <v>18</v>
      </c>
      <c r="F28" s="157" t="s">
        <v>20</v>
      </c>
      <c r="G28" s="94" t="n">
        <v>5000000000</v>
      </c>
      <c r="H28" s="160"/>
      <c r="I28" s="161" t="n">
        <f aca="false">SUM(J28:P28)</f>
        <v>2214500</v>
      </c>
      <c r="J28" s="161" t="n">
        <f aca="false">J29</f>
        <v>2089200</v>
      </c>
      <c r="K28" s="162" t="n">
        <f aca="false">K29</f>
        <v>125300</v>
      </c>
      <c r="L28" s="162" t="n">
        <f aca="false">L29</f>
        <v>0</v>
      </c>
      <c r="M28" s="162" t="n">
        <f aca="false">M29</f>
        <v>0</v>
      </c>
      <c r="N28" s="162" t="n">
        <f aca="false">N29</f>
        <v>0</v>
      </c>
      <c r="O28" s="162" t="n">
        <f aca="false">O29</f>
        <v>0</v>
      </c>
      <c r="P28" s="163" t="n">
        <f aca="false">P29</f>
        <v>0</v>
      </c>
      <c r="Q28" s="161" t="n">
        <f aca="false">SUM(R28:X28)</f>
        <v>2181300</v>
      </c>
      <c r="R28" s="161" t="n">
        <f aca="false">R29</f>
        <v>2181300</v>
      </c>
      <c r="S28" s="162" t="n">
        <f aca="false">S29</f>
        <v>0</v>
      </c>
      <c r="T28" s="162" t="n">
        <f aca="false">T29</f>
        <v>0</v>
      </c>
      <c r="U28" s="162" t="n">
        <f aca="false">U29</f>
        <v>0</v>
      </c>
      <c r="V28" s="162" t="n">
        <f aca="false">V29</f>
        <v>0</v>
      </c>
      <c r="W28" s="162" t="n">
        <f aca="false">W29</f>
        <v>0</v>
      </c>
      <c r="X28" s="163" t="n">
        <f aca="false">X29</f>
        <v>0</v>
      </c>
    </row>
    <row r="29" customFormat="false" ht="32.1" hidden="false" customHeight="false" outlineLevel="0" collapsed="false">
      <c r="B29" s="124"/>
      <c r="C29" s="156" t="s">
        <v>103</v>
      </c>
      <c r="D29" s="158" t="s">
        <v>340</v>
      </c>
      <c r="E29" s="157" t="s">
        <v>18</v>
      </c>
      <c r="F29" s="157" t="s">
        <v>20</v>
      </c>
      <c r="G29" s="94" t="n">
        <v>5010000000</v>
      </c>
      <c r="H29" s="160"/>
      <c r="I29" s="161" t="n">
        <f aca="false">SUM(J29:P29)</f>
        <v>2214500</v>
      </c>
      <c r="J29" s="161" t="n">
        <f aca="false">J30</f>
        <v>2089200</v>
      </c>
      <c r="K29" s="162" t="n">
        <f aca="false">K30</f>
        <v>125300</v>
      </c>
      <c r="L29" s="162" t="n">
        <f aca="false">L30</f>
        <v>0</v>
      </c>
      <c r="M29" s="162" t="n">
        <f aca="false">M30</f>
        <v>0</v>
      </c>
      <c r="N29" s="162" t="n">
        <f aca="false">N30</f>
        <v>0</v>
      </c>
      <c r="O29" s="162" t="n">
        <f aca="false">O30</f>
        <v>0</v>
      </c>
      <c r="P29" s="163" t="n">
        <f aca="false">P30</f>
        <v>0</v>
      </c>
      <c r="Q29" s="161" t="n">
        <f aca="false">SUM(R29:X29)</f>
        <v>2181300</v>
      </c>
      <c r="R29" s="161" t="n">
        <f aca="false">R30</f>
        <v>2181300</v>
      </c>
      <c r="S29" s="162" t="n">
        <f aca="false">S30</f>
        <v>0</v>
      </c>
      <c r="T29" s="162" t="n">
        <f aca="false">T30</f>
        <v>0</v>
      </c>
      <c r="U29" s="162" t="n">
        <f aca="false">U30</f>
        <v>0</v>
      </c>
      <c r="V29" s="162" t="n">
        <f aca="false">V30</f>
        <v>0</v>
      </c>
      <c r="W29" s="162" t="n">
        <f aca="false">W30</f>
        <v>0</v>
      </c>
      <c r="X29" s="163" t="n">
        <f aca="false">X30</f>
        <v>0</v>
      </c>
    </row>
    <row r="30" customFormat="false" ht="32.1" hidden="false" customHeight="false" outlineLevel="0" collapsed="false">
      <c r="B30" s="124"/>
      <c r="C30" s="169" t="s">
        <v>104</v>
      </c>
      <c r="D30" s="158" t="s">
        <v>340</v>
      </c>
      <c r="E30" s="157" t="s">
        <v>18</v>
      </c>
      <c r="F30" s="157" t="s">
        <v>20</v>
      </c>
      <c r="G30" s="94" t="n">
        <v>5010000190</v>
      </c>
      <c r="H30" s="160"/>
      <c r="I30" s="161" t="n">
        <f aca="false">SUM(J30:P30)</f>
        <v>2214500</v>
      </c>
      <c r="J30" s="161" t="n">
        <f aca="false">J31</f>
        <v>2089200</v>
      </c>
      <c r="K30" s="162" t="n">
        <f aca="false">K31</f>
        <v>125300</v>
      </c>
      <c r="L30" s="162" t="n">
        <f aca="false">L31</f>
        <v>0</v>
      </c>
      <c r="M30" s="162" t="n">
        <f aca="false">M31</f>
        <v>0</v>
      </c>
      <c r="N30" s="162" t="n">
        <f aca="false">N31</f>
        <v>0</v>
      </c>
      <c r="O30" s="162" t="n">
        <f aca="false">O31</f>
        <v>0</v>
      </c>
      <c r="P30" s="163" t="n">
        <f aca="false">P31</f>
        <v>0</v>
      </c>
      <c r="Q30" s="161" t="n">
        <f aca="false">SUM(R30:X30)</f>
        <v>2181300</v>
      </c>
      <c r="R30" s="161" t="n">
        <f aca="false">R31</f>
        <v>2181300</v>
      </c>
      <c r="S30" s="162" t="n">
        <f aca="false">S31</f>
        <v>0</v>
      </c>
      <c r="T30" s="162" t="n">
        <f aca="false">T31</f>
        <v>0</v>
      </c>
      <c r="U30" s="162" t="n">
        <f aca="false">U31</f>
        <v>0</v>
      </c>
      <c r="V30" s="162" t="n">
        <f aca="false">V31</f>
        <v>0</v>
      </c>
      <c r="W30" s="162" t="n">
        <f aca="false">W31</f>
        <v>0</v>
      </c>
      <c r="X30" s="163" t="n">
        <f aca="false">X31</f>
        <v>0</v>
      </c>
    </row>
    <row r="31" customFormat="false" ht="75.65" hidden="false" customHeight="true" outlineLevel="0" collapsed="false">
      <c r="B31" s="124"/>
      <c r="C31" s="156" t="s">
        <v>105</v>
      </c>
      <c r="D31" s="158" t="s">
        <v>340</v>
      </c>
      <c r="E31" s="157" t="s">
        <v>18</v>
      </c>
      <c r="F31" s="157" t="s">
        <v>20</v>
      </c>
      <c r="G31" s="94" t="n">
        <v>5010000190</v>
      </c>
      <c r="H31" s="160" t="s">
        <v>106</v>
      </c>
      <c r="I31" s="161" t="n">
        <f aca="false">SUM(J31:P31)</f>
        <v>2214500</v>
      </c>
      <c r="J31" s="161" t="n">
        <v>2089200</v>
      </c>
      <c r="K31" s="162" t="n">
        <v>125300</v>
      </c>
      <c r="L31" s="162"/>
      <c r="M31" s="162"/>
      <c r="N31" s="162"/>
      <c r="O31" s="162"/>
      <c r="P31" s="163"/>
      <c r="Q31" s="161" t="n">
        <f aca="false">SUM(R31:X31)</f>
        <v>2181300</v>
      </c>
      <c r="R31" s="161" t="n">
        <v>2181300</v>
      </c>
      <c r="S31" s="162"/>
      <c r="T31" s="162"/>
      <c r="U31" s="162"/>
      <c r="V31" s="162"/>
      <c r="W31" s="162"/>
      <c r="X31" s="163"/>
    </row>
    <row r="32" customFormat="false" ht="48.2" hidden="false" customHeight="false" outlineLevel="0" collapsed="false">
      <c r="B32" s="124"/>
      <c r="C32" s="156" t="s">
        <v>341</v>
      </c>
      <c r="D32" s="158" t="s">
        <v>340</v>
      </c>
      <c r="E32" s="157" t="s">
        <v>18</v>
      </c>
      <c r="F32" s="157" t="s">
        <v>25</v>
      </c>
      <c r="G32" s="94"/>
      <c r="H32" s="160"/>
      <c r="I32" s="161" t="n">
        <f aca="false">SUM(J32:P32)</f>
        <v>72816400</v>
      </c>
      <c r="J32" s="161" t="n">
        <f aca="false">J33</f>
        <v>84918300</v>
      </c>
      <c r="K32" s="162" t="n">
        <f aca="false">K33</f>
        <v>-11988800</v>
      </c>
      <c r="L32" s="162" t="n">
        <f aca="false">L33</f>
        <v>-113100</v>
      </c>
      <c r="M32" s="162" t="n">
        <f aca="false">M33</f>
        <v>0</v>
      </c>
      <c r="N32" s="162" t="n">
        <f aca="false">N33</f>
        <v>0</v>
      </c>
      <c r="O32" s="162" t="n">
        <f aca="false">O33</f>
        <v>0</v>
      </c>
      <c r="P32" s="163" t="n">
        <f aca="false">P33</f>
        <v>0</v>
      </c>
      <c r="Q32" s="161" t="n">
        <f aca="false">SUM(R32:X32)</f>
        <v>71309300</v>
      </c>
      <c r="R32" s="161" t="n">
        <f aca="false">R33</f>
        <v>71950200</v>
      </c>
      <c r="S32" s="162" t="n">
        <f aca="false">S33</f>
        <v>0</v>
      </c>
      <c r="T32" s="162" t="n">
        <f aca="false">T33</f>
        <v>-640900</v>
      </c>
      <c r="U32" s="162" t="n">
        <f aca="false">U33</f>
        <v>0</v>
      </c>
      <c r="V32" s="162" t="n">
        <f aca="false">V33</f>
        <v>0</v>
      </c>
      <c r="W32" s="162" t="n">
        <f aca="false">W33</f>
        <v>0</v>
      </c>
      <c r="X32" s="163" t="n">
        <f aca="false">X33</f>
        <v>0</v>
      </c>
    </row>
    <row r="33" customFormat="false" ht="32.1" hidden="false" customHeight="false" outlineLevel="0" collapsed="false">
      <c r="B33" s="124"/>
      <c r="C33" s="156" t="s">
        <v>102</v>
      </c>
      <c r="D33" s="158" t="s">
        <v>340</v>
      </c>
      <c r="E33" s="157" t="s">
        <v>18</v>
      </c>
      <c r="F33" s="157" t="s">
        <v>25</v>
      </c>
      <c r="G33" s="94" t="n">
        <v>5000000000</v>
      </c>
      <c r="H33" s="160"/>
      <c r="I33" s="161" t="n">
        <f aca="false">SUM(J33:P33)</f>
        <v>72816400</v>
      </c>
      <c r="J33" s="161" t="n">
        <f aca="false">J34</f>
        <v>84918300</v>
      </c>
      <c r="K33" s="162" t="n">
        <f aca="false">K34</f>
        <v>-11988800</v>
      </c>
      <c r="L33" s="162" t="n">
        <f aca="false">L34</f>
        <v>-113100</v>
      </c>
      <c r="M33" s="162" t="n">
        <f aca="false">M34</f>
        <v>0</v>
      </c>
      <c r="N33" s="162" t="n">
        <f aca="false">N34</f>
        <v>0</v>
      </c>
      <c r="O33" s="162" t="n">
        <f aca="false">O34</f>
        <v>0</v>
      </c>
      <c r="P33" s="163" t="n">
        <f aca="false">P34</f>
        <v>0</v>
      </c>
      <c r="Q33" s="161" t="n">
        <f aca="false">SUM(R33:X33)</f>
        <v>71309300</v>
      </c>
      <c r="R33" s="161" t="n">
        <f aca="false">R34</f>
        <v>71950200</v>
      </c>
      <c r="S33" s="162" t="n">
        <f aca="false">S34</f>
        <v>0</v>
      </c>
      <c r="T33" s="162" t="n">
        <f aca="false">T34</f>
        <v>-640900</v>
      </c>
      <c r="U33" s="162" t="n">
        <f aca="false">U34</f>
        <v>0</v>
      </c>
      <c r="V33" s="162" t="n">
        <f aca="false">V34</f>
        <v>0</v>
      </c>
      <c r="W33" s="162" t="n">
        <f aca="false">W34</f>
        <v>0</v>
      </c>
      <c r="X33" s="163" t="n">
        <f aca="false">X34</f>
        <v>0</v>
      </c>
    </row>
    <row r="34" customFormat="false" ht="32.1" hidden="false" customHeight="false" outlineLevel="0" collapsed="false">
      <c r="B34" s="124"/>
      <c r="C34" s="156" t="s">
        <v>110</v>
      </c>
      <c r="D34" s="158" t="s">
        <v>340</v>
      </c>
      <c r="E34" s="157" t="s">
        <v>18</v>
      </c>
      <c r="F34" s="157" t="s">
        <v>25</v>
      </c>
      <c r="G34" s="94" t="n">
        <v>5020000000</v>
      </c>
      <c r="H34" s="160"/>
      <c r="I34" s="161" t="n">
        <f aca="false">SUM(J34:P34)</f>
        <v>72816400</v>
      </c>
      <c r="J34" s="161" t="n">
        <f aca="false">J35+J38+J41+J44</f>
        <v>84918300</v>
      </c>
      <c r="K34" s="162" t="n">
        <f aca="false">K35+K38+K41+K44</f>
        <v>-11988800</v>
      </c>
      <c r="L34" s="162" t="n">
        <f aca="false">L35+L38+L41+L44</f>
        <v>-113100</v>
      </c>
      <c r="M34" s="162" t="n">
        <f aca="false">M35+M38+M41+M44</f>
        <v>0</v>
      </c>
      <c r="N34" s="162" t="n">
        <f aca="false">N35+N38+N41+N44</f>
        <v>0</v>
      </c>
      <c r="O34" s="162" t="n">
        <f aca="false">O35+O38+O41+O44</f>
        <v>0</v>
      </c>
      <c r="P34" s="163" t="n">
        <f aca="false">P35+P38+P41+P44</f>
        <v>0</v>
      </c>
      <c r="Q34" s="161" t="n">
        <f aca="false">SUM(R34:X34)</f>
        <v>71309300</v>
      </c>
      <c r="R34" s="161" t="n">
        <f aca="false">R35+R38+R41+R44</f>
        <v>71950200</v>
      </c>
      <c r="S34" s="162" t="n">
        <f aca="false">S35+S38+S41+S44</f>
        <v>0</v>
      </c>
      <c r="T34" s="162" t="n">
        <f aca="false">T35+T38+T41+T44</f>
        <v>-640900</v>
      </c>
      <c r="U34" s="162" t="n">
        <f aca="false">U35+U38+U41+U44</f>
        <v>0</v>
      </c>
      <c r="V34" s="162" t="n">
        <f aca="false">V35+V38+V41+V44</f>
        <v>0</v>
      </c>
      <c r="W34" s="162" t="n">
        <f aca="false">W35+W38+W41+W44</f>
        <v>0</v>
      </c>
      <c r="X34" s="163" t="n">
        <f aca="false">X35+X38+X41+X44</f>
        <v>0</v>
      </c>
    </row>
    <row r="35" customFormat="false" ht="32.1" hidden="false" customHeight="false" outlineLevel="0" collapsed="false">
      <c r="B35" s="124"/>
      <c r="C35" s="169" t="s">
        <v>104</v>
      </c>
      <c r="D35" s="158" t="s">
        <v>340</v>
      </c>
      <c r="E35" s="157" t="s">
        <v>18</v>
      </c>
      <c r="F35" s="157" t="s">
        <v>25</v>
      </c>
      <c r="G35" s="94" t="n">
        <v>5020000190</v>
      </c>
      <c r="H35" s="160"/>
      <c r="I35" s="161" t="n">
        <f aca="false">SUM(J35:P35)</f>
        <v>65230200</v>
      </c>
      <c r="J35" s="161" t="n">
        <f aca="false">J36+J37</f>
        <v>77604500</v>
      </c>
      <c r="K35" s="162" t="n">
        <f aca="false">K36+K37</f>
        <v>-12261200</v>
      </c>
      <c r="L35" s="162" t="n">
        <f aca="false">L36+L37</f>
        <v>-113100</v>
      </c>
      <c r="M35" s="162" t="n">
        <f aca="false">M36+M37</f>
        <v>0</v>
      </c>
      <c r="N35" s="162" t="n">
        <f aca="false">N36+N37</f>
        <v>0</v>
      </c>
      <c r="O35" s="162" t="n">
        <f aca="false">O36+O37</f>
        <v>0</v>
      </c>
      <c r="P35" s="163" t="n">
        <f aca="false">P36+P37</f>
        <v>0</v>
      </c>
      <c r="Q35" s="161" t="n">
        <f aca="false">SUM(R35:X35)</f>
        <v>63723100</v>
      </c>
      <c r="R35" s="161" t="n">
        <f aca="false">R36+R37</f>
        <v>64364000</v>
      </c>
      <c r="S35" s="162" t="n">
        <f aca="false">S36+S37</f>
        <v>0</v>
      </c>
      <c r="T35" s="162" t="n">
        <f aca="false">T36+T37</f>
        <v>-640900</v>
      </c>
      <c r="U35" s="162" t="n">
        <f aca="false">U36+U37</f>
        <v>0</v>
      </c>
      <c r="V35" s="162" t="n">
        <f aca="false">V36+V37</f>
        <v>0</v>
      </c>
      <c r="W35" s="162" t="n">
        <f aca="false">W36+W37</f>
        <v>0</v>
      </c>
      <c r="X35" s="163" t="n">
        <f aca="false">X36+X37</f>
        <v>0</v>
      </c>
    </row>
    <row r="36" customFormat="false" ht="64.15" hidden="false" customHeight="false" outlineLevel="0" collapsed="false">
      <c r="B36" s="124"/>
      <c r="C36" s="156" t="s">
        <v>105</v>
      </c>
      <c r="D36" s="158" t="s">
        <v>340</v>
      </c>
      <c r="E36" s="157" t="s">
        <v>18</v>
      </c>
      <c r="F36" s="157" t="s">
        <v>25</v>
      </c>
      <c r="G36" s="94" t="n">
        <v>5020000190</v>
      </c>
      <c r="H36" s="160" t="s">
        <v>106</v>
      </c>
      <c r="I36" s="161" t="n">
        <f aca="false">SUM(J36:P36)</f>
        <v>65230200</v>
      </c>
      <c r="J36" s="161" t="n">
        <v>77604500</v>
      </c>
      <c r="K36" s="162" t="n">
        <v>-12261200</v>
      </c>
      <c r="L36" s="162" t="n">
        <v>-113100</v>
      </c>
      <c r="M36" s="162"/>
      <c r="N36" s="162"/>
      <c r="O36" s="162"/>
      <c r="P36" s="163"/>
      <c r="Q36" s="161" t="n">
        <f aca="false">SUM(R36:X36)</f>
        <v>63723100</v>
      </c>
      <c r="R36" s="161" t="n">
        <v>64364000</v>
      </c>
      <c r="S36" s="162"/>
      <c r="T36" s="162" t="n">
        <v>-640900</v>
      </c>
      <c r="U36" s="162"/>
      <c r="V36" s="162"/>
      <c r="W36" s="162"/>
      <c r="X36" s="163"/>
    </row>
    <row r="37" customFormat="false" ht="17.35" hidden="true" customHeight="false" outlineLevel="0" collapsed="false">
      <c r="B37" s="124"/>
      <c r="C37" s="156" t="s">
        <v>111</v>
      </c>
      <c r="D37" s="158" t="s">
        <v>340</v>
      </c>
      <c r="E37" s="157" t="s">
        <v>18</v>
      </c>
      <c r="F37" s="157" t="s">
        <v>25</v>
      </c>
      <c r="G37" s="94" t="n">
        <v>5020000190</v>
      </c>
      <c r="H37" s="160" t="s">
        <v>112</v>
      </c>
      <c r="I37" s="161" t="n">
        <f aca="false">SUM(J37:P37)</f>
        <v>0</v>
      </c>
      <c r="J37" s="161"/>
      <c r="K37" s="162"/>
      <c r="L37" s="162"/>
      <c r="M37" s="162"/>
      <c r="N37" s="162"/>
      <c r="O37" s="162"/>
      <c r="P37" s="163"/>
      <c r="Q37" s="161" t="n">
        <f aca="false">SUM(R37:X37)</f>
        <v>0</v>
      </c>
      <c r="R37" s="161"/>
      <c r="S37" s="162"/>
      <c r="T37" s="162"/>
      <c r="U37" s="162"/>
      <c r="V37" s="162"/>
      <c r="W37" s="162"/>
      <c r="X37" s="163"/>
    </row>
    <row r="38" customFormat="false" ht="126.85" hidden="false" customHeight="false" outlineLevel="0" collapsed="false">
      <c r="B38" s="124"/>
      <c r="C38" s="156" t="s">
        <v>113</v>
      </c>
      <c r="D38" s="158" t="s">
        <v>340</v>
      </c>
      <c r="E38" s="157" t="s">
        <v>18</v>
      </c>
      <c r="F38" s="157" t="s">
        <v>25</v>
      </c>
      <c r="G38" s="94" t="n">
        <v>5020060870</v>
      </c>
      <c r="H38" s="160"/>
      <c r="I38" s="161" t="n">
        <f aca="false">SUM(J38:P38)</f>
        <v>1015500</v>
      </c>
      <c r="J38" s="161" t="n">
        <f aca="false">J39+J40</f>
        <v>979700</v>
      </c>
      <c r="K38" s="162" t="n">
        <f aca="false">K39+K40</f>
        <v>35800</v>
      </c>
      <c r="L38" s="162" t="n">
        <f aca="false">L39+L40</f>
        <v>0</v>
      </c>
      <c r="M38" s="162" t="n">
        <f aca="false">M39+M40</f>
        <v>0</v>
      </c>
      <c r="N38" s="162" t="n">
        <f aca="false">N39+N40</f>
        <v>0</v>
      </c>
      <c r="O38" s="162" t="n">
        <f aca="false">O39+O40</f>
        <v>0</v>
      </c>
      <c r="P38" s="163" t="n">
        <f aca="false">P39+P40</f>
        <v>0</v>
      </c>
      <c r="Q38" s="161" t="n">
        <f aca="false">SUM(R38:X38)</f>
        <v>1015500</v>
      </c>
      <c r="R38" s="161" t="n">
        <f aca="false">R39+R40</f>
        <v>1015500</v>
      </c>
      <c r="S38" s="162" t="n">
        <f aca="false">S39+S40</f>
        <v>0</v>
      </c>
      <c r="T38" s="162" t="n">
        <f aca="false">T39+T40</f>
        <v>0</v>
      </c>
      <c r="U38" s="162" t="n">
        <f aca="false">U39+U40</f>
        <v>0</v>
      </c>
      <c r="V38" s="162" t="n">
        <f aca="false">V39+V40</f>
        <v>0</v>
      </c>
      <c r="W38" s="162" t="n">
        <f aca="false">W39+W40</f>
        <v>0</v>
      </c>
      <c r="X38" s="163" t="n">
        <f aca="false">X39+X40</f>
        <v>0</v>
      </c>
    </row>
    <row r="39" customFormat="false" ht="64.15" hidden="false" customHeight="false" outlineLevel="0" collapsed="false">
      <c r="B39" s="124"/>
      <c r="C39" s="156" t="s">
        <v>105</v>
      </c>
      <c r="D39" s="158" t="s">
        <v>340</v>
      </c>
      <c r="E39" s="157" t="s">
        <v>18</v>
      </c>
      <c r="F39" s="157" t="s">
        <v>25</v>
      </c>
      <c r="G39" s="94" t="n">
        <v>5020060870</v>
      </c>
      <c r="H39" s="160" t="s">
        <v>106</v>
      </c>
      <c r="I39" s="161" t="n">
        <f aca="false">SUM(J39:P39)</f>
        <v>1015500</v>
      </c>
      <c r="J39" s="161" t="n">
        <v>979700</v>
      </c>
      <c r="K39" s="162" t="n">
        <v>35800</v>
      </c>
      <c r="L39" s="162"/>
      <c r="M39" s="162"/>
      <c r="N39" s="162"/>
      <c r="O39" s="162"/>
      <c r="P39" s="163"/>
      <c r="Q39" s="161" t="n">
        <f aca="false">SUM(R39:X39)</f>
        <v>1015500</v>
      </c>
      <c r="R39" s="161" t="n">
        <v>1015500</v>
      </c>
      <c r="S39" s="162"/>
      <c r="T39" s="162"/>
      <c r="U39" s="162"/>
      <c r="V39" s="162"/>
      <c r="W39" s="162"/>
      <c r="X39" s="163"/>
    </row>
    <row r="40" customFormat="false" ht="32.1" hidden="true" customHeight="false" outlineLevel="0" collapsed="false">
      <c r="B40" s="124"/>
      <c r="C40" s="156" t="s">
        <v>108</v>
      </c>
      <c r="D40" s="158" t="s">
        <v>340</v>
      </c>
      <c r="E40" s="157" t="s">
        <v>18</v>
      </c>
      <c r="F40" s="157" t="s">
        <v>25</v>
      </c>
      <c r="G40" s="94" t="n">
        <v>5020060870</v>
      </c>
      <c r="H40" s="160" t="s">
        <v>109</v>
      </c>
      <c r="I40" s="161" t="n">
        <f aca="false">SUM(J40:P40)</f>
        <v>0</v>
      </c>
      <c r="J40" s="161"/>
      <c r="K40" s="162"/>
      <c r="L40" s="162"/>
      <c r="M40" s="162"/>
      <c r="N40" s="162"/>
      <c r="O40" s="162"/>
      <c r="P40" s="163"/>
      <c r="Q40" s="161" t="n">
        <f aca="false">SUM(R40:X40)</f>
        <v>0</v>
      </c>
      <c r="R40" s="161"/>
      <c r="S40" s="162"/>
      <c r="T40" s="162"/>
      <c r="U40" s="162"/>
      <c r="V40" s="162"/>
      <c r="W40" s="162"/>
      <c r="X40" s="163"/>
    </row>
    <row r="41" customFormat="false" ht="48" hidden="false" customHeight="true" outlineLevel="0" collapsed="false">
      <c r="B41" s="124"/>
      <c r="C41" s="156" t="s">
        <v>119</v>
      </c>
      <c r="D41" s="158" t="s">
        <v>340</v>
      </c>
      <c r="E41" s="157" t="s">
        <v>18</v>
      </c>
      <c r="F41" s="157" t="s">
        <v>25</v>
      </c>
      <c r="G41" s="94" t="n">
        <v>5020069200</v>
      </c>
      <c r="H41" s="160"/>
      <c r="I41" s="161" t="n">
        <f aca="false">SUM(J41:P41)</f>
        <v>5555200</v>
      </c>
      <c r="J41" s="161" t="n">
        <f aca="false">J42+J43</f>
        <v>5354400</v>
      </c>
      <c r="K41" s="162" t="n">
        <f aca="false">K42+K43</f>
        <v>200800</v>
      </c>
      <c r="L41" s="162" t="n">
        <f aca="false">L42+L43</f>
        <v>0</v>
      </c>
      <c r="M41" s="162" t="n">
        <f aca="false">M42+M43</f>
        <v>0</v>
      </c>
      <c r="N41" s="162" t="n">
        <f aca="false">N42+N43</f>
        <v>0</v>
      </c>
      <c r="O41" s="162" t="n">
        <f aca="false">O42+O43</f>
        <v>0</v>
      </c>
      <c r="P41" s="163" t="n">
        <f aca="false">P42+P43</f>
        <v>0</v>
      </c>
      <c r="Q41" s="161" t="n">
        <f aca="false">SUM(R41:X41)</f>
        <v>5555200</v>
      </c>
      <c r="R41" s="161" t="n">
        <f aca="false">R42+R43</f>
        <v>5555200</v>
      </c>
      <c r="S41" s="162" t="n">
        <f aca="false">S42+S43</f>
        <v>0</v>
      </c>
      <c r="T41" s="162" t="n">
        <f aca="false">T42+T43</f>
        <v>0</v>
      </c>
      <c r="U41" s="162" t="n">
        <f aca="false">U42+U43</f>
        <v>0</v>
      </c>
      <c r="V41" s="162" t="n">
        <f aca="false">V42+V43</f>
        <v>0</v>
      </c>
      <c r="W41" s="162" t="n">
        <f aca="false">W42+W43</f>
        <v>0</v>
      </c>
      <c r="X41" s="163" t="n">
        <f aca="false">X42+X43</f>
        <v>0</v>
      </c>
    </row>
    <row r="42" customFormat="false" ht="64.15" hidden="false" customHeight="false" outlineLevel="0" collapsed="false">
      <c r="B42" s="124"/>
      <c r="C42" s="156" t="s">
        <v>105</v>
      </c>
      <c r="D42" s="158" t="s">
        <v>340</v>
      </c>
      <c r="E42" s="157" t="s">
        <v>18</v>
      </c>
      <c r="F42" s="157" t="s">
        <v>25</v>
      </c>
      <c r="G42" s="94" t="n">
        <v>5020069200</v>
      </c>
      <c r="H42" s="160" t="s">
        <v>106</v>
      </c>
      <c r="I42" s="161" t="n">
        <f aca="false">SUM(J42:P42)</f>
        <v>5455200</v>
      </c>
      <c r="J42" s="161" t="n">
        <v>5254400</v>
      </c>
      <c r="K42" s="162" t="n">
        <v>200800</v>
      </c>
      <c r="L42" s="162"/>
      <c r="M42" s="162"/>
      <c r="N42" s="162"/>
      <c r="O42" s="162"/>
      <c r="P42" s="163"/>
      <c r="Q42" s="161" t="n">
        <f aca="false">SUM(R42:X42)</f>
        <v>5455200</v>
      </c>
      <c r="R42" s="161" t="n">
        <v>5455200</v>
      </c>
      <c r="S42" s="162"/>
      <c r="T42" s="162"/>
      <c r="U42" s="162"/>
      <c r="V42" s="162"/>
      <c r="W42" s="162"/>
      <c r="X42" s="163"/>
    </row>
    <row r="43" customFormat="false" ht="32.1" hidden="false" customHeight="false" outlineLevel="0" collapsed="false">
      <c r="B43" s="124"/>
      <c r="C43" s="156" t="s">
        <v>108</v>
      </c>
      <c r="D43" s="158" t="s">
        <v>340</v>
      </c>
      <c r="E43" s="157" t="s">
        <v>18</v>
      </c>
      <c r="F43" s="157" t="s">
        <v>25</v>
      </c>
      <c r="G43" s="94" t="n">
        <v>5020069200</v>
      </c>
      <c r="H43" s="160" t="s">
        <v>109</v>
      </c>
      <c r="I43" s="161" t="n">
        <f aca="false">SUM(J43:P43)</f>
        <v>100000</v>
      </c>
      <c r="J43" s="161" t="n">
        <v>100000</v>
      </c>
      <c r="K43" s="162" t="n">
        <v>0</v>
      </c>
      <c r="L43" s="162"/>
      <c r="M43" s="162"/>
      <c r="N43" s="162"/>
      <c r="O43" s="162"/>
      <c r="P43" s="163"/>
      <c r="Q43" s="161" t="n">
        <f aca="false">SUM(R43:X43)</f>
        <v>100000</v>
      </c>
      <c r="R43" s="161" t="n">
        <v>100000</v>
      </c>
      <c r="S43" s="162"/>
      <c r="T43" s="162"/>
      <c r="U43" s="162"/>
      <c r="V43" s="162"/>
      <c r="W43" s="162"/>
      <c r="X43" s="163"/>
    </row>
    <row r="44" customFormat="false" ht="154.15" hidden="false" customHeight="true" outlineLevel="0" collapsed="false">
      <c r="B44" s="124"/>
      <c r="C44" s="156" t="s">
        <v>120</v>
      </c>
      <c r="D44" s="158" t="s">
        <v>340</v>
      </c>
      <c r="E44" s="157" t="s">
        <v>18</v>
      </c>
      <c r="F44" s="157" t="s">
        <v>25</v>
      </c>
      <c r="G44" s="94" t="n">
        <v>5020069210</v>
      </c>
      <c r="H44" s="160"/>
      <c r="I44" s="161" t="n">
        <f aca="false">SUM(J44:P44)</f>
        <v>1015500</v>
      </c>
      <c r="J44" s="161" t="n">
        <f aca="false">J45</f>
        <v>979700</v>
      </c>
      <c r="K44" s="162" t="n">
        <f aca="false">K45</f>
        <v>35800</v>
      </c>
      <c r="L44" s="162" t="n">
        <f aca="false">L45</f>
        <v>0</v>
      </c>
      <c r="M44" s="162" t="n">
        <f aca="false">M45</f>
        <v>0</v>
      </c>
      <c r="N44" s="162" t="n">
        <f aca="false">N45</f>
        <v>0</v>
      </c>
      <c r="O44" s="162" t="n">
        <f aca="false">O45</f>
        <v>0</v>
      </c>
      <c r="P44" s="163" t="n">
        <f aca="false">P45</f>
        <v>0</v>
      </c>
      <c r="Q44" s="161" t="n">
        <f aca="false">SUM(R44:X44)</f>
        <v>1015500</v>
      </c>
      <c r="R44" s="161" t="n">
        <f aca="false">R45</f>
        <v>1015500</v>
      </c>
      <c r="S44" s="162" t="n">
        <f aca="false">S45</f>
        <v>0</v>
      </c>
      <c r="T44" s="162" t="n">
        <f aca="false">T45</f>
        <v>0</v>
      </c>
      <c r="U44" s="162" t="n">
        <f aca="false">U45</f>
        <v>0</v>
      </c>
      <c r="V44" s="162" t="n">
        <f aca="false">V45</f>
        <v>0</v>
      </c>
      <c r="W44" s="162" t="n">
        <f aca="false">W45</f>
        <v>0</v>
      </c>
      <c r="X44" s="163" t="n">
        <f aca="false">X45</f>
        <v>0</v>
      </c>
    </row>
    <row r="45" customFormat="false" ht="64.15" hidden="false" customHeight="false" outlineLevel="0" collapsed="false">
      <c r="B45" s="124"/>
      <c r="C45" s="156" t="s">
        <v>105</v>
      </c>
      <c r="D45" s="158" t="s">
        <v>340</v>
      </c>
      <c r="E45" s="157" t="s">
        <v>18</v>
      </c>
      <c r="F45" s="157" t="s">
        <v>25</v>
      </c>
      <c r="G45" s="94" t="n">
        <v>5020069210</v>
      </c>
      <c r="H45" s="160" t="s">
        <v>106</v>
      </c>
      <c r="I45" s="161" t="n">
        <f aca="false">SUM(J45:P45)</f>
        <v>1015500</v>
      </c>
      <c r="J45" s="161" t="n">
        <v>979700</v>
      </c>
      <c r="K45" s="162" t="n">
        <v>35800</v>
      </c>
      <c r="L45" s="162"/>
      <c r="M45" s="162"/>
      <c r="N45" s="162"/>
      <c r="O45" s="162"/>
      <c r="P45" s="163"/>
      <c r="Q45" s="161" t="n">
        <f aca="false">SUM(R45:X45)</f>
        <v>1015500</v>
      </c>
      <c r="R45" s="161" t="n">
        <v>1015500</v>
      </c>
      <c r="S45" s="162"/>
      <c r="T45" s="162"/>
      <c r="U45" s="162"/>
      <c r="V45" s="162"/>
      <c r="W45" s="162"/>
      <c r="X45" s="163"/>
    </row>
    <row r="46" customFormat="false" ht="17.35" hidden="false" customHeight="false" outlineLevel="0" collapsed="false">
      <c r="B46" s="124"/>
      <c r="C46" s="156" t="s">
        <v>26</v>
      </c>
      <c r="D46" s="158" t="s">
        <v>340</v>
      </c>
      <c r="E46" s="157" t="s">
        <v>18</v>
      </c>
      <c r="F46" s="157" t="s">
        <v>27</v>
      </c>
      <c r="G46" s="94"/>
      <c r="H46" s="160"/>
      <c r="I46" s="161" t="n">
        <f aca="false">SUM(J46:P46)</f>
        <v>8400</v>
      </c>
      <c r="J46" s="161" t="n">
        <f aca="false">J47</f>
        <v>9200</v>
      </c>
      <c r="K46" s="162" t="n">
        <f aca="false">K47</f>
        <v>0</v>
      </c>
      <c r="L46" s="162" t="n">
        <f aca="false">L47</f>
        <v>-800</v>
      </c>
      <c r="M46" s="162" t="n">
        <f aca="false">M47</f>
        <v>0</v>
      </c>
      <c r="N46" s="162" t="n">
        <f aca="false">N47</f>
        <v>0</v>
      </c>
      <c r="O46" s="162" t="n">
        <f aca="false">O47</f>
        <v>0</v>
      </c>
      <c r="P46" s="163" t="n">
        <f aca="false">P47</f>
        <v>0</v>
      </c>
      <c r="Q46" s="161" t="n">
        <f aca="false">SUM(R46:X46)</f>
        <v>9000</v>
      </c>
      <c r="R46" s="161" t="n">
        <f aca="false">R47</f>
        <v>9200</v>
      </c>
      <c r="S46" s="162" t="n">
        <f aca="false">S47</f>
        <v>0</v>
      </c>
      <c r="T46" s="162" t="n">
        <f aca="false">T47</f>
        <v>-200</v>
      </c>
      <c r="U46" s="162" t="n">
        <f aca="false">U47</f>
        <v>0</v>
      </c>
      <c r="V46" s="162" t="n">
        <f aca="false">V47</f>
        <v>0</v>
      </c>
      <c r="W46" s="162" t="n">
        <f aca="false">W47</f>
        <v>0</v>
      </c>
      <c r="X46" s="163" t="n">
        <f aca="false">X47</f>
        <v>0</v>
      </c>
    </row>
    <row r="47" customFormat="false" ht="32.1" hidden="false" customHeight="false" outlineLevel="0" collapsed="false">
      <c r="B47" s="124"/>
      <c r="C47" s="156" t="s">
        <v>307</v>
      </c>
      <c r="D47" s="158" t="s">
        <v>340</v>
      </c>
      <c r="E47" s="157" t="s">
        <v>18</v>
      </c>
      <c r="F47" s="157" t="s">
        <v>27</v>
      </c>
      <c r="G47" s="94" t="n">
        <v>9900000000</v>
      </c>
      <c r="H47" s="160"/>
      <c r="I47" s="161" t="n">
        <f aca="false">SUM(J47:P47)</f>
        <v>8400</v>
      </c>
      <c r="J47" s="161" t="n">
        <f aca="false">J48</f>
        <v>9200</v>
      </c>
      <c r="K47" s="162" t="n">
        <f aca="false">K48</f>
        <v>0</v>
      </c>
      <c r="L47" s="162" t="n">
        <f aca="false">L48</f>
        <v>-800</v>
      </c>
      <c r="M47" s="162" t="n">
        <f aca="false">M48</f>
        <v>0</v>
      </c>
      <c r="N47" s="162" t="n">
        <f aca="false">N48</f>
        <v>0</v>
      </c>
      <c r="O47" s="162" t="n">
        <f aca="false">O48</f>
        <v>0</v>
      </c>
      <c r="P47" s="163" t="n">
        <f aca="false">P48</f>
        <v>0</v>
      </c>
      <c r="Q47" s="161" t="n">
        <f aca="false">SUM(R47:X47)</f>
        <v>9000</v>
      </c>
      <c r="R47" s="161" t="n">
        <f aca="false">R48</f>
        <v>9200</v>
      </c>
      <c r="S47" s="162" t="n">
        <f aca="false">S48</f>
        <v>0</v>
      </c>
      <c r="T47" s="162" t="n">
        <f aca="false">T48</f>
        <v>-200</v>
      </c>
      <c r="U47" s="162" t="n">
        <f aca="false">U48</f>
        <v>0</v>
      </c>
      <c r="V47" s="162" t="n">
        <f aca="false">V48</f>
        <v>0</v>
      </c>
      <c r="W47" s="162" t="n">
        <f aca="false">W48</f>
        <v>0</v>
      </c>
      <c r="X47" s="163" t="n">
        <f aca="false">X48</f>
        <v>0</v>
      </c>
    </row>
    <row r="48" customFormat="false" ht="48.2" hidden="false" customHeight="false" outlineLevel="0" collapsed="false">
      <c r="B48" s="124"/>
      <c r="C48" s="156" t="s">
        <v>312</v>
      </c>
      <c r="D48" s="158" t="s">
        <v>340</v>
      </c>
      <c r="E48" s="157" t="s">
        <v>18</v>
      </c>
      <c r="F48" s="157" t="s">
        <v>27</v>
      </c>
      <c r="G48" s="94" t="n">
        <v>9900051200</v>
      </c>
      <c r="H48" s="160"/>
      <c r="I48" s="161" t="n">
        <f aca="false">SUM(J48:P48)</f>
        <v>8400</v>
      </c>
      <c r="J48" s="161" t="n">
        <f aca="false">J49</f>
        <v>9200</v>
      </c>
      <c r="K48" s="162" t="n">
        <f aca="false">K49</f>
        <v>0</v>
      </c>
      <c r="L48" s="162" t="n">
        <f aca="false">L49</f>
        <v>-800</v>
      </c>
      <c r="M48" s="162" t="n">
        <f aca="false">M49</f>
        <v>0</v>
      </c>
      <c r="N48" s="162" t="n">
        <f aca="false">N49</f>
        <v>0</v>
      </c>
      <c r="O48" s="162" t="n">
        <f aca="false">O49</f>
        <v>0</v>
      </c>
      <c r="P48" s="163" t="n">
        <f aca="false">P49</f>
        <v>0</v>
      </c>
      <c r="Q48" s="161" t="n">
        <f aca="false">SUM(R48:X48)</f>
        <v>9000</v>
      </c>
      <c r="R48" s="161" t="n">
        <f aca="false">R49</f>
        <v>9200</v>
      </c>
      <c r="S48" s="162" t="n">
        <f aca="false">S49</f>
        <v>0</v>
      </c>
      <c r="T48" s="162" t="n">
        <f aca="false">T49</f>
        <v>-200</v>
      </c>
      <c r="U48" s="162" t="n">
        <f aca="false">U49</f>
        <v>0</v>
      </c>
      <c r="V48" s="162" t="n">
        <f aca="false">V49</f>
        <v>0</v>
      </c>
      <c r="W48" s="162" t="n">
        <f aca="false">W49</f>
        <v>0</v>
      </c>
      <c r="X48" s="163" t="n">
        <f aca="false">X49</f>
        <v>0</v>
      </c>
    </row>
    <row r="49" customFormat="false" ht="32.1" hidden="false" customHeight="false" outlineLevel="0" collapsed="false">
      <c r="B49" s="124"/>
      <c r="C49" s="156" t="s">
        <v>108</v>
      </c>
      <c r="D49" s="158" t="s">
        <v>340</v>
      </c>
      <c r="E49" s="157" t="s">
        <v>18</v>
      </c>
      <c r="F49" s="157" t="s">
        <v>27</v>
      </c>
      <c r="G49" s="94" t="n">
        <v>9900051200</v>
      </c>
      <c r="H49" s="160" t="s">
        <v>109</v>
      </c>
      <c r="I49" s="161" t="n">
        <f aca="false">SUM(J49:P49)</f>
        <v>8400</v>
      </c>
      <c r="J49" s="161" t="n">
        <v>9200</v>
      </c>
      <c r="K49" s="162" t="n">
        <v>0</v>
      </c>
      <c r="L49" s="162" t="n">
        <v>-800</v>
      </c>
      <c r="M49" s="162" t="n">
        <v>0</v>
      </c>
      <c r="N49" s="162"/>
      <c r="O49" s="162" t="n">
        <v>0</v>
      </c>
      <c r="P49" s="163" t="n">
        <v>0</v>
      </c>
      <c r="Q49" s="161" t="n">
        <f aca="false">SUM(R49:X49)</f>
        <v>9000</v>
      </c>
      <c r="R49" s="161" t="n">
        <v>9200</v>
      </c>
      <c r="S49" s="162"/>
      <c r="T49" s="162" t="n">
        <v>-200</v>
      </c>
      <c r="U49" s="162" t="n">
        <v>0</v>
      </c>
      <c r="V49" s="162"/>
      <c r="W49" s="162" t="n">
        <v>0</v>
      </c>
      <c r="X49" s="163" t="n">
        <v>0</v>
      </c>
    </row>
    <row r="50" customFormat="false" ht="17.35" hidden="false" customHeight="false" outlineLevel="0" collapsed="false">
      <c r="B50" s="124"/>
      <c r="C50" s="156" t="s">
        <v>30</v>
      </c>
      <c r="D50" s="158" t="s">
        <v>340</v>
      </c>
      <c r="E50" s="157" t="s">
        <v>18</v>
      </c>
      <c r="F50" s="157" t="s">
        <v>31</v>
      </c>
      <c r="G50" s="94"/>
      <c r="H50" s="160"/>
      <c r="I50" s="161" t="n">
        <f aca="false">SUM(J50:P50)</f>
        <v>5000000</v>
      </c>
      <c r="J50" s="161" t="n">
        <f aca="false">J51</f>
        <v>5000000</v>
      </c>
      <c r="K50" s="162" t="n">
        <f aca="false">K51</f>
        <v>0</v>
      </c>
      <c r="L50" s="162" t="n">
        <f aca="false">L51</f>
        <v>0</v>
      </c>
      <c r="M50" s="162" t="n">
        <f aca="false">M51</f>
        <v>0</v>
      </c>
      <c r="N50" s="162" t="n">
        <f aca="false">N51</f>
        <v>0</v>
      </c>
      <c r="O50" s="162" t="n">
        <f aca="false">O51</f>
        <v>0</v>
      </c>
      <c r="P50" s="163" t="n">
        <f aca="false">P51</f>
        <v>0</v>
      </c>
      <c r="Q50" s="161" t="n">
        <f aca="false">SUM(R50:X50)</f>
        <v>5000000</v>
      </c>
      <c r="R50" s="161" t="n">
        <f aca="false">R51</f>
        <v>5000000</v>
      </c>
      <c r="S50" s="162" t="n">
        <f aca="false">S51</f>
        <v>0</v>
      </c>
      <c r="T50" s="162" t="n">
        <f aca="false">T51</f>
        <v>0</v>
      </c>
      <c r="U50" s="162" t="n">
        <f aca="false">U51</f>
        <v>0</v>
      </c>
      <c r="V50" s="162" t="n">
        <f aca="false">V51</f>
        <v>0</v>
      </c>
      <c r="W50" s="162" t="n">
        <f aca="false">W51</f>
        <v>0</v>
      </c>
      <c r="X50" s="163" t="n">
        <f aca="false">X51</f>
        <v>0</v>
      </c>
    </row>
    <row r="51" customFormat="false" ht="32.1" hidden="false" customHeight="false" outlineLevel="0" collapsed="false">
      <c r="B51" s="124"/>
      <c r="C51" s="156" t="s">
        <v>307</v>
      </c>
      <c r="D51" s="158" t="s">
        <v>340</v>
      </c>
      <c r="E51" s="157" t="s">
        <v>18</v>
      </c>
      <c r="F51" s="157" t="s">
        <v>31</v>
      </c>
      <c r="G51" s="94" t="n">
        <v>9900000000</v>
      </c>
      <c r="H51" s="160"/>
      <c r="I51" s="161" t="n">
        <f aca="false">SUM(J51:P51)</f>
        <v>5000000</v>
      </c>
      <c r="J51" s="161" t="n">
        <f aca="false">J52</f>
        <v>5000000</v>
      </c>
      <c r="K51" s="162" t="n">
        <f aca="false">K52</f>
        <v>0</v>
      </c>
      <c r="L51" s="162" t="n">
        <f aca="false">L52</f>
        <v>0</v>
      </c>
      <c r="M51" s="162" t="n">
        <f aca="false">M52</f>
        <v>0</v>
      </c>
      <c r="N51" s="162" t="n">
        <f aca="false">N52</f>
        <v>0</v>
      </c>
      <c r="O51" s="162" t="n">
        <f aca="false">O52</f>
        <v>0</v>
      </c>
      <c r="P51" s="163" t="n">
        <f aca="false">P52</f>
        <v>0</v>
      </c>
      <c r="Q51" s="161" t="n">
        <f aca="false">SUM(R51:X51)</f>
        <v>5000000</v>
      </c>
      <c r="R51" s="161" t="n">
        <f aca="false">R52</f>
        <v>5000000</v>
      </c>
      <c r="S51" s="162" t="n">
        <f aca="false">S52</f>
        <v>0</v>
      </c>
      <c r="T51" s="162" t="n">
        <f aca="false">T52</f>
        <v>0</v>
      </c>
      <c r="U51" s="162" t="n">
        <f aca="false">U52</f>
        <v>0</v>
      </c>
      <c r="V51" s="162" t="n">
        <f aca="false">V52</f>
        <v>0</v>
      </c>
      <c r="W51" s="162" t="n">
        <f aca="false">W52</f>
        <v>0</v>
      </c>
      <c r="X51" s="163" t="n">
        <f aca="false">X52</f>
        <v>0</v>
      </c>
    </row>
    <row r="52" customFormat="false" ht="17.35" hidden="false" customHeight="false" outlineLevel="0" collapsed="false">
      <c r="B52" s="124"/>
      <c r="C52" s="169" t="s">
        <v>342</v>
      </c>
      <c r="D52" s="158" t="s">
        <v>340</v>
      </c>
      <c r="E52" s="157" t="s">
        <v>18</v>
      </c>
      <c r="F52" s="157" t="s">
        <v>31</v>
      </c>
      <c r="G52" s="94" t="n">
        <v>9930000000</v>
      </c>
      <c r="H52" s="160"/>
      <c r="I52" s="161" t="n">
        <f aca="false">SUM(J52:P52)</f>
        <v>5000000</v>
      </c>
      <c r="J52" s="161" t="n">
        <f aca="false">J53</f>
        <v>5000000</v>
      </c>
      <c r="K52" s="162" t="n">
        <f aca="false">K53</f>
        <v>0</v>
      </c>
      <c r="L52" s="162" t="n">
        <f aca="false">L53</f>
        <v>0</v>
      </c>
      <c r="M52" s="162" t="n">
        <f aca="false">M53</f>
        <v>0</v>
      </c>
      <c r="N52" s="162" t="n">
        <f aca="false">N53</f>
        <v>0</v>
      </c>
      <c r="O52" s="162" t="n">
        <f aca="false">O53</f>
        <v>0</v>
      </c>
      <c r="P52" s="163" t="n">
        <f aca="false">P53</f>
        <v>0</v>
      </c>
      <c r="Q52" s="161" t="n">
        <f aca="false">SUM(R52:X52)</f>
        <v>5000000</v>
      </c>
      <c r="R52" s="161" t="n">
        <f aca="false">R53</f>
        <v>5000000</v>
      </c>
      <c r="S52" s="162" t="n">
        <f aca="false">S53</f>
        <v>0</v>
      </c>
      <c r="T52" s="162" t="n">
        <f aca="false">T53</f>
        <v>0</v>
      </c>
      <c r="U52" s="162" t="n">
        <f aca="false">U53</f>
        <v>0</v>
      </c>
      <c r="V52" s="162" t="n">
        <f aca="false">V53</f>
        <v>0</v>
      </c>
      <c r="W52" s="162" t="n">
        <f aca="false">W53</f>
        <v>0</v>
      </c>
      <c r="X52" s="163" t="n">
        <f aca="false">X53</f>
        <v>0</v>
      </c>
    </row>
    <row r="53" customFormat="false" ht="17.35" hidden="false" customHeight="false" outlineLevel="0" collapsed="false">
      <c r="B53" s="124"/>
      <c r="C53" s="169" t="s">
        <v>318</v>
      </c>
      <c r="D53" s="158" t="s">
        <v>340</v>
      </c>
      <c r="E53" s="157" t="s">
        <v>18</v>
      </c>
      <c r="F53" s="157" t="s">
        <v>31</v>
      </c>
      <c r="G53" s="94" t="n">
        <v>9930020590</v>
      </c>
      <c r="H53" s="160"/>
      <c r="I53" s="161" t="n">
        <f aca="false">SUM(J53:P53)</f>
        <v>5000000</v>
      </c>
      <c r="J53" s="161" t="n">
        <f aca="false">J54</f>
        <v>5000000</v>
      </c>
      <c r="K53" s="162" t="n">
        <f aca="false">K54</f>
        <v>0</v>
      </c>
      <c r="L53" s="162" t="n">
        <f aca="false">L54</f>
        <v>0</v>
      </c>
      <c r="M53" s="162" t="n">
        <f aca="false">M54</f>
        <v>0</v>
      </c>
      <c r="N53" s="162" t="n">
        <f aca="false">N54</f>
        <v>0</v>
      </c>
      <c r="O53" s="162" t="n">
        <f aca="false">O54</f>
        <v>0</v>
      </c>
      <c r="P53" s="163" t="n">
        <f aca="false">P54</f>
        <v>0</v>
      </c>
      <c r="Q53" s="161" t="n">
        <f aca="false">SUM(R53:X53)</f>
        <v>5000000</v>
      </c>
      <c r="R53" s="161" t="n">
        <f aca="false">R54</f>
        <v>5000000</v>
      </c>
      <c r="S53" s="162" t="n">
        <f aca="false">S54</f>
        <v>0</v>
      </c>
      <c r="T53" s="162" t="n">
        <f aca="false">T54</f>
        <v>0</v>
      </c>
      <c r="U53" s="162" t="n">
        <f aca="false">U54</f>
        <v>0</v>
      </c>
      <c r="V53" s="162" t="n">
        <f aca="false">V54</f>
        <v>0</v>
      </c>
      <c r="W53" s="162" t="n">
        <f aca="false">W54</f>
        <v>0</v>
      </c>
      <c r="X53" s="163" t="n">
        <f aca="false">X54</f>
        <v>0</v>
      </c>
    </row>
    <row r="54" customFormat="false" ht="17.35" hidden="false" customHeight="false" outlineLevel="0" collapsed="false">
      <c r="B54" s="124"/>
      <c r="C54" s="156" t="s">
        <v>111</v>
      </c>
      <c r="D54" s="158" t="s">
        <v>340</v>
      </c>
      <c r="E54" s="157" t="s">
        <v>18</v>
      </c>
      <c r="F54" s="157" t="s">
        <v>31</v>
      </c>
      <c r="G54" s="94" t="n">
        <v>9930020590</v>
      </c>
      <c r="H54" s="160" t="s">
        <v>112</v>
      </c>
      <c r="I54" s="161" t="n">
        <f aca="false">SUM(J54:P54)</f>
        <v>5000000</v>
      </c>
      <c r="J54" s="161" t="n">
        <v>5000000</v>
      </c>
      <c r="K54" s="162" t="n">
        <v>0</v>
      </c>
      <c r="L54" s="162" t="n">
        <v>0</v>
      </c>
      <c r="M54" s="162" t="n">
        <v>0</v>
      </c>
      <c r="N54" s="162" t="n">
        <v>0</v>
      </c>
      <c r="O54" s="162" t="n">
        <v>0</v>
      </c>
      <c r="P54" s="163" t="n">
        <v>0</v>
      </c>
      <c r="Q54" s="161" t="n">
        <f aca="false">SUM(R54:X54)</f>
        <v>5000000</v>
      </c>
      <c r="R54" s="161" t="n">
        <v>5000000</v>
      </c>
      <c r="S54" s="162" t="n">
        <v>0</v>
      </c>
      <c r="T54" s="162" t="n">
        <v>0</v>
      </c>
      <c r="U54" s="162" t="n">
        <v>0</v>
      </c>
      <c r="V54" s="162" t="n">
        <v>0</v>
      </c>
      <c r="W54" s="162" t="n">
        <v>0</v>
      </c>
      <c r="X54" s="163" t="n">
        <v>0</v>
      </c>
    </row>
    <row r="55" customFormat="false" ht="17.35" hidden="false" customHeight="false" outlineLevel="0" collapsed="false">
      <c r="B55" s="124"/>
      <c r="C55" s="156" t="s">
        <v>33</v>
      </c>
      <c r="D55" s="158" t="s">
        <v>340</v>
      </c>
      <c r="E55" s="157" t="s">
        <v>18</v>
      </c>
      <c r="F55" s="157" t="s">
        <v>34</v>
      </c>
      <c r="G55" s="94"/>
      <c r="H55" s="160"/>
      <c r="I55" s="161" t="n">
        <f aca="false">SUM(J55:P55)</f>
        <v>204520000</v>
      </c>
      <c r="J55" s="161" t="n">
        <f aca="false">J66+J91+J56+J87</f>
        <v>151233700</v>
      </c>
      <c r="K55" s="162" t="n">
        <f aca="false">K66+K91+K56+K87</f>
        <v>53286300</v>
      </c>
      <c r="L55" s="162" t="n">
        <f aca="false">L66+L91+L56+L87</f>
        <v>0</v>
      </c>
      <c r="M55" s="162" t="n">
        <f aca="false">M66+M91+M56+M87</f>
        <v>0</v>
      </c>
      <c r="N55" s="162" t="n">
        <f aca="false">N66+N91+N56+N87</f>
        <v>0</v>
      </c>
      <c r="O55" s="162" t="n">
        <f aca="false">O66+O91+O56+O87</f>
        <v>0</v>
      </c>
      <c r="P55" s="163" t="n">
        <f aca="false">P66+P91+P56+P87</f>
        <v>0</v>
      </c>
      <c r="Q55" s="161" t="n">
        <f aca="false">SUM(R55:X55)</f>
        <v>201596400</v>
      </c>
      <c r="R55" s="161" t="n">
        <f aca="false">R66+R91+R56+R87</f>
        <v>201596400</v>
      </c>
      <c r="S55" s="162" t="n">
        <f aca="false">S66+S91+S56+S87</f>
        <v>0</v>
      </c>
      <c r="T55" s="162" t="n">
        <f aca="false">T66+T91+T56+T87</f>
        <v>0</v>
      </c>
      <c r="U55" s="162" t="n">
        <f aca="false">U66+U91+U56+U87</f>
        <v>0</v>
      </c>
      <c r="V55" s="162" t="n">
        <f aca="false">V66+V91+V56+V87</f>
        <v>0</v>
      </c>
      <c r="W55" s="162" t="n">
        <f aca="false">W66+W91+W56+W87</f>
        <v>0</v>
      </c>
      <c r="X55" s="163" t="n">
        <f aca="false">X66+X91+X56+X87</f>
        <v>0</v>
      </c>
    </row>
    <row r="56" customFormat="false" ht="32.1" hidden="false" customHeight="false" outlineLevel="0" collapsed="false">
      <c r="B56" s="124"/>
      <c r="C56" s="156" t="s">
        <v>102</v>
      </c>
      <c r="D56" s="158" t="s">
        <v>340</v>
      </c>
      <c r="E56" s="157" t="s">
        <v>18</v>
      </c>
      <c r="F56" s="157" t="s">
        <v>34</v>
      </c>
      <c r="G56" s="94" t="n">
        <v>5000000000</v>
      </c>
      <c r="H56" s="160"/>
      <c r="I56" s="161" t="n">
        <f aca="false">SUM(J56:P56)</f>
        <v>12000000</v>
      </c>
      <c r="J56" s="161" t="n">
        <f aca="false">J57+J60+J63</f>
        <v>11500000</v>
      </c>
      <c r="K56" s="162" t="n">
        <f aca="false">K57+K60+K63</f>
        <v>500000</v>
      </c>
      <c r="L56" s="162" t="n">
        <f aca="false">L57+L60+L63</f>
        <v>0</v>
      </c>
      <c r="M56" s="162" t="n">
        <f aca="false">M57+M60+M63</f>
        <v>0</v>
      </c>
      <c r="N56" s="162" t="n">
        <f aca="false">N57+N60+N63</f>
        <v>0</v>
      </c>
      <c r="O56" s="162" t="n">
        <f aca="false">O57+O60+O63</f>
        <v>0</v>
      </c>
      <c r="P56" s="163" t="n">
        <f aca="false">P57+P60+P63</f>
        <v>0</v>
      </c>
      <c r="Q56" s="161" t="n">
        <f aca="false">SUM(R56:X56)</f>
        <v>12000000</v>
      </c>
      <c r="R56" s="161" t="n">
        <f aca="false">R57+R60+R63</f>
        <v>12000000</v>
      </c>
      <c r="S56" s="162" t="n">
        <f aca="false">S57+S60+S63</f>
        <v>0</v>
      </c>
      <c r="T56" s="162" t="n">
        <f aca="false">T57+T60+T63</f>
        <v>0</v>
      </c>
      <c r="U56" s="162" t="n">
        <f aca="false">U57+U60+U63</f>
        <v>0</v>
      </c>
      <c r="V56" s="162" t="n">
        <f aca="false">V57+V60+V63</f>
        <v>0</v>
      </c>
      <c r="W56" s="162" t="n">
        <f aca="false">W57+W60+W63</f>
        <v>0</v>
      </c>
      <c r="X56" s="163" t="n">
        <f aca="false">X57+X60+X63</f>
        <v>0</v>
      </c>
    </row>
    <row r="57" customFormat="false" ht="32.1" hidden="false" customHeight="false" outlineLevel="0" collapsed="false">
      <c r="B57" s="124"/>
      <c r="C57" s="156" t="s">
        <v>121</v>
      </c>
      <c r="D57" s="158" t="s">
        <v>340</v>
      </c>
      <c r="E57" s="157" t="s">
        <v>18</v>
      </c>
      <c r="F57" s="157" t="s">
        <v>34</v>
      </c>
      <c r="G57" s="94" t="n">
        <v>5030000000</v>
      </c>
      <c r="H57" s="160"/>
      <c r="I57" s="161" t="n">
        <f aca="false">SUM(J57:P57)</f>
        <v>5000000</v>
      </c>
      <c r="J57" s="161" t="n">
        <f aca="false">J58</f>
        <v>5000000</v>
      </c>
      <c r="K57" s="162" t="n">
        <f aca="false">K58</f>
        <v>0</v>
      </c>
      <c r="L57" s="162" t="n">
        <f aca="false">L58</f>
        <v>0</v>
      </c>
      <c r="M57" s="162" t="n">
        <f aca="false">M58</f>
        <v>0</v>
      </c>
      <c r="N57" s="162" t="n">
        <f aca="false">N58</f>
        <v>0</v>
      </c>
      <c r="O57" s="162" t="n">
        <f aca="false">O58</f>
        <v>0</v>
      </c>
      <c r="P57" s="163" t="n">
        <f aca="false">P58</f>
        <v>0</v>
      </c>
      <c r="Q57" s="161" t="n">
        <f aca="false">SUM(R57:X57)</f>
        <v>5000000</v>
      </c>
      <c r="R57" s="161" t="n">
        <f aca="false">R58</f>
        <v>5000000</v>
      </c>
      <c r="S57" s="162" t="n">
        <f aca="false">S58</f>
        <v>0</v>
      </c>
      <c r="T57" s="162" t="n">
        <f aca="false">T58</f>
        <v>0</v>
      </c>
      <c r="U57" s="162" t="n">
        <f aca="false">U58</f>
        <v>0</v>
      </c>
      <c r="V57" s="162" t="n">
        <f aca="false">V58</f>
        <v>0</v>
      </c>
      <c r="W57" s="162" t="n">
        <f aca="false">W58</f>
        <v>0</v>
      </c>
      <c r="X57" s="163" t="n">
        <f aca="false">X58</f>
        <v>0</v>
      </c>
    </row>
    <row r="58" customFormat="false" ht="32.1" hidden="false" customHeight="false" outlineLevel="0" collapsed="false">
      <c r="B58" s="124"/>
      <c r="C58" s="156" t="s">
        <v>122</v>
      </c>
      <c r="D58" s="158" t="s">
        <v>340</v>
      </c>
      <c r="E58" s="157" t="s">
        <v>18</v>
      </c>
      <c r="F58" s="157" t="s">
        <v>34</v>
      </c>
      <c r="G58" s="94" t="n">
        <v>5030010030</v>
      </c>
      <c r="H58" s="160"/>
      <c r="I58" s="161" t="n">
        <f aca="false">SUM(J58:P58)</f>
        <v>5000000</v>
      </c>
      <c r="J58" s="161" t="n">
        <f aca="false">J59</f>
        <v>5000000</v>
      </c>
      <c r="K58" s="162" t="n">
        <f aca="false">K59</f>
        <v>0</v>
      </c>
      <c r="L58" s="162" t="n">
        <f aca="false">L59</f>
        <v>0</v>
      </c>
      <c r="M58" s="162" t="n">
        <f aca="false">M59</f>
        <v>0</v>
      </c>
      <c r="N58" s="162" t="n">
        <f aca="false">N59</f>
        <v>0</v>
      </c>
      <c r="O58" s="162" t="n">
        <f aca="false">O59</f>
        <v>0</v>
      </c>
      <c r="P58" s="163" t="n">
        <f aca="false">P59</f>
        <v>0</v>
      </c>
      <c r="Q58" s="161" t="n">
        <f aca="false">SUM(R58:X58)</f>
        <v>5000000</v>
      </c>
      <c r="R58" s="161" t="n">
        <f aca="false">R59</f>
        <v>5000000</v>
      </c>
      <c r="S58" s="162" t="n">
        <f aca="false">S59</f>
        <v>0</v>
      </c>
      <c r="T58" s="162" t="n">
        <f aca="false">T59</f>
        <v>0</v>
      </c>
      <c r="U58" s="162" t="n">
        <f aca="false">U59</f>
        <v>0</v>
      </c>
      <c r="V58" s="162" t="n">
        <f aca="false">V59</f>
        <v>0</v>
      </c>
      <c r="W58" s="162" t="n">
        <f aca="false">W59</f>
        <v>0</v>
      </c>
      <c r="X58" s="163" t="n">
        <f aca="false">X59</f>
        <v>0</v>
      </c>
      <c r="Z58" s="170"/>
    </row>
    <row r="59" customFormat="false" ht="32.1" hidden="false" customHeight="false" outlineLevel="0" collapsed="false">
      <c r="B59" s="124"/>
      <c r="C59" s="156" t="s">
        <v>108</v>
      </c>
      <c r="D59" s="158" t="s">
        <v>340</v>
      </c>
      <c r="E59" s="157" t="s">
        <v>18</v>
      </c>
      <c r="F59" s="157" t="s">
        <v>34</v>
      </c>
      <c r="G59" s="94" t="n">
        <v>5030010030</v>
      </c>
      <c r="H59" s="160" t="s">
        <v>109</v>
      </c>
      <c r="I59" s="161" t="n">
        <f aca="false">SUM(J59:P59)</f>
        <v>5000000</v>
      </c>
      <c r="J59" s="161" t="n">
        <v>5000000</v>
      </c>
      <c r="K59" s="162" t="n">
        <v>0</v>
      </c>
      <c r="L59" s="162"/>
      <c r="M59" s="162"/>
      <c r="N59" s="162"/>
      <c r="O59" s="162"/>
      <c r="P59" s="163"/>
      <c r="Q59" s="161" t="n">
        <f aca="false">SUM(R59:X59)</f>
        <v>5000000</v>
      </c>
      <c r="R59" s="161" t="n">
        <v>5000000</v>
      </c>
      <c r="S59" s="162"/>
      <c r="T59" s="162"/>
      <c r="U59" s="162"/>
      <c r="V59" s="162"/>
      <c r="W59" s="162"/>
      <c r="X59" s="163"/>
    </row>
    <row r="60" customFormat="false" ht="32.1" hidden="false" customHeight="false" outlineLevel="0" collapsed="false">
      <c r="B60" s="124"/>
      <c r="C60" s="156" t="s">
        <v>123</v>
      </c>
      <c r="D60" s="158" t="s">
        <v>340</v>
      </c>
      <c r="E60" s="157" t="s">
        <v>18</v>
      </c>
      <c r="F60" s="157" t="s">
        <v>34</v>
      </c>
      <c r="G60" s="94" t="n">
        <v>5040000000</v>
      </c>
      <c r="H60" s="160"/>
      <c r="I60" s="161" t="n">
        <f aca="false">SUM(J60:P60)</f>
        <v>2000000</v>
      </c>
      <c r="J60" s="161" t="n">
        <f aca="false">J61</f>
        <v>1500000</v>
      </c>
      <c r="K60" s="162" t="n">
        <f aca="false">K61</f>
        <v>500000</v>
      </c>
      <c r="L60" s="162" t="n">
        <f aca="false">L61</f>
        <v>0</v>
      </c>
      <c r="M60" s="162" t="n">
        <f aca="false">M61</f>
        <v>0</v>
      </c>
      <c r="N60" s="162" t="n">
        <f aca="false">N61</f>
        <v>0</v>
      </c>
      <c r="O60" s="162" t="n">
        <f aca="false">O61</f>
        <v>0</v>
      </c>
      <c r="P60" s="163" t="n">
        <f aca="false">P61</f>
        <v>0</v>
      </c>
      <c r="Q60" s="161" t="n">
        <f aca="false">SUM(R60:X60)</f>
        <v>2000000</v>
      </c>
      <c r="R60" s="161" t="n">
        <f aca="false">R61</f>
        <v>2000000</v>
      </c>
      <c r="S60" s="162" t="n">
        <f aca="false">S61</f>
        <v>0</v>
      </c>
      <c r="T60" s="162" t="n">
        <f aca="false">T61</f>
        <v>0</v>
      </c>
      <c r="U60" s="162" t="n">
        <f aca="false">U61</f>
        <v>0</v>
      </c>
      <c r="V60" s="162" t="n">
        <f aca="false">V61</f>
        <v>0</v>
      </c>
      <c r="W60" s="162" t="n">
        <f aca="false">W61</f>
        <v>0</v>
      </c>
      <c r="X60" s="163" t="n">
        <f aca="false">X61</f>
        <v>0</v>
      </c>
    </row>
    <row r="61" customFormat="false" ht="17.35" hidden="false" customHeight="false" outlineLevel="0" collapsed="false">
      <c r="B61" s="124"/>
      <c r="C61" s="156" t="s">
        <v>124</v>
      </c>
      <c r="D61" s="158" t="s">
        <v>340</v>
      </c>
      <c r="E61" s="157" t="s">
        <v>18</v>
      </c>
      <c r="F61" s="157" t="s">
        <v>34</v>
      </c>
      <c r="G61" s="94" t="n">
        <v>5040010560</v>
      </c>
      <c r="H61" s="160"/>
      <c r="I61" s="161" t="n">
        <f aca="false">SUM(J61:P61)</f>
        <v>2000000</v>
      </c>
      <c r="J61" s="161" t="n">
        <f aca="false">J62</f>
        <v>1500000</v>
      </c>
      <c r="K61" s="162" t="n">
        <f aca="false">K62</f>
        <v>500000</v>
      </c>
      <c r="L61" s="162" t="n">
        <f aca="false">L62</f>
        <v>0</v>
      </c>
      <c r="M61" s="162" t="n">
        <f aca="false">M62</f>
        <v>0</v>
      </c>
      <c r="N61" s="162" t="n">
        <f aca="false">N62</f>
        <v>0</v>
      </c>
      <c r="O61" s="162" t="n">
        <f aca="false">O62</f>
        <v>0</v>
      </c>
      <c r="P61" s="163" t="n">
        <f aca="false">P62</f>
        <v>0</v>
      </c>
      <c r="Q61" s="161" t="n">
        <f aca="false">SUM(R61:X61)</f>
        <v>2000000</v>
      </c>
      <c r="R61" s="161" t="n">
        <f aca="false">R62</f>
        <v>2000000</v>
      </c>
      <c r="S61" s="162" t="n">
        <f aca="false">S62</f>
        <v>0</v>
      </c>
      <c r="T61" s="162" t="n">
        <f aca="false">T62</f>
        <v>0</v>
      </c>
      <c r="U61" s="162" t="n">
        <f aca="false">U62</f>
        <v>0</v>
      </c>
      <c r="V61" s="162" t="n">
        <f aca="false">V62</f>
        <v>0</v>
      </c>
      <c r="W61" s="162" t="n">
        <f aca="false">W62</f>
        <v>0</v>
      </c>
      <c r="X61" s="163" t="n">
        <f aca="false">X62</f>
        <v>0</v>
      </c>
    </row>
    <row r="62" customFormat="false" ht="32.1" hidden="false" customHeight="false" outlineLevel="0" collapsed="false">
      <c r="B62" s="124"/>
      <c r="C62" s="156" t="s">
        <v>108</v>
      </c>
      <c r="D62" s="158" t="s">
        <v>340</v>
      </c>
      <c r="E62" s="157" t="s">
        <v>18</v>
      </c>
      <c r="F62" s="157" t="s">
        <v>34</v>
      </c>
      <c r="G62" s="94" t="n">
        <v>5040010560</v>
      </c>
      <c r="H62" s="160" t="s">
        <v>109</v>
      </c>
      <c r="I62" s="161" t="n">
        <f aca="false">SUM(J62:P62)</f>
        <v>2000000</v>
      </c>
      <c r="J62" s="161" t="n">
        <v>1500000</v>
      </c>
      <c r="K62" s="162" t="n">
        <v>500000</v>
      </c>
      <c r="L62" s="162"/>
      <c r="M62" s="162"/>
      <c r="N62" s="162"/>
      <c r="O62" s="162"/>
      <c r="P62" s="163"/>
      <c r="Q62" s="161" t="n">
        <f aca="false">SUM(R62:X62)</f>
        <v>2000000</v>
      </c>
      <c r="R62" s="161" t="n">
        <v>2000000</v>
      </c>
      <c r="S62" s="162"/>
      <c r="T62" s="162"/>
      <c r="U62" s="162"/>
      <c r="V62" s="162"/>
      <c r="W62" s="162"/>
      <c r="X62" s="163"/>
    </row>
    <row r="63" customFormat="false" ht="32.1" hidden="false" customHeight="false" outlineLevel="0" collapsed="false">
      <c r="B63" s="124"/>
      <c r="C63" s="156" t="s">
        <v>125</v>
      </c>
      <c r="D63" s="158" t="s">
        <v>340</v>
      </c>
      <c r="E63" s="157" t="s">
        <v>18</v>
      </c>
      <c r="F63" s="157" t="s">
        <v>34</v>
      </c>
      <c r="G63" s="94" t="n">
        <v>5050000000</v>
      </c>
      <c r="H63" s="160"/>
      <c r="I63" s="161" t="n">
        <f aca="false">SUM(J63:P63)</f>
        <v>5000000</v>
      </c>
      <c r="J63" s="161" t="n">
        <f aca="false">J64</f>
        <v>5000000</v>
      </c>
      <c r="K63" s="162" t="n">
        <f aca="false">K64</f>
        <v>0</v>
      </c>
      <c r="L63" s="162" t="n">
        <f aca="false">L64</f>
        <v>0</v>
      </c>
      <c r="M63" s="162" t="n">
        <f aca="false">M64</f>
        <v>0</v>
      </c>
      <c r="N63" s="162" t="n">
        <f aca="false">N64</f>
        <v>0</v>
      </c>
      <c r="O63" s="162" t="n">
        <f aca="false">O64</f>
        <v>0</v>
      </c>
      <c r="P63" s="163" t="n">
        <f aca="false">P64</f>
        <v>0</v>
      </c>
      <c r="Q63" s="161" t="n">
        <f aca="false">SUM(R63:X63)</f>
        <v>5000000</v>
      </c>
      <c r="R63" s="161" t="n">
        <f aca="false">R64</f>
        <v>5000000</v>
      </c>
      <c r="S63" s="162" t="n">
        <f aca="false">S64</f>
        <v>0</v>
      </c>
      <c r="T63" s="162" t="n">
        <f aca="false">T64</f>
        <v>0</v>
      </c>
      <c r="U63" s="162" t="n">
        <f aca="false">U64</f>
        <v>0</v>
      </c>
      <c r="V63" s="162" t="n">
        <f aca="false">V64</f>
        <v>0</v>
      </c>
      <c r="W63" s="162" t="n">
        <f aca="false">W64</f>
        <v>0</v>
      </c>
      <c r="X63" s="163" t="n">
        <f aca="false">X64</f>
        <v>0</v>
      </c>
    </row>
    <row r="64" customFormat="false" ht="17.35" hidden="false" customHeight="false" outlineLevel="0" collapsed="false">
      <c r="B64" s="124"/>
      <c r="C64" s="156" t="s">
        <v>126</v>
      </c>
      <c r="D64" s="158" t="s">
        <v>340</v>
      </c>
      <c r="E64" s="157" t="s">
        <v>18</v>
      </c>
      <c r="F64" s="157" t="s">
        <v>34</v>
      </c>
      <c r="G64" s="94" t="n">
        <v>5050010780</v>
      </c>
      <c r="H64" s="160"/>
      <c r="I64" s="161" t="n">
        <f aca="false">SUM(J64:P64)</f>
        <v>5000000</v>
      </c>
      <c r="J64" s="161" t="n">
        <f aca="false">J65</f>
        <v>5000000</v>
      </c>
      <c r="K64" s="162" t="n">
        <f aca="false">K65</f>
        <v>0</v>
      </c>
      <c r="L64" s="162" t="n">
        <f aca="false">L65</f>
        <v>0</v>
      </c>
      <c r="M64" s="162" t="n">
        <f aca="false">M65</f>
        <v>0</v>
      </c>
      <c r="N64" s="162" t="n">
        <f aca="false">N65</f>
        <v>0</v>
      </c>
      <c r="O64" s="162" t="n">
        <f aca="false">O65</f>
        <v>0</v>
      </c>
      <c r="P64" s="163" t="n">
        <f aca="false">P65</f>
        <v>0</v>
      </c>
      <c r="Q64" s="161" t="n">
        <f aca="false">SUM(R64:X64)</f>
        <v>5000000</v>
      </c>
      <c r="R64" s="161" t="n">
        <f aca="false">R65</f>
        <v>5000000</v>
      </c>
      <c r="S64" s="162" t="n">
        <f aca="false">S65</f>
        <v>0</v>
      </c>
      <c r="T64" s="162" t="n">
        <f aca="false">T65</f>
        <v>0</v>
      </c>
      <c r="U64" s="162" t="n">
        <f aca="false">U65</f>
        <v>0</v>
      </c>
      <c r="V64" s="162" t="n">
        <f aca="false">V65</f>
        <v>0</v>
      </c>
      <c r="W64" s="162" t="n">
        <f aca="false">W65</f>
        <v>0</v>
      </c>
      <c r="X64" s="163" t="n">
        <f aca="false">X65</f>
        <v>0</v>
      </c>
    </row>
    <row r="65" customFormat="false" ht="32.1" hidden="false" customHeight="false" outlineLevel="0" collapsed="false">
      <c r="B65" s="124"/>
      <c r="C65" s="156" t="s">
        <v>108</v>
      </c>
      <c r="D65" s="158" t="s">
        <v>340</v>
      </c>
      <c r="E65" s="157" t="s">
        <v>18</v>
      </c>
      <c r="F65" s="157" t="s">
        <v>34</v>
      </c>
      <c r="G65" s="94" t="n">
        <v>5050010780</v>
      </c>
      <c r="H65" s="160" t="s">
        <v>109</v>
      </c>
      <c r="I65" s="161" t="n">
        <f aca="false">SUM(J65:P65)</f>
        <v>5000000</v>
      </c>
      <c r="J65" s="161" t="n">
        <v>5000000</v>
      </c>
      <c r="K65" s="162" t="n">
        <v>0</v>
      </c>
      <c r="L65" s="162"/>
      <c r="M65" s="162"/>
      <c r="N65" s="162"/>
      <c r="O65" s="162"/>
      <c r="P65" s="163"/>
      <c r="Q65" s="161" t="n">
        <f aca="false">SUM(R65:X65)</f>
        <v>5000000</v>
      </c>
      <c r="R65" s="161" t="n">
        <v>5000000</v>
      </c>
      <c r="S65" s="162"/>
      <c r="T65" s="162"/>
      <c r="U65" s="162"/>
      <c r="V65" s="162"/>
      <c r="W65" s="162"/>
      <c r="X65" s="163"/>
    </row>
    <row r="66" customFormat="false" ht="32.1" hidden="false" customHeight="false" outlineLevel="0" collapsed="false">
      <c r="B66" s="124"/>
      <c r="C66" s="156" t="s">
        <v>133</v>
      </c>
      <c r="D66" s="158" t="s">
        <v>340</v>
      </c>
      <c r="E66" s="157" t="s">
        <v>18</v>
      </c>
      <c r="F66" s="157" t="s">
        <v>34</v>
      </c>
      <c r="G66" s="94" t="n">
        <v>5200000000</v>
      </c>
      <c r="H66" s="160"/>
      <c r="I66" s="161" t="n">
        <f aca="false">SUM(J66:P66)</f>
        <v>176344200</v>
      </c>
      <c r="J66" s="161" t="n">
        <f aca="false">J67+J72+J82+J77</f>
        <v>125474700</v>
      </c>
      <c r="K66" s="162" t="n">
        <f aca="false">K67+K72+K82+K77</f>
        <v>50869500</v>
      </c>
      <c r="L66" s="162" t="n">
        <f aca="false">L67+L72+L82+L77</f>
        <v>0</v>
      </c>
      <c r="M66" s="162" t="n">
        <f aca="false">M67+M72+M82+M77</f>
        <v>0</v>
      </c>
      <c r="N66" s="162" t="n">
        <f aca="false">N67+N72+N82+N77</f>
        <v>0</v>
      </c>
      <c r="O66" s="162" t="n">
        <f aca="false">O67+O72+O82+O77</f>
        <v>0</v>
      </c>
      <c r="P66" s="163" t="n">
        <f aca="false">P67+P72+P82+P77</f>
        <v>0</v>
      </c>
      <c r="Q66" s="161" t="n">
        <f aca="false">SUM(R66:X66)</f>
        <v>173743700</v>
      </c>
      <c r="R66" s="161" t="n">
        <f aca="false">R67+R72+R82+R77</f>
        <v>173743700</v>
      </c>
      <c r="S66" s="162" t="n">
        <f aca="false">S67+S72+S82+S77</f>
        <v>0</v>
      </c>
      <c r="T66" s="162" t="n">
        <f aca="false">T67+T72+T82+T77</f>
        <v>0</v>
      </c>
      <c r="U66" s="162" t="n">
        <f aca="false">U67+U72+U82+U77</f>
        <v>0</v>
      </c>
      <c r="V66" s="162" t="n">
        <f aca="false">V67+V72+V82+V77</f>
        <v>0</v>
      </c>
      <c r="W66" s="162" t="n">
        <f aca="false">W67+W72+W82+W77</f>
        <v>0</v>
      </c>
      <c r="X66" s="163" t="n">
        <f aca="false">X67+X72+X82+X77</f>
        <v>0</v>
      </c>
    </row>
    <row r="67" customFormat="false" ht="17.35" hidden="false" customHeight="false" outlineLevel="0" collapsed="false">
      <c r="B67" s="124"/>
      <c r="C67" s="156" t="s">
        <v>134</v>
      </c>
      <c r="D67" s="158" t="s">
        <v>340</v>
      </c>
      <c r="E67" s="157" t="s">
        <v>18</v>
      </c>
      <c r="F67" s="157" t="s">
        <v>34</v>
      </c>
      <c r="G67" s="94" t="n">
        <v>5210000000</v>
      </c>
      <c r="H67" s="160"/>
      <c r="I67" s="161" t="n">
        <f aca="false">SUM(J67:P67)</f>
        <v>103222500</v>
      </c>
      <c r="J67" s="161" t="n">
        <f aca="false">J68</f>
        <v>81534200</v>
      </c>
      <c r="K67" s="162" t="n">
        <f aca="false">K68</f>
        <v>21688300</v>
      </c>
      <c r="L67" s="162" t="n">
        <f aca="false">L68</f>
        <v>0</v>
      </c>
      <c r="M67" s="162" t="n">
        <f aca="false">M68</f>
        <v>0</v>
      </c>
      <c r="N67" s="162" t="n">
        <f aca="false">N68</f>
        <v>0</v>
      </c>
      <c r="O67" s="162" t="n">
        <f aca="false">O68</f>
        <v>0</v>
      </c>
      <c r="P67" s="163" t="n">
        <f aca="false">P68</f>
        <v>0</v>
      </c>
      <c r="Q67" s="161" t="n">
        <f aca="false">SUM(R67:X67)</f>
        <v>101729900</v>
      </c>
      <c r="R67" s="161" t="n">
        <f aca="false">R68</f>
        <v>101729900</v>
      </c>
      <c r="S67" s="162" t="n">
        <f aca="false">S68</f>
        <v>0</v>
      </c>
      <c r="T67" s="162" t="n">
        <f aca="false">T68</f>
        <v>0</v>
      </c>
      <c r="U67" s="162" t="n">
        <f aca="false">U68</f>
        <v>0</v>
      </c>
      <c r="V67" s="162" t="n">
        <f aca="false">V68</f>
        <v>0</v>
      </c>
      <c r="W67" s="162" t="n">
        <f aca="false">W68</f>
        <v>0</v>
      </c>
      <c r="X67" s="163" t="n">
        <f aca="false">X68</f>
        <v>0</v>
      </c>
    </row>
    <row r="68" customFormat="false" ht="32.1" hidden="false" customHeight="false" outlineLevel="0" collapsed="false">
      <c r="B68" s="124"/>
      <c r="C68" s="169" t="s">
        <v>135</v>
      </c>
      <c r="D68" s="158" t="s">
        <v>340</v>
      </c>
      <c r="E68" s="157" t="s">
        <v>18</v>
      </c>
      <c r="F68" s="157" t="s">
        <v>34</v>
      </c>
      <c r="G68" s="94" t="n">
        <v>5210000590</v>
      </c>
      <c r="H68" s="160"/>
      <c r="I68" s="161" t="n">
        <f aca="false">SUM(J68:P68)</f>
        <v>103222500</v>
      </c>
      <c r="J68" s="161" t="n">
        <f aca="false">J69+J70+J71</f>
        <v>81534200</v>
      </c>
      <c r="K68" s="162" t="n">
        <f aca="false">K69+K70+K71</f>
        <v>21688300</v>
      </c>
      <c r="L68" s="162" t="n">
        <f aca="false">L69+L70+L71</f>
        <v>0</v>
      </c>
      <c r="M68" s="162" t="n">
        <f aca="false">M69+M70+M71</f>
        <v>0</v>
      </c>
      <c r="N68" s="162" t="n">
        <f aca="false">N69+N70+N71</f>
        <v>0</v>
      </c>
      <c r="O68" s="162" t="n">
        <f aca="false">O69+O70+O71</f>
        <v>0</v>
      </c>
      <c r="P68" s="163" t="n">
        <f aca="false">P69+P70+P71</f>
        <v>0</v>
      </c>
      <c r="Q68" s="161" t="n">
        <f aca="false">SUM(R68:X68)</f>
        <v>101729900</v>
      </c>
      <c r="R68" s="161" t="n">
        <f aca="false">R69+R70+R71</f>
        <v>101729900</v>
      </c>
      <c r="S68" s="162" t="n">
        <f aca="false">S69+S70+S71</f>
        <v>0</v>
      </c>
      <c r="T68" s="162" t="n">
        <f aca="false">T69+T70+T71</f>
        <v>0</v>
      </c>
      <c r="U68" s="162" t="n">
        <f aca="false">U69+U70+U71</f>
        <v>0</v>
      </c>
      <c r="V68" s="162" t="n">
        <f aca="false">V69+V70+V71</f>
        <v>0</v>
      </c>
      <c r="W68" s="162" t="n">
        <f aca="false">W69+W70+W71</f>
        <v>0</v>
      </c>
      <c r="X68" s="163" t="n">
        <f aca="false">X69+X70+X71</f>
        <v>0</v>
      </c>
    </row>
    <row r="69" customFormat="false" ht="64.15" hidden="false" customHeight="false" outlineLevel="0" collapsed="false">
      <c r="B69" s="124"/>
      <c r="C69" s="156" t="s">
        <v>105</v>
      </c>
      <c r="D69" s="158" t="s">
        <v>340</v>
      </c>
      <c r="E69" s="157" t="s">
        <v>18</v>
      </c>
      <c r="F69" s="157" t="s">
        <v>34</v>
      </c>
      <c r="G69" s="94" t="n">
        <v>5210000590</v>
      </c>
      <c r="H69" s="160" t="s">
        <v>106</v>
      </c>
      <c r="I69" s="161" t="n">
        <f aca="false">SUM(J69:P69)</f>
        <v>95441200</v>
      </c>
      <c r="J69" s="161" t="n">
        <v>74359700</v>
      </c>
      <c r="K69" s="162" t="n">
        <f aca="false">13849100+7232400</f>
        <v>21081500</v>
      </c>
      <c r="L69" s="162"/>
      <c r="M69" s="162"/>
      <c r="N69" s="162"/>
      <c r="O69" s="162"/>
      <c r="P69" s="163"/>
      <c r="Q69" s="161" t="n">
        <f aca="false">SUM(R69:X69)</f>
        <v>94010900</v>
      </c>
      <c r="R69" s="161" t="n">
        <f aca="false">60088700+33922200</f>
        <v>94010900</v>
      </c>
      <c r="S69" s="162"/>
      <c r="T69" s="162"/>
      <c r="U69" s="162"/>
      <c r="V69" s="162"/>
      <c r="W69" s="162"/>
      <c r="X69" s="163"/>
      <c r="Z69" s="108"/>
    </row>
    <row r="70" customFormat="false" ht="32.1" hidden="false" customHeight="false" outlineLevel="0" collapsed="false">
      <c r="B70" s="124"/>
      <c r="C70" s="156" t="s">
        <v>108</v>
      </c>
      <c r="D70" s="158" t="s">
        <v>340</v>
      </c>
      <c r="E70" s="157" t="s">
        <v>18</v>
      </c>
      <c r="F70" s="157" t="s">
        <v>34</v>
      </c>
      <c r="G70" s="94" t="n">
        <v>5210000590</v>
      </c>
      <c r="H70" s="160" t="s">
        <v>109</v>
      </c>
      <c r="I70" s="161" t="n">
        <f aca="false">SUM(J70:P70)</f>
        <v>7672700</v>
      </c>
      <c r="J70" s="161" t="n">
        <v>7054400</v>
      </c>
      <c r="K70" s="162" t="n">
        <f aca="false">1102000-483700</f>
        <v>618300</v>
      </c>
      <c r="L70" s="162"/>
      <c r="M70" s="162"/>
      <c r="N70" s="162"/>
      <c r="O70" s="162"/>
      <c r="P70" s="163"/>
      <c r="Q70" s="161" t="n">
        <f aca="false">SUM(R70:X70)</f>
        <v>7612000</v>
      </c>
      <c r="R70" s="161" t="n">
        <f aca="false">4766500+2845500</f>
        <v>7612000</v>
      </c>
      <c r="S70" s="162"/>
      <c r="T70" s="162"/>
      <c r="U70" s="162"/>
      <c r="V70" s="162"/>
      <c r="W70" s="162"/>
      <c r="X70" s="163"/>
      <c r="Z70" s="108"/>
    </row>
    <row r="71" customFormat="false" ht="17.35" hidden="false" customHeight="false" outlineLevel="0" collapsed="false">
      <c r="B71" s="124"/>
      <c r="C71" s="156" t="s">
        <v>111</v>
      </c>
      <c r="D71" s="158" t="s">
        <v>340</v>
      </c>
      <c r="E71" s="157" t="s">
        <v>18</v>
      </c>
      <c r="F71" s="157" t="s">
        <v>34</v>
      </c>
      <c r="G71" s="94" t="n">
        <v>5210000590</v>
      </c>
      <c r="H71" s="160" t="s">
        <v>112</v>
      </c>
      <c r="I71" s="161" t="n">
        <f aca="false">SUM(J71:P71)</f>
        <v>108600</v>
      </c>
      <c r="J71" s="161" t="n">
        <v>120100</v>
      </c>
      <c r="K71" s="162" t="n">
        <f aca="false">-3400-8100</f>
        <v>-11500</v>
      </c>
      <c r="L71" s="162"/>
      <c r="M71" s="162"/>
      <c r="N71" s="162"/>
      <c r="O71" s="162"/>
      <c r="P71" s="163"/>
      <c r="Q71" s="161" t="n">
        <f aca="false">SUM(R71:X71)</f>
        <v>107000</v>
      </c>
      <c r="R71" s="161" t="n">
        <f aca="false">35900+71100</f>
        <v>107000</v>
      </c>
      <c r="S71" s="162"/>
      <c r="T71" s="162"/>
      <c r="U71" s="162"/>
      <c r="V71" s="162"/>
      <c r="W71" s="162"/>
      <c r="X71" s="163"/>
    </row>
    <row r="72" customFormat="false" ht="17.35" hidden="false" customHeight="false" outlineLevel="0" collapsed="false">
      <c r="B72" s="124"/>
      <c r="C72" s="171" t="s">
        <v>136</v>
      </c>
      <c r="D72" s="158" t="s">
        <v>340</v>
      </c>
      <c r="E72" s="157" t="s">
        <v>18</v>
      </c>
      <c r="F72" s="157" t="s">
        <v>34</v>
      </c>
      <c r="G72" s="94" t="n">
        <v>5220000000</v>
      </c>
      <c r="H72" s="160"/>
      <c r="I72" s="161" t="n">
        <f aca="false">SUM(J72:P72)</f>
        <v>38562400</v>
      </c>
      <c r="J72" s="161" t="n">
        <f aca="false">J73</f>
        <v>24210800</v>
      </c>
      <c r="K72" s="162" t="n">
        <f aca="false">K73</f>
        <v>14351600</v>
      </c>
      <c r="L72" s="162" t="n">
        <f aca="false">L73</f>
        <v>0</v>
      </c>
      <c r="M72" s="162" t="n">
        <f aca="false">M73</f>
        <v>0</v>
      </c>
      <c r="N72" s="162" t="n">
        <f aca="false">N73</f>
        <v>0</v>
      </c>
      <c r="O72" s="162" t="n">
        <f aca="false">O73</f>
        <v>0</v>
      </c>
      <c r="P72" s="163" t="n">
        <f aca="false">P73</f>
        <v>0</v>
      </c>
      <c r="Q72" s="161" t="n">
        <f aca="false">SUM(R72:X72)</f>
        <v>37981100</v>
      </c>
      <c r="R72" s="161" t="n">
        <f aca="false">R73</f>
        <v>37981100</v>
      </c>
      <c r="S72" s="162" t="n">
        <f aca="false">S73</f>
        <v>0</v>
      </c>
      <c r="T72" s="162" t="n">
        <f aca="false">T73</f>
        <v>0</v>
      </c>
      <c r="U72" s="162" t="n">
        <f aca="false">U73</f>
        <v>0</v>
      </c>
      <c r="V72" s="162" t="n">
        <f aca="false">V73</f>
        <v>0</v>
      </c>
      <c r="W72" s="162" t="n">
        <f aca="false">W73</f>
        <v>0</v>
      </c>
      <c r="X72" s="163" t="n">
        <f aca="false">X73</f>
        <v>0</v>
      </c>
    </row>
    <row r="73" customFormat="false" ht="32.1" hidden="false" customHeight="false" outlineLevel="0" collapsed="false">
      <c r="B73" s="124"/>
      <c r="C73" s="169" t="s">
        <v>135</v>
      </c>
      <c r="D73" s="158" t="s">
        <v>340</v>
      </c>
      <c r="E73" s="157" t="s">
        <v>18</v>
      </c>
      <c r="F73" s="157" t="s">
        <v>34</v>
      </c>
      <c r="G73" s="94" t="n">
        <v>5220000590</v>
      </c>
      <c r="H73" s="160"/>
      <c r="I73" s="161" t="n">
        <f aca="false">SUM(J73:P73)</f>
        <v>38562400</v>
      </c>
      <c r="J73" s="161" t="n">
        <f aca="false">J74+J75+J76</f>
        <v>24210800</v>
      </c>
      <c r="K73" s="162" t="n">
        <f aca="false">K74+K75+K76</f>
        <v>14351600</v>
      </c>
      <c r="L73" s="162" t="n">
        <f aca="false">L74+L75+L76</f>
        <v>0</v>
      </c>
      <c r="M73" s="162" t="n">
        <f aca="false">M74+M75+M76</f>
        <v>0</v>
      </c>
      <c r="N73" s="162" t="n">
        <f aca="false">N74+N75+N76</f>
        <v>0</v>
      </c>
      <c r="O73" s="162" t="n">
        <f aca="false">O74+O75+O76</f>
        <v>0</v>
      </c>
      <c r="P73" s="163" t="n">
        <f aca="false">P74+P75+P76</f>
        <v>0</v>
      </c>
      <c r="Q73" s="161" t="n">
        <f aca="false">SUM(R73:X73)</f>
        <v>37981100</v>
      </c>
      <c r="R73" s="161" t="n">
        <f aca="false">R74+R75+R76</f>
        <v>37981100</v>
      </c>
      <c r="S73" s="162" t="n">
        <f aca="false">S74+S75+S76</f>
        <v>0</v>
      </c>
      <c r="T73" s="162" t="n">
        <f aca="false">T74+T75+T76</f>
        <v>0</v>
      </c>
      <c r="U73" s="162" t="n">
        <f aca="false">U74+U75+U76</f>
        <v>0</v>
      </c>
      <c r="V73" s="162" t="n">
        <f aca="false">V74+V75+V76</f>
        <v>0</v>
      </c>
      <c r="W73" s="162" t="n">
        <f aca="false">W74+W75+W76</f>
        <v>0</v>
      </c>
      <c r="X73" s="163" t="n">
        <f aca="false">X74+X75+X76</f>
        <v>0</v>
      </c>
    </row>
    <row r="74" customFormat="false" ht="64.15" hidden="false" customHeight="false" outlineLevel="0" collapsed="false">
      <c r="B74" s="124"/>
      <c r="C74" s="156" t="s">
        <v>105</v>
      </c>
      <c r="D74" s="158" t="s">
        <v>340</v>
      </c>
      <c r="E74" s="157" t="s">
        <v>18</v>
      </c>
      <c r="F74" s="157" t="s">
        <v>34</v>
      </c>
      <c r="G74" s="94" t="n">
        <v>5220000590</v>
      </c>
      <c r="H74" s="160" t="s">
        <v>106</v>
      </c>
      <c r="I74" s="161" t="n">
        <f aca="false">SUM(J74:P74)</f>
        <v>27329000</v>
      </c>
      <c r="J74" s="161" t="n">
        <v>13495600</v>
      </c>
      <c r="K74" s="162" t="n">
        <v>13833400</v>
      </c>
      <c r="L74" s="162"/>
      <c r="M74" s="162"/>
      <c r="N74" s="162"/>
      <c r="O74" s="162"/>
      <c r="P74" s="163"/>
      <c r="Q74" s="161" t="n">
        <f aca="false">SUM(R74:X74)</f>
        <v>26919400</v>
      </c>
      <c r="R74" s="161" t="n">
        <v>26919400</v>
      </c>
      <c r="S74" s="162"/>
      <c r="T74" s="162"/>
      <c r="U74" s="162"/>
      <c r="V74" s="162"/>
      <c r="W74" s="162"/>
      <c r="X74" s="163"/>
    </row>
    <row r="75" customFormat="false" ht="32.1" hidden="false" customHeight="false" outlineLevel="0" collapsed="false">
      <c r="B75" s="124"/>
      <c r="C75" s="156" t="s">
        <v>108</v>
      </c>
      <c r="D75" s="158" t="s">
        <v>340</v>
      </c>
      <c r="E75" s="157" t="s">
        <v>18</v>
      </c>
      <c r="F75" s="157" t="s">
        <v>34</v>
      </c>
      <c r="G75" s="94" t="n">
        <v>5220000590</v>
      </c>
      <c r="H75" s="160" t="s">
        <v>109</v>
      </c>
      <c r="I75" s="161" t="n">
        <f aca="false">SUM(J75:P75)</f>
        <v>11124100</v>
      </c>
      <c r="J75" s="161" t="n">
        <v>10594400</v>
      </c>
      <c r="K75" s="162" t="n">
        <v>529700</v>
      </c>
      <c r="L75" s="162"/>
      <c r="M75" s="162"/>
      <c r="N75" s="162"/>
      <c r="O75" s="162"/>
      <c r="P75" s="163"/>
      <c r="Q75" s="161" t="n">
        <f aca="false">SUM(R75:X75)</f>
        <v>10954000</v>
      </c>
      <c r="R75" s="161" t="n">
        <v>10954000</v>
      </c>
      <c r="S75" s="162"/>
      <c r="T75" s="162"/>
      <c r="U75" s="162"/>
      <c r="V75" s="162"/>
      <c r="W75" s="162"/>
      <c r="X75" s="163"/>
    </row>
    <row r="76" customFormat="false" ht="17.35" hidden="false" customHeight="false" outlineLevel="0" collapsed="false">
      <c r="B76" s="124"/>
      <c r="C76" s="156" t="s">
        <v>111</v>
      </c>
      <c r="D76" s="158" t="s">
        <v>340</v>
      </c>
      <c r="E76" s="157" t="s">
        <v>18</v>
      </c>
      <c r="F76" s="157" t="s">
        <v>34</v>
      </c>
      <c r="G76" s="94" t="n">
        <v>5220000590</v>
      </c>
      <c r="H76" s="160" t="s">
        <v>112</v>
      </c>
      <c r="I76" s="161" t="n">
        <f aca="false">SUM(J76:P76)</f>
        <v>109300</v>
      </c>
      <c r="J76" s="161" t="n">
        <v>120800</v>
      </c>
      <c r="K76" s="162" t="n">
        <v>-11500</v>
      </c>
      <c r="L76" s="162"/>
      <c r="M76" s="162"/>
      <c r="N76" s="162"/>
      <c r="O76" s="162"/>
      <c r="P76" s="163"/>
      <c r="Q76" s="161" t="n">
        <f aca="false">SUM(R76:X76)</f>
        <v>107700</v>
      </c>
      <c r="R76" s="161" t="n">
        <v>107700</v>
      </c>
      <c r="S76" s="162"/>
      <c r="T76" s="162"/>
      <c r="U76" s="162"/>
      <c r="V76" s="162"/>
      <c r="W76" s="162"/>
      <c r="X76" s="163"/>
    </row>
    <row r="77" customFormat="false" ht="17.35" hidden="false" customHeight="false" outlineLevel="0" collapsed="false">
      <c r="B77" s="124"/>
      <c r="C77" s="156" t="s">
        <v>137</v>
      </c>
      <c r="D77" s="158" t="s">
        <v>340</v>
      </c>
      <c r="E77" s="157" t="s">
        <v>18</v>
      </c>
      <c r="F77" s="157" t="s">
        <v>34</v>
      </c>
      <c r="G77" s="94" t="n">
        <v>5230000000</v>
      </c>
      <c r="H77" s="160"/>
      <c r="I77" s="161" t="n">
        <f aca="false">SUM(J77:P77)</f>
        <v>18204200</v>
      </c>
      <c r="J77" s="161" t="n">
        <f aca="false">J78</f>
        <v>5653100</v>
      </c>
      <c r="K77" s="162" t="n">
        <f aca="false">K78</f>
        <v>12551100</v>
      </c>
      <c r="L77" s="162" t="n">
        <f aca="false">L78</f>
        <v>0</v>
      </c>
      <c r="M77" s="162" t="n">
        <f aca="false">M78</f>
        <v>0</v>
      </c>
      <c r="N77" s="162" t="n">
        <f aca="false">N78</f>
        <v>0</v>
      </c>
      <c r="O77" s="162" t="n">
        <f aca="false">O78</f>
        <v>0</v>
      </c>
      <c r="P77" s="163" t="n">
        <f aca="false">P78</f>
        <v>0</v>
      </c>
      <c r="Q77" s="161" t="n">
        <f aca="false">SUM(R77:X77)</f>
        <v>17931200</v>
      </c>
      <c r="R77" s="162" t="n">
        <f aca="false">R78</f>
        <v>17931200</v>
      </c>
      <c r="S77" s="162" t="n">
        <f aca="false">S78</f>
        <v>0</v>
      </c>
      <c r="T77" s="162" t="n">
        <f aca="false">T78</f>
        <v>0</v>
      </c>
      <c r="U77" s="162" t="n">
        <f aca="false">U78</f>
        <v>0</v>
      </c>
      <c r="V77" s="162" t="n">
        <f aca="false">V78</f>
        <v>0</v>
      </c>
      <c r="W77" s="162" t="n">
        <f aca="false">W78</f>
        <v>0</v>
      </c>
      <c r="X77" s="163" t="n">
        <f aca="false">X78</f>
        <v>0</v>
      </c>
    </row>
    <row r="78" customFormat="false" ht="32.1" hidden="false" customHeight="false" outlineLevel="0" collapsed="false">
      <c r="B78" s="124"/>
      <c r="C78" s="156" t="s">
        <v>135</v>
      </c>
      <c r="D78" s="158" t="s">
        <v>340</v>
      </c>
      <c r="E78" s="157" t="s">
        <v>18</v>
      </c>
      <c r="F78" s="157" t="s">
        <v>34</v>
      </c>
      <c r="G78" s="94" t="n">
        <v>5230000590</v>
      </c>
      <c r="H78" s="160"/>
      <c r="I78" s="161" t="n">
        <f aca="false">SUM(J78:P78)</f>
        <v>18204200</v>
      </c>
      <c r="J78" s="161" t="n">
        <f aca="false">J79+J80+J81</f>
        <v>5653100</v>
      </c>
      <c r="K78" s="162" t="n">
        <f aca="false">K79+K80+K81</f>
        <v>12551100</v>
      </c>
      <c r="L78" s="162" t="n">
        <f aca="false">L79+L80+L81</f>
        <v>0</v>
      </c>
      <c r="M78" s="162" t="n">
        <f aca="false">M79+M80+M81</f>
        <v>0</v>
      </c>
      <c r="N78" s="162" t="n">
        <f aca="false">N79+N80+N81</f>
        <v>0</v>
      </c>
      <c r="O78" s="162" t="n">
        <f aca="false">O79+O80+O81</f>
        <v>0</v>
      </c>
      <c r="P78" s="163" t="n">
        <f aca="false">P79+P80+P81</f>
        <v>0</v>
      </c>
      <c r="Q78" s="161" t="n">
        <f aca="false">SUM(R78:X78)</f>
        <v>17931200</v>
      </c>
      <c r="R78" s="162" t="n">
        <f aca="false">R79+R80+R81</f>
        <v>17931200</v>
      </c>
      <c r="S78" s="162" t="n">
        <f aca="false">S79+S80+S81</f>
        <v>0</v>
      </c>
      <c r="T78" s="162" t="n">
        <f aca="false">T79+T80+T81</f>
        <v>0</v>
      </c>
      <c r="U78" s="162" t="n">
        <f aca="false">U79+U80+U81</f>
        <v>0</v>
      </c>
      <c r="V78" s="162" t="n">
        <f aca="false">V79+V80+V81</f>
        <v>0</v>
      </c>
      <c r="W78" s="162" t="n">
        <f aca="false">W79+W80+W81</f>
        <v>0</v>
      </c>
      <c r="X78" s="163" t="n">
        <f aca="false">X79+X80+X81</f>
        <v>0</v>
      </c>
    </row>
    <row r="79" customFormat="false" ht="64.15" hidden="false" customHeight="false" outlineLevel="0" collapsed="false">
      <c r="B79" s="124"/>
      <c r="C79" s="156" t="s">
        <v>105</v>
      </c>
      <c r="D79" s="158" t="s">
        <v>340</v>
      </c>
      <c r="E79" s="157" t="s">
        <v>18</v>
      </c>
      <c r="F79" s="157" t="s">
        <v>34</v>
      </c>
      <c r="G79" s="94" t="n">
        <v>5230000590</v>
      </c>
      <c r="H79" s="160" t="s">
        <v>106</v>
      </c>
      <c r="I79" s="161" t="n">
        <f aca="false">SUM(J79:P79)</f>
        <v>17328300</v>
      </c>
      <c r="J79" s="161" t="n">
        <v>5109600</v>
      </c>
      <c r="K79" s="162" t="n">
        <v>12218700</v>
      </c>
      <c r="L79" s="162"/>
      <c r="M79" s="162"/>
      <c r="N79" s="162"/>
      <c r="O79" s="162"/>
      <c r="P79" s="163"/>
      <c r="Q79" s="161" t="n">
        <f aca="false">SUM(R79:X79)</f>
        <v>17068600</v>
      </c>
      <c r="R79" s="161" t="n">
        <v>17068600</v>
      </c>
      <c r="S79" s="162"/>
      <c r="T79" s="162"/>
      <c r="U79" s="162"/>
      <c r="V79" s="162"/>
      <c r="W79" s="162"/>
      <c r="X79" s="163"/>
    </row>
    <row r="80" customFormat="false" ht="32.1" hidden="false" customHeight="false" outlineLevel="0" collapsed="false">
      <c r="B80" s="124"/>
      <c r="C80" s="156" t="s">
        <v>108</v>
      </c>
      <c r="D80" s="158" t="s">
        <v>340</v>
      </c>
      <c r="E80" s="157" t="s">
        <v>18</v>
      </c>
      <c r="F80" s="157" t="s">
        <v>34</v>
      </c>
      <c r="G80" s="94" t="n">
        <v>5230000590</v>
      </c>
      <c r="H80" s="160" t="s">
        <v>109</v>
      </c>
      <c r="I80" s="161" t="n">
        <f aca="false">SUM(J80:P80)</f>
        <v>667400</v>
      </c>
      <c r="J80" s="161" t="n">
        <v>356900</v>
      </c>
      <c r="K80" s="162" t="n">
        <v>310500</v>
      </c>
      <c r="L80" s="162"/>
      <c r="M80" s="162"/>
      <c r="N80" s="162"/>
      <c r="O80" s="162"/>
      <c r="P80" s="163"/>
      <c r="Q80" s="161" t="n">
        <f aca="false">SUM(R80:X80)</f>
        <v>657200</v>
      </c>
      <c r="R80" s="161" t="n">
        <v>657200</v>
      </c>
      <c r="S80" s="162"/>
      <c r="T80" s="162"/>
      <c r="U80" s="162"/>
      <c r="V80" s="162"/>
      <c r="W80" s="162"/>
      <c r="X80" s="163"/>
    </row>
    <row r="81" customFormat="false" ht="17.35" hidden="false" customHeight="false" outlineLevel="0" collapsed="false">
      <c r="B81" s="124"/>
      <c r="C81" s="156" t="s">
        <v>111</v>
      </c>
      <c r="D81" s="158" t="s">
        <v>340</v>
      </c>
      <c r="E81" s="157" t="s">
        <v>18</v>
      </c>
      <c r="F81" s="157" t="s">
        <v>34</v>
      </c>
      <c r="G81" s="94" t="n">
        <v>5230000590</v>
      </c>
      <c r="H81" s="160" t="s">
        <v>112</v>
      </c>
      <c r="I81" s="161" t="n">
        <f aca="false">SUM(J81:P81)</f>
        <v>208500</v>
      </c>
      <c r="J81" s="161" t="n">
        <v>186600</v>
      </c>
      <c r="K81" s="162" t="n">
        <v>21900</v>
      </c>
      <c r="L81" s="162"/>
      <c r="M81" s="162"/>
      <c r="N81" s="162"/>
      <c r="O81" s="162"/>
      <c r="P81" s="163"/>
      <c r="Q81" s="161" t="n">
        <f aca="false">SUM(R81:X81)</f>
        <v>205400</v>
      </c>
      <c r="R81" s="161" t="n">
        <v>205400</v>
      </c>
      <c r="S81" s="162"/>
      <c r="T81" s="162"/>
      <c r="U81" s="162"/>
      <c r="V81" s="162"/>
      <c r="W81" s="162"/>
      <c r="X81" s="163"/>
    </row>
    <row r="82" customFormat="false" ht="17.35" hidden="false" customHeight="false" outlineLevel="0" collapsed="false">
      <c r="B82" s="124"/>
      <c r="C82" s="156" t="s">
        <v>140</v>
      </c>
      <c r="D82" s="158" t="s">
        <v>340</v>
      </c>
      <c r="E82" s="157" t="s">
        <v>18</v>
      </c>
      <c r="F82" s="157" t="s">
        <v>34</v>
      </c>
      <c r="G82" s="94" t="n">
        <v>5260000000</v>
      </c>
      <c r="H82" s="160"/>
      <c r="I82" s="161" t="n">
        <f aca="false">SUM(J82:P82)</f>
        <v>16355100</v>
      </c>
      <c r="J82" s="161" t="n">
        <f aca="false">+J83</f>
        <v>14076600</v>
      </c>
      <c r="K82" s="162" t="n">
        <f aca="false">+K83</f>
        <v>2278500</v>
      </c>
      <c r="L82" s="162" t="n">
        <f aca="false">+L83</f>
        <v>0</v>
      </c>
      <c r="M82" s="162" t="n">
        <f aca="false">+M83</f>
        <v>0</v>
      </c>
      <c r="N82" s="162" t="n">
        <f aca="false">+N83</f>
        <v>0</v>
      </c>
      <c r="O82" s="162" t="n">
        <f aca="false">+O83</f>
        <v>0</v>
      </c>
      <c r="P82" s="163" t="n">
        <f aca="false">+P83</f>
        <v>0</v>
      </c>
      <c r="Q82" s="161" t="n">
        <f aca="false">SUM(R82:X82)</f>
        <v>16101500</v>
      </c>
      <c r="R82" s="161" t="n">
        <f aca="false">R83</f>
        <v>16101500</v>
      </c>
      <c r="S82" s="162" t="n">
        <f aca="false">+S83</f>
        <v>0</v>
      </c>
      <c r="T82" s="162" t="n">
        <f aca="false">+T83</f>
        <v>0</v>
      </c>
      <c r="U82" s="162" t="n">
        <f aca="false">+U83</f>
        <v>0</v>
      </c>
      <c r="V82" s="162" t="n">
        <f aca="false">+V83</f>
        <v>0</v>
      </c>
      <c r="W82" s="162" t="n">
        <f aca="false">+W83</f>
        <v>0</v>
      </c>
      <c r="X82" s="163" t="n">
        <f aca="false">+X83</f>
        <v>0</v>
      </c>
    </row>
    <row r="83" customFormat="false" ht="32.1" hidden="false" customHeight="false" outlineLevel="0" collapsed="false">
      <c r="B83" s="124"/>
      <c r="C83" s="156" t="s">
        <v>135</v>
      </c>
      <c r="D83" s="158" t="s">
        <v>340</v>
      </c>
      <c r="E83" s="157" t="s">
        <v>18</v>
      </c>
      <c r="F83" s="157" t="s">
        <v>34</v>
      </c>
      <c r="G83" s="94" t="n">
        <v>5260000590</v>
      </c>
      <c r="H83" s="160"/>
      <c r="I83" s="161" t="n">
        <f aca="false">SUM(J83:P83)</f>
        <v>16355100</v>
      </c>
      <c r="J83" s="161" t="n">
        <f aca="false">J84+J85+J86</f>
        <v>14076600</v>
      </c>
      <c r="K83" s="162" t="n">
        <f aca="false">K84+K85+K86</f>
        <v>2278500</v>
      </c>
      <c r="L83" s="162" t="n">
        <f aca="false">L84+L85+L86</f>
        <v>0</v>
      </c>
      <c r="M83" s="162" t="n">
        <f aca="false">M84+M85+M86</f>
        <v>0</v>
      </c>
      <c r="N83" s="162" t="n">
        <f aca="false">N84+N85+N86</f>
        <v>0</v>
      </c>
      <c r="O83" s="162" t="n">
        <f aca="false">O84+O85+O86</f>
        <v>0</v>
      </c>
      <c r="P83" s="163" t="n">
        <f aca="false">P84+P85+P86</f>
        <v>0</v>
      </c>
      <c r="Q83" s="161" t="n">
        <f aca="false">SUM(R83:X83)</f>
        <v>16101500</v>
      </c>
      <c r="R83" s="161" t="n">
        <f aca="false">R84+R85+R86</f>
        <v>16101500</v>
      </c>
      <c r="S83" s="162" t="n">
        <f aca="false">S84+S85+S86</f>
        <v>0</v>
      </c>
      <c r="T83" s="162" t="n">
        <f aca="false">T84+T85+T86</f>
        <v>0</v>
      </c>
      <c r="U83" s="162" t="n">
        <f aca="false">U84+U85+U86</f>
        <v>0</v>
      </c>
      <c r="V83" s="162" t="n">
        <f aca="false">V84+V85+V86</f>
        <v>0</v>
      </c>
      <c r="W83" s="162" t="n">
        <f aca="false">W84+W85+W86</f>
        <v>0</v>
      </c>
      <c r="X83" s="163" t="n">
        <f aca="false">X84+X85+X86</f>
        <v>0</v>
      </c>
    </row>
    <row r="84" customFormat="false" ht="64.15" hidden="false" customHeight="false" outlineLevel="0" collapsed="false">
      <c r="B84" s="124"/>
      <c r="C84" s="156" t="s">
        <v>105</v>
      </c>
      <c r="D84" s="158" t="s">
        <v>340</v>
      </c>
      <c r="E84" s="157" t="s">
        <v>18</v>
      </c>
      <c r="F84" s="157" t="s">
        <v>34</v>
      </c>
      <c r="G84" s="94" t="n">
        <v>5260000590</v>
      </c>
      <c r="H84" s="160" t="s">
        <v>106</v>
      </c>
      <c r="I84" s="161" t="n">
        <f aca="false">SUM(J84:P84)</f>
        <v>14357200</v>
      </c>
      <c r="J84" s="161" t="n">
        <v>12129200</v>
      </c>
      <c r="K84" s="162" t="n">
        <v>2228000</v>
      </c>
      <c r="L84" s="162"/>
      <c r="M84" s="162"/>
      <c r="N84" s="162"/>
      <c r="O84" s="162"/>
      <c r="P84" s="163"/>
      <c r="Q84" s="161" t="n">
        <f aca="false">SUM(R84:X84)</f>
        <v>14142100</v>
      </c>
      <c r="R84" s="161" t="n">
        <v>14142100</v>
      </c>
      <c r="S84" s="162"/>
      <c r="T84" s="162"/>
      <c r="U84" s="162"/>
      <c r="V84" s="162"/>
      <c r="W84" s="162"/>
      <c r="X84" s="163"/>
    </row>
    <row r="85" customFormat="false" ht="32.1" hidden="false" customHeight="false" outlineLevel="0" collapsed="false">
      <c r="B85" s="124"/>
      <c r="C85" s="156" t="s">
        <v>108</v>
      </c>
      <c r="D85" s="158" t="s">
        <v>340</v>
      </c>
      <c r="E85" s="157" t="s">
        <v>18</v>
      </c>
      <c r="F85" s="157" t="s">
        <v>34</v>
      </c>
      <c r="G85" s="94" t="n">
        <v>5260000590</v>
      </c>
      <c r="H85" s="160" t="s">
        <v>109</v>
      </c>
      <c r="I85" s="161" t="n">
        <f aca="false">SUM(J85:P85)</f>
        <v>1613600</v>
      </c>
      <c r="J85" s="161" t="n">
        <v>1520300</v>
      </c>
      <c r="K85" s="162" t="n">
        <v>93300</v>
      </c>
      <c r="L85" s="162"/>
      <c r="M85" s="162"/>
      <c r="N85" s="162"/>
      <c r="O85" s="162"/>
      <c r="P85" s="163"/>
      <c r="Q85" s="161" t="n">
        <f aca="false">SUM(R85:X85)</f>
        <v>1580800</v>
      </c>
      <c r="R85" s="161" t="n">
        <v>1580800</v>
      </c>
      <c r="S85" s="162"/>
      <c r="T85" s="162"/>
      <c r="U85" s="162"/>
      <c r="V85" s="162"/>
      <c r="W85" s="162"/>
      <c r="X85" s="163"/>
    </row>
    <row r="86" customFormat="false" ht="17.35" hidden="false" customHeight="false" outlineLevel="0" collapsed="false">
      <c r="B86" s="124"/>
      <c r="C86" s="156" t="s">
        <v>111</v>
      </c>
      <c r="D86" s="158" t="s">
        <v>340</v>
      </c>
      <c r="E86" s="157" t="s">
        <v>18</v>
      </c>
      <c r="F86" s="157" t="s">
        <v>34</v>
      </c>
      <c r="G86" s="94" t="n">
        <v>5260000590</v>
      </c>
      <c r="H86" s="160" t="s">
        <v>112</v>
      </c>
      <c r="I86" s="161" t="n">
        <f aca="false">SUM(J86:P86)</f>
        <v>384300</v>
      </c>
      <c r="J86" s="161" t="n">
        <v>427100</v>
      </c>
      <c r="K86" s="162" t="n">
        <v>-42800</v>
      </c>
      <c r="L86" s="162"/>
      <c r="M86" s="162"/>
      <c r="N86" s="162"/>
      <c r="O86" s="162"/>
      <c r="P86" s="163"/>
      <c r="Q86" s="161" t="n">
        <f aca="false">SUM(R86:X86)</f>
        <v>378600</v>
      </c>
      <c r="R86" s="161" t="n">
        <v>378600</v>
      </c>
      <c r="S86" s="162"/>
      <c r="T86" s="162"/>
      <c r="U86" s="162"/>
      <c r="V86" s="162"/>
      <c r="W86" s="162"/>
      <c r="X86" s="163"/>
    </row>
    <row r="87" customFormat="false" ht="32.1" hidden="false" customHeight="false" outlineLevel="0" collapsed="false">
      <c r="B87" s="124"/>
      <c r="C87" s="156" t="s">
        <v>237</v>
      </c>
      <c r="D87" s="158" t="s">
        <v>340</v>
      </c>
      <c r="E87" s="157" t="s">
        <v>18</v>
      </c>
      <c r="F87" s="157" t="s">
        <v>34</v>
      </c>
      <c r="G87" s="94" t="n">
        <v>6300000000</v>
      </c>
      <c r="H87" s="160"/>
      <c r="I87" s="161" t="n">
        <f aca="false">SUM(J87:P87)</f>
        <v>5200000</v>
      </c>
      <c r="J87" s="161" t="n">
        <f aca="false">J88</f>
        <v>2050000</v>
      </c>
      <c r="K87" s="162" t="n">
        <f aca="false">K88</f>
        <v>3150000</v>
      </c>
      <c r="L87" s="162" t="n">
        <f aca="false">L88</f>
        <v>0</v>
      </c>
      <c r="M87" s="162" t="n">
        <f aca="false">M88</f>
        <v>0</v>
      </c>
      <c r="N87" s="162" t="n">
        <f aca="false">N88</f>
        <v>0</v>
      </c>
      <c r="O87" s="162" t="n">
        <f aca="false">O88</f>
        <v>0</v>
      </c>
      <c r="P87" s="163" t="n">
        <f aca="false">P88</f>
        <v>0</v>
      </c>
      <c r="Q87" s="161" t="n">
        <f aca="false">SUM(R87:X87)</f>
        <v>5200000</v>
      </c>
      <c r="R87" s="161" t="n">
        <f aca="false">R88</f>
        <v>5200000</v>
      </c>
      <c r="S87" s="162" t="n">
        <f aca="false">S88</f>
        <v>0</v>
      </c>
      <c r="T87" s="162" t="n">
        <f aca="false">T88</f>
        <v>0</v>
      </c>
      <c r="U87" s="162" t="n">
        <f aca="false">U88</f>
        <v>0</v>
      </c>
      <c r="V87" s="162" t="n">
        <f aca="false">V88</f>
        <v>0</v>
      </c>
      <c r="W87" s="162" t="n">
        <f aca="false">W88</f>
        <v>0</v>
      </c>
      <c r="X87" s="163" t="n">
        <f aca="false">X88</f>
        <v>0</v>
      </c>
    </row>
    <row r="88" customFormat="false" ht="48.2" hidden="false" customHeight="false" outlineLevel="0" collapsed="false">
      <c r="B88" s="124"/>
      <c r="C88" s="156" t="s">
        <v>238</v>
      </c>
      <c r="D88" s="158" t="s">
        <v>340</v>
      </c>
      <c r="E88" s="157" t="s">
        <v>18</v>
      </c>
      <c r="F88" s="157" t="s">
        <v>34</v>
      </c>
      <c r="G88" s="94" t="n">
        <v>6310000000</v>
      </c>
      <c r="H88" s="160"/>
      <c r="I88" s="161" t="n">
        <f aca="false">SUM(J88:P88)</f>
        <v>5200000</v>
      </c>
      <c r="J88" s="161" t="n">
        <f aca="false">J89</f>
        <v>2050000</v>
      </c>
      <c r="K88" s="162" t="n">
        <f aca="false">K89</f>
        <v>3150000</v>
      </c>
      <c r="L88" s="162" t="n">
        <f aca="false">L89</f>
        <v>0</v>
      </c>
      <c r="M88" s="162" t="n">
        <f aca="false">M89</f>
        <v>0</v>
      </c>
      <c r="N88" s="162" t="n">
        <f aca="false">N89</f>
        <v>0</v>
      </c>
      <c r="O88" s="162" t="n">
        <f aca="false">O89</f>
        <v>0</v>
      </c>
      <c r="P88" s="163" t="n">
        <f aca="false">P89</f>
        <v>0</v>
      </c>
      <c r="Q88" s="161" t="n">
        <f aca="false">SUM(R88:X88)</f>
        <v>5200000</v>
      </c>
      <c r="R88" s="161" t="n">
        <f aca="false">R89</f>
        <v>5200000</v>
      </c>
      <c r="S88" s="162" t="n">
        <f aca="false">S89</f>
        <v>0</v>
      </c>
      <c r="T88" s="162" t="n">
        <f aca="false">T89</f>
        <v>0</v>
      </c>
      <c r="U88" s="162" t="n">
        <f aca="false">U89</f>
        <v>0</v>
      </c>
      <c r="V88" s="162" t="n">
        <f aca="false">V89</f>
        <v>0</v>
      </c>
      <c r="W88" s="162" t="n">
        <f aca="false">W89</f>
        <v>0</v>
      </c>
      <c r="X88" s="163" t="n">
        <f aca="false">X89</f>
        <v>0</v>
      </c>
    </row>
    <row r="89" customFormat="false" ht="32.1" hidden="false" customHeight="false" outlineLevel="0" collapsed="false">
      <c r="B89" s="124"/>
      <c r="C89" s="156" t="s">
        <v>239</v>
      </c>
      <c r="D89" s="158" t="s">
        <v>340</v>
      </c>
      <c r="E89" s="157" t="s">
        <v>18</v>
      </c>
      <c r="F89" s="157" t="s">
        <v>34</v>
      </c>
      <c r="G89" s="94" t="n">
        <v>6310010050</v>
      </c>
      <c r="H89" s="160"/>
      <c r="I89" s="161" t="n">
        <f aca="false">SUM(J89:P89)</f>
        <v>5200000</v>
      </c>
      <c r="J89" s="161" t="n">
        <f aca="false">J90</f>
        <v>2050000</v>
      </c>
      <c r="K89" s="162" t="n">
        <f aca="false">K90</f>
        <v>3150000</v>
      </c>
      <c r="L89" s="162" t="n">
        <f aca="false">L90</f>
        <v>0</v>
      </c>
      <c r="M89" s="162" t="n">
        <f aca="false">M90</f>
        <v>0</v>
      </c>
      <c r="N89" s="162" t="n">
        <f aca="false">N90</f>
        <v>0</v>
      </c>
      <c r="O89" s="162" t="n">
        <f aca="false">O90</f>
        <v>0</v>
      </c>
      <c r="P89" s="163" t="n">
        <f aca="false">P90</f>
        <v>0</v>
      </c>
      <c r="Q89" s="161" t="n">
        <f aca="false">SUM(R89:X89)</f>
        <v>5200000</v>
      </c>
      <c r="R89" s="161" t="n">
        <f aca="false">R90</f>
        <v>5200000</v>
      </c>
      <c r="S89" s="162" t="n">
        <f aca="false">S90</f>
        <v>0</v>
      </c>
      <c r="T89" s="162" t="n">
        <f aca="false">T90</f>
        <v>0</v>
      </c>
      <c r="U89" s="162" t="n">
        <f aca="false">U90</f>
        <v>0</v>
      </c>
      <c r="V89" s="162" t="n">
        <f aca="false">V90</f>
        <v>0</v>
      </c>
      <c r="W89" s="162" t="n">
        <f aca="false">W90</f>
        <v>0</v>
      </c>
      <c r="X89" s="163" t="n">
        <f aca="false">X90</f>
        <v>0</v>
      </c>
    </row>
    <row r="90" customFormat="false" ht="32.1" hidden="false" customHeight="false" outlineLevel="0" collapsed="false">
      <c r="B90" s="124"/>
      <c r="C90" s="156" t="s">
        <v>171</v>
      </c>
      <c r="D90" s="158" t="s">
        <v>340</v>
      </c>
      <c r="E90" s="157" t="s">
        <v>18</v>
      </c>
      <c r="F90" s="157" t="s">
        <v>34</v>
      </c>
      <c r="G90" s="94" t="n">
        <v>6310010050</v>
      </c>
      <c r="H90" s="160" t="s">
        <v>201</v>
      </c>
      <c r="I90" s="161" t="n">
        <f aca="false">SUM(J90:P90)</f>
        <v>5200000</v>
      </c>
      <c r="J90" s="161" t="n">
        <v>2050000</v>
      </c>
      <c r="K90" s="162" t="n">
        <v>3150000</v>
      </c>
      <c r="L90" s="162"/>
      <c r="M90" s="162"/>
      <c r="N90" s="162"/>
      <c r="O90" s="162"/>
      <c r="P90" s="163"/>
      <c r="Q90" s="161" t="n">
        <f aca="false">SUM(R90:X90)</f>
        <v>5200000</v>
      </c>
      <c r="R90" s="161" t="n">
        <v>5200000</v>
      </c>
      <c r="S90" s="162"/>
      <c r="T90" s="162"/>
      <c r="U90" s="162"/>
      <c r="V90" s="162"/>
      <c r="W90" s="162"/>
      <c r="X90" s="163"/>
    </row>
    <row r="91" customFormat="false" ht="32.1" hidden="false" customHeight="false" outlineLevel="0" collapsed="false">
      <c r="B91" s="124"/>
      <c r="C91" s="156" t="s">
        <v>307</v>
      </c>
      <c r="D91" s="158" t="s">
        <v>340</v>
      </c>
      <c r="E91" s="157" t="s">
        <v>18</v>
      </c>
      <c r="F91" s="157" t="s">
        <v>34</v>
      </c>
      <c r="G91" s="94" t="n">
        <v>9900000000</v>
      </c>
      <c r="H91" s="160"/>
      <c r="I91" s="161" t="n">
        <f aca="false">SUM(J91:P91)</f>
        <v>10975800</v>
      </c>
      <c r="J91" s="161" t="n">
        <f aca="false">J94+J92+J96</f>
        <v>12209000</v>
      </c>
      <c r="K91" s="162" t="n">
        <f aca="false">K94+K92+K96</f>
        <v>-1233200</v>
      </c>
      <c r="L91" s="162" t="n">
        <f aca="false">L94+L92+L96</f>
        <v>0</v>
      </c>
      <c r="M91" s="162" t="n">
        <f aca="false">M94+M92+M96</f>
        <v>0</v>
      </c>
      <c r="N91" s="162" t="n">
        <f aca="false">N94+N92+N96</f>
        <v>0</v>
      </c>
      <c r="O91" s="162" t="n">
        <f aca="false">O94+O92+O96</f>
        <v>0</v>
      </c>
      <c r="P91" s="163" t="n">
        <f aca="false">P94+P92+P96</f>
        <v>0</v>
      </c>
      <c r="Q91" s="161" t="n">
        <f aca="false">SUM(R91:X91)</f>
        <v>10652700</v>
      </c>
      <c r="R91" s="161" t="n">
        <f aca="false">R94+R92+R96</f>
        <v>10652700</v>
      </c>
      <c r="S91" s="162" t="n">
        <f aca="false">S94+S92+S96</f>
        <v>0</v>
      </c>
      <c r="T91" s="162" t="n">
        <f aca="false">T94+T92+T96</f>
        <v>0</v>
      </c>
      <c r="U91" s="162" t="n">
        <f aca="false">U94+U92+U96</f>
        <v>0</v>
      </c>
      <c r="V91" s="162" t="n">
        <f aca="false">V94+V92+V96</f>
        <v>0</v>
      </c>
      <c r="W91" s="162" t="n">
        <f aca="false">W94+W92+W96</f>
        <v>0</v>
      </c>
      <c r="X91" s="163" t="n">
        <f aca="false">X94+X92+X96</f>
        <v>0</v>
      </c>
    </row>
    <row r="92" customFormat="false" ht="32.1" hidden="false" customHeight="false" outlineLevel="0" collapsed="false">
      <c r="B92" s="124"/>
      <c r="C92" s="156" t="s">
        <v>309</v>
      </c>
      <c r="D92" s="158" t="s">
        <v>340</v>
      </c>
      <c r="E92" s="157" t="s">
        <v>18</v>
      </c>
      <c r="F92" s="157" t="s">
        <v>34</v>
      </c>
      <c r="G92" s="94" t="n">
        <v>9900010150</v>
      </c>
      <c r="H92" s="160"/>
      <c r="I92" s="161" t="n">
        <f aca="false">SUM(J92:P92)</f>
        <v>10000000</v>
      </c>
      <c r="J92" s="161" t="n">
        <f aca="false">J93</f>
        <v>10000000</v>
      </c>
      <c r="K92" s="162" t="n">
        <f aca="false">K93</f>
        <v>0</v>
      </c>
      <c r="L92" s="162" t="n">
        <f aca="false">L93</f>
        <v>0</v>
      </c>
      <c r="M92" s="162" t="n">
        <f aca="false">M93</f>
        <v>0</v>
      </c>
      <c r="N92" s="162" t="n">
        <f aca="false">N93</f>
        <v>0</v>
      </c>
      <c r="O92" s="162" t="n">
        <f aca="false">O93</f>
        <v>0</v>
      </c>
      <c r="P92" s="163" t="n">
        <f aca="false">P93</f>
        <v>0</v>
      </c>
      <c r="Q92" s="161" t="n">
        <f aca="false">SUM(R92:X92)</f>
        <v>10000000</v>
      </c>
      <c r="R92" s="161" t="n">
        <f aca="false">R93</f>
        <v>10000000</v>
      </c>
      <c r="S92" s="162" t="n">
        <f aca="false">S93</f>
        <v>0</v>
      </c>
      <c r="T92" s="162" t="n">
        <f aca="false">T93</f>
        <v>0</v>
      </c>
      <c r="U92" s="162" t="n">
        <f aca="false">U93</f>
        <v>0</v>
      </c>
      <c r="V92" s="162" t="n">
        <f aca="false">V93</f>
        <v>0</v>
      </c>
      <c r="W92" s="162" t="n">
        <f aca="false">W93</f>
        <v>0</v>
      </c>
      <c r="X92" s="163" t="n">
        <f aca="false">X93</f>
        <v>0</v>
      </c>
    </row>
    <row r="93" customFormat="false" ht="32.1" hidden="false" customHeight="false" outlineLevel="0" collapsed="false">
      <c r="B93" s="124"/>
      <c r="C93" s="156" t="s">
        <v>108</v>
      </c>
      <c r="D93" s="158" t="s">
        <v>340</v>
      </c>
      <c r="E93" s="157" t="s">
        <v>18</v>
      </c>
      <c r="F93" s="157" t="s">
        <v>34</v>
      </c>
      <c r="G93" s="94" t="n">
        <v>9900010150</v>
      </c>
      <c r="H93" s="160" t="s">
        <v>109</v>
      </c>
      <c r="I93" s="161" t="n">
        <f aca="false">SUM(J93:P93)</f>
        <v>10000000</v>
      </c>
      <c r="J93" s="161" t="n">
        <v>10000000</v>
      </c>
      <c r="K93" s="162" t="n">
        <v>0</v>
      </c>
      <c r="L93" s="162"/>
      <c r="M93" s="162"/>
      <c r="N93" s="162"/>
      <c r="O93" s="162"/>
      <c r="P93" s="163"/>
      <c r="Q93" s="161" t="n">
        <f aca="false">SUM(R93:X93)</f>
        <v>10000000</v>
      </c>
      <c r="R93" s="161" t="n">
        <v>10000000</v>
      </c>
      <c r="S93" s="162"/>
      <c r="T93" s="162"/>
      <c r="U93" s="162"/>
      <c r="V93" s="162"/>
      <c r="W93" s="162"/>
      <c r="X93" s="163"/>
    </row>
    <row r="94" customFormat="false" ht="17.35" hidden="true" customHeight="false" outlineLevel="0" collapsed="false">
      <c r="B94" s="124"/>
      <c r="C94" s="156" t="s">
        <v>311</v>
      </c>
      <c r="D94" s="158" t="s">
        <v>340</v>
      </c>
      <c r="E94" s="157" t="s">
        <v>18</v>
      </c>
      <c r="F94" s="157" t="s">
        <v>34</v>
      </c>
      <c r="G94" s="94" t="n">
        <v>9900010910</v>
      </c>
      <c r="H94" s="160"/>
      <c r="I94" s="161" t="n">
        <f aca="false">SUM(J94:P94)</f>
        <v>0</v>
      </c>
      <c r="J94" s="161" t="n">
        <f aca="false">J95</f>
        <v>736300</v>
      </c>
      <c r="K94" s="162" t="n">
        <f aca="false">K95</f>
        <v>-736300</v>
      </c>
      <c r="L94" s="162" t="n">
        <f aca="false">L95</f>
        <v>0</v>
      </c>
      <c r="M94" s="162" t="n">
        <f aca="false">M95</f>
        <v>0</v>
      </c>
      <c r="N94" s="162" t="n">
        <f aca="false">N95</f>
        <v>0</v>
      </c>
      <c r="O94" s="162" t="n">
        <f aca="false">O95</f>
        <v>0</v>
      </c>
      <c r="P94" s="163" t="n">
        <f aca="false">P95</f>
        <v>0</v>
      </c>
      <c r="Q94" s="161" t="n">
        <f aca="false">SUM(R94:X94)</f>
        <v>0</v>
      </c>
      <c r="R94" s="161" t="n">
        <f aca="false">R95</f>
        <v>652700</v>
      </c>
      <c r="S94" s="162" t="n">
        <f aca="false">S95</f>
        <v>-652700</v>
      </c>
      <c r="T94" s="162" t="n">
        <f aca="false">T95</f>
        <v>0</v>
      </c>
      <c r="U94" s="162" t="n">
        <f aca="false">U95</f>
        <v>0</v>
      </c>
      <c r="V94" s="162" t="n">
        <f aca="false">V95</f>
        <v>0</v>
      </c>
      <c r="W94" s="162" t="n">
        <f aca="false">W95</f>
        <v>0</v>
      </c>
      <c r="X94" s="163" t="n">
        <f aca="false">X95</f>
        <v>0</v>
      </c>
    </row>
    <row r="95" customFormat="false" ht="17.35" hidden="true" customHeight="false" outlineLevel="0" collapsed="false">
      <c r="B95" s="124"/>
      <c r="C95" s="156" t="s">
        <v>111</v>
      </c>
      <c r="D95" s="158" t="s">
        <v>340</v>
      </c>
      <c r="E95" s="157" t="s">
        <v>18</v>
      </c>
      <c r="F95" s="157" t="s">
        <v>34</v>
      </c>
      <c r="G95" s="94" t="n">
        <v>9900010910</v>
      </c>
      <c r="H95" s="160" t="s">
        <v>112</v>
      </c>
      <c r="I95" s="161" t="n">
        <f aca="false">SUM(J95:P95)</f>
        <v>0</v>
      </c>
      <c r="J95" s="161" t="n">
        <v>736300</v>
      </c>
      <c r="K95" s="162" t="n">
        <v>-736300</v>
      </c>
      <c r="L95" s="162"/>
      <c r="M95" s="162"/>
      <c r="N95" s="162"/>
      <c r="O95" s="162"/>
      <c r="P95" s="163"/>
      <c r="Q95" s="161" t="n">
        <f aca="false">SUM(R95:X95)</f>
        <v>0</v>
      </c>
      <c r="R95" s="161" t="n">
        <v>652700</v>
      </c>
      <c r="S95" s="162" t="n">
        <v>-652700</v>
      </c>
      <c r="T95" s="162"/>
      <c r="U95" s="162"/>
      <c r="V95" s="162"/>
      <c r="W95" s="162"/>
      <c r="X95" s="163"/>
    </row>
    <row r="96" customFormat="false" ht="32.1" hidden="false" customHeight="false" outlineLevel="0" collapsed="false">
      <c r="B96" s="124"/>
      <c r="C96" s="156" t="s">
        <v>319</v>
      </c>
      <c r="D96" s="158" t="s">
        <v>340</v>
      </c>
      <c r="E96" s="157" t="s">
        <v>18</v>
      </c>
      <c r="F96" s="157" t="s">
        <v>34</v>
      </c>
      <c r="G96" s="94" t="n">
        <v>9960000000</v>
      </c>
      <c r="H96" s="160"/>
      <c r="I96" s="161" t="n">
        <f aca="false">SUM(J96:P96)</f>
        <v>975800</v>
      </c>
      <c r="J96" s="161" t="n">
        <f aca="false">J97</f>
        <v>1472700</v>
      </c>
      <c r="K96" s="162" t="n">
        <f aca="false">K97</f>
        <v>-496900</v>
      </c>
      <c r="L96" s="162" t="n">
        <f aca="false">L97</f>
        <v>0</v>
      </c>
      <c r="M96" s="162" t="n">
        <f aca="false">M97</f>
        <v>0</v>
      </c>
      <c r="N96" s="162" t="n">
        <f aca="false">N97</f>
        <v>0</v>
      </c>
      <c r="O96" s="162" t="n">
        <f aca="false">O97</f>
        <v>0</v>
      </c>
      <c r="P96" s="163" t="n">
        <f aca="false">P97</f>
        <v>0</v>
      </c>
      <c r="Q96" s="161" t="n">
        <f aca="false">SUM(R96:X96)</f>
        <v>652700</v>
      </c>
      <c r="R96" s="161" t="n">
        <f aca="false">R97</f>
        <v>0</v>
      </c>
      <c r="S96" s="162" t="n">
        <f aca="false">S97</f>
        <v>652700</v>
      </c>
      <c r="T96" s="162" t="n">
        <f aca="false">T97</f>
        <v>0</v>
      </c>
      <c r="U96" s="162" t="n">
        <f aca="false">U97</f>
        <v>0</v>
      </c>
      <c r="V96" s="162" t="n">
        <f aca="false">V97</f>
        <v>0</v>
      </c>
      <c r="W96" s="162" t="n">
        <f aca="false">W97</f>
        <v>0</v>
      </c>
      <c r="X96" s="163" t="n">
        <f aca="false">X97</f>
        <v>0</v>
      </c>
    </row>
    <row r="97" customFormat="false" ht="32.1" hidden="false" customHeight="false" outlineLevel="0" collapsed="false">
      <c r="B97" s="124"/>
      <c r="C97" s="156" t="s">
        <v>320</v>
      </c>
      <c r="D97" s="158" t="s">
        <v>340</v>
      </c>
      <c r="E97" s="157" t="s">
        <v>18</v>
      </c>
      <c r="F97" s="157" t="s">
        <v>34</v>
      </c>
      <c r="G97" s="94" t="n">
        <v>9960010570</v>
      </c>
      <c r="H97" s="160"/>
      <c r="I97" s="161" t="n">
        <f aca="false">SUM(J97:P97)</f>
        <v>975800</v>
      </c>
      <c r="J97" s="161" t="n">
        <f aca="false">J98</f>
        <v>1472700</v>
      </c>
      <c r="K97" s="162" t="n">
        <f aca="false">K98</f>
        <v>-496900</v>
      </c>
      <c r="L97" s="162" t="n">
        <f aca="false">L98</f>
        <v>0</v>
      </c>
      <c r="M97" s="162" t="n">
        <f aca="false">M98</f>
        <v>0</v>
      </c>
      <c r="N97" s="162" t="n">
        <f aca="false">N98</f>
        <v>0</v>
      </c>
      <c r="O97" s="162" t="n">
        <f aca="false">O98</f>
        <v>0</v>
      </c>
      <c r="P97" s="163" t="n">
        <f aca="false">P98</f>
        <v>0</v>
      </c>
      <c r="Q97" s="161" t="n">
        <f aca="false">SUM(R97:X97)</f>
        <v>652700</v>
      </c>
      <c r="R97" s="161" t="n">
        <f aca="false">R98</f>
        <v>0</v>
      </c>
      <c r="S97" s="162" t="n">
        <f aca="false">S98</f>
        <v>652700</v>
      </c>
      <c r="T97" s="162" t="n">
        <f aca="false">T98</f>
        <v>0</v>
      </c>
      <c r="U97" s="162" t="n">
        <f aca="false">U98</f>
        <v>0</v>
      </c>
      <c r="V97" s="162" t="n">
        <f aca="false">V98</f>
        <v>0</v>
      </c>
      <c r="W97" s="162" t="n">
        <f aca="false">W98</f>
        <v>0</v>
      </c>
      <c r="X97" s="163" t="n">
        <f aca="false">X98</f>
        <v>0</v>
      </c>
    </row>
    <row r="98" customFormat="false" ht="32.1" hidden="false" customHeight="false" outlineLevel="0" collapsed="false">
      <c r="B98" s="124"/>
      <c r="C98" s="156" t="s">
        <v>108</v>
      </c>
      <c r="D98" s="158" t="s">
        <v>340</v>
      </c>
      <c r="E98" s="157" t="s">
        <v>18</v>
      </c>
      <c r="F98" s="157" t="s">
        <v>34</v>
      </c>
      <c r="G98" s="94" t="n">
        <v>9960010570</v>
      </c>
      <c r="H98" s="160" t="s">
        <v>109</v>
      </c>
      <c r="I98" s="161" t="n">
        <f aca="false">SUM(J98:P98)</f>
        <v>975800</v>
      </c>
      <c r="J98" s="161" t="n">
        <v>1472700</v>
      </c>
      <c r="K98" s="162" t="n">
        <v>-496900</v>
      </c>
      <c r="L98" s="162"/>
      <c r="M98" s="162"/>
      <c r="N98" s="162"/>
      <c r="O98" s="162"/>
      <c r="P98" s="163"/>
      <c r="Q98" s="161" t="n">
        <f aca="false">SUM(R98:X98)</f>
        <v>652700</v>
      </c>
      <c r="R98" s="161" t="n">
        <v>0</v>
      </c>
      <c r="S98" s="162" t="n">
        <v>652700</v>
      </c>
      <c r="T98" s="162"/>
      <c r="U98" s="162"/>
      <c r="V98" s="162"/>
      <c r="W98" s="162"/>
      <c r="X98" s="163"/>
    </row>
    <row r="99" customFormat="false" ht="17.35" hidden="false" customHeight="false" outlineLevel="0" collapsed="false">
      <c r="B99" s="124"/>
      <c r="C99" s="156" t="s">
        <v>37</v>
      </c>
      <c r="D99" s="158" t="s">
        <v>340</v>
      </c>
      <c r="E99" s="157" t="s">
        <v>22</v>
      </c>
      <c r="F99" s="157" t="s">
        <v>86</v>
      </c>
      <c r="G99" s="94"/>
      <c r="H99" s="160"/>
      <c r="I99" s="161" t="n">
        <f aca="false">SUM(J99:P99)</f>
        <v>47464700</v>
      </c>
      <c r="J99" s="161" t="n">
        <f aca="false">J100+J119+J114</f>
        <v>45744800</v>
      </c>
      <c r="K99" s="162" t="n">
        <f aca="false">K100+K119+K114</f>
        <v>1719900</v>
      </c>
      <c r="L99" s="162" t="n">
        <f aca="false">L100+L119+L114</f>
        <v>0</v>
      </c>
      <c r="M99" s="162" t="n">
        <f aca="false">M100+M119+M114</f>
        <v>0</v>
      </c>
      <c r="N99" s="162" t="n">
        <f aca="false">N100+N119+N114</f>
        <v>0</v>
      </c>
      <c r="O99" s="162" t="n">
        <f aca="false">O100+O119+O114</f>
        <v>0</v>
      </c>
      <c r="P99" s="163" t="n">
        <f aca="false">P100+P119+P114</f>
        <v>0</v>
      </c>
      <c r="Q99" s="161" t="n">
        <f aca="false">SUM(R99:X99)</f>
        <v>47208700</v>
      </c>
      <c r="R99" s="161" t="n">
        <f aca="false">R100+R119+R114</f>
        <v>47208700</v>
      </c>
      <c r="S99" s="162" t="n">
        <f aca="false">S100+S119+S114</f>
        <v>0</v>
      </c>
      <c r="T99" s="162" t="n">
        <f aca="false">T100+T119+T114</f>
        <v>0</v>
      </c>
      <c r="U99" s="162" t="n">
        <f aca="false">U100+U119+U114</f>
        <v>0</v>
      </c>
      <c r="V99" s="162" t="n">
        <f aca="false">V100+V119+V114</f>
        <v>0</v>
      </c>
      <c r="W99" s="162" t="n">
        <f aca="false">W100+W119+W114</f>
        <v>0</v>
      </c>
      <c r="X99" s="163" t="n">
        <f aca="false">X100+X119+X114</f>
        <v>0</v>
      </c>
    </row>
    <row r="100" customFormat="false" ht="17.35" hidden="false" customHeight="false" outlineLevel="0" collapsed="false">
      <c r="B100" s="124"/>
      <c r="C100" s="156" t="s">
        <v>38</v>
      </c>
      <c r="D100" s="158" t="s">
        <v>340</v>
      </c>
      <c r="E100" s="157" t="s">
        <v>22</v>
      </c>
      <c r="F100" s="157" t="s">
        <v>39</v>
      </c>
      <c r="G100" s="94"/>
      <c r="H100" s="160"/>
      <c r="I100" s="161" t="n">
        <f aca="false">SUM(J100:P100)</f>
        <v>35762700</v>
      </c>
      <c r="J100" s="161" t="n">
        <f aca="false">J101+J108</f>
        <v>34742800</v>
      </c>
      <c r="K100" s="162" t="n">
        <f aca="false">K101+K108</f>
        <v>1019900</v>
      </c>
      <c r="L100" s="162" t="n">
        <f aca="false">L101+L108</f>
        <v>0</v>
      </c>
      <c r="M100" s="162" t="n">
        <f aca="false">M101+M108</f>
        <v>0</v>
      </c>
      <c r="N100" s="162" t="n">
        <f aca="false">N101+N108</f>
        <v>0</v>
      </c>
      <c r="O100" s="162" t="n">
        <f aca="false">O101+O108</f>
        <v>0</v>
      </c>
      <c r="P100" s="163" t="n">
        <f aca="false">P101+P108</f>
        <v>0</v>
      </c>
      <c r="Q100" s="161" t="n">
        <f aca="false">SUM(R100:X100)</f>
        <v>35406700</v>
      </c>
      <c r="R100" s="161" t="n">
        <f aca="false">R101+R108</f>
        <v>35406700</v>
      </c>
      <c r="S100" s="162" t="n">
        <f aca="false">S101+S108</f>
        <v>0</v>
      </c>
      <c r="T100" s="162" t="n">
        <f aca="false">T101+T108</f>
        <v>0</v>
      </c>
      <c r="U100" s="162" t="n">
        <f aca="false">U101+U108</f>
        <v>0</v>
      </c>
      <c r="V100" s="162" t="n">
        <f aca="false">V101+V108</f>
        <v>0</v>
      </c>
      <c r="W100" s="162" t="n">
        <f aca="false">W101+W108</f>
        <v>0</v>
      </c>
      <c r="X100" s="163" t="n">
        <f aca="false">X101+X108</f>
        <v>0</v>
      </c>
    </row>
    <row r="101" customFormat="false" ht="32.1" hidden="false" customHeight="false" outlineLevel="0" collapsed="false">
      <c r="B101" s="124"/>
      <c r="C101" s="156" t="s">
        <v>133</v>
      </c>
      <c r="D101" s="158" t="s">
        <v>340</v>
      </c>
      <c r="E101" s="157" t="s">
        <v>22</v>
      </c>
      <c r="F101" s="157" t="s">
        <v>39</v>
      </c>
      <c r="G101" s="94" t="n">
        <v>5200000000</v>
      </c>
      <c r="H101" s="160"/>
      <c r="I101" s="161" t="n">
        <f aca="false">SUM(J101:P101)</f>
        <v>35762500</v>
      </c>
      <c r="J101" s="161" t="n">
        <f aca="false">J102</f>
        <v>31742800</v>
      </c>
      <c r="K101" s="162" t="n">
        <f aca="false">K102</f>
        <v>4019700</v>
      </c>
      <c r="L101" s="162" t="n">
        <f aca="false">L102</f>
        <v>0</v>
      </c>
      <c r="M101" s="162" t="n">
        <f aca="false">M102</f>
        <v>0</v>
      </c>
      <c r="N101" s="162" t="n">
        <f aca="false">N102</f>
        <v>0</v>
      </c>
      <c r="O101" s="162" t="n">
        <f aca="false">O102</f>
        <v>0</v>
      </c>
      <c r="P101" s="163" t="n">
        <f aca="false">P102</f>
        <v>0</v>
      </c>
      <c r="Q101" s="161" t="n">
        <f aca="false">SUM(R101:X101)</f>
        <v>35406500</v>
      </c>
      <c r="R101" s="161" t="n">
        <f aca="false">R102</f>
        <v>35406500</v>
      </c>
      <c r="S101" s="162" t="n">
        <f aca="false">S102</f>
        <v>0</v>
      </c>
      <c r="T101" s="162" t="n">
        <f aca="false">T102</f>
        <v>0</v>
      </c>
      <c r="U101" s="162" t="n">
        <f aca="false">U102</f>
        <v>0</v>
      </c>
      <c r="V101" s="162" t="n">
        <f aca="false">V102</f>
        <v>0</v>
      </c>
      <c r="W101" s="162" t="n">
        <f aca="false">W102</f>
        <v>0</v>
      </c>
      <c r="X101" s="163" t="n">
        <f aca="false">X102</f>
        <v>0</v>
      </c>
    </row>
    <row r="102" customFormat="false" ht="17.35" hidden="false" customHeight="false" outlineLevel="0" collapsed="false">
      <c r="B102" s="124"/>
      <c r="C102" s="169" t="s">
        <v>138</v>
      </c>
      <c r="D102" s="158" t="s">
        <v>340</v>
      </c>
      <c r="E102" s="157" t="s">
        <v>22</v>
      </c>
      <c r="F102" s="157" t="s">
        <v>39</v>
      </c>
      <c r="G102" s="94" t="n">
        <v>5240000000</v>
      </c>
      <c r="H102" s="160"/>
      <c r="I102" s="161" t="n">
        <f aca="false">SUM(J102:P102)</f>
        <v>35762500</v>
      </c>
      <c r="J102" s="161" t="n">
        <f aca="false">J103</f>
        <v>31742800</v>
      </c>
      <c r="K102" s="162" t="n">
        <f aca="false">K103</f>
        <v>4019700</v>
      </c>
      <c r="L102" s="162" t="n">
        <f aca="false">L103</f>
        <v>0</v>
      </c>
      <c r="M102" s="162" t="n">
        <f aca="false">M103</f>
        <v>0</v>
      </c>
      <c r="N102" s="162" t="n">
        <f aca="false">N103</f>
        <v>0</v>
      </c>
      <c r="O102" s="162" t="n">
        <f aca="false">O103</f>
        <v>0</v>
      </c>
      <c r="P102" s="163" t="n">
        <f aca="false">P103</f>
        <v>0</v>
      </c>
      <c r="Q102" s="161" t="n">
        <f aca="false">SUM(R102:X102)</f>
        <v>35406500</v>
      </c>
      <c r="R102" s="161" t="n">
        <f aca="false">R103</f>
        <v>35406500</v>
      </c>
      <c r="S102" s="162" t="n">
        <f aca="false">S103</f>
        <v>0</v>
      </c>
      <c r="T102" s="162" t="n">
        <f aca="false">T103</f>
        <v>0</v>
      </c>
      <c r="U102" s="162" t="n">
        <f aca="false">U103</f>
        <v>0</v>
      </c>
      <c r="V102" s="162" t="n">
        <f aca="false">V103</f>
        <v>0</v>
      </c>
      <c r="W102" s="162" t="n">
        <f aca="false">W103</f>
        <v>0</v>
      </c>
      <c r="X102" s="163" t="n">
        <f aca="false">X103</f>
        <v>0</v>
      </c>
    </row>
    <row r="103" customFormat="false" ht="32.1" hidden="false" customHeight="false" outlineLevel="0" collapsed="false">
      <c r="B103" s="124"/>
      <c r="C103" s="169" t="s">
        <v>135</v>
      </c>
      <c r="D103" s="158" t="s">
        <v>340</v>
      </c>
      <c r="E103" s="157" t="s">
        <v>22</v>
      </c>
      <c r="F103" s="157" t="s">
        <v>39</v>
      </c>
      <c r="G103" s="94" t="n">
        <v>5240000590</v>
      </c>
      <c r="H103" s="160"/>
      <c r="I103" s="161" t="n">
        <f aca="false">SUM(J103:P103)</f>
        <v>35762500</v>
      </c>
      <c r="J103" s="161" t="n">
        <f aca="false">J104+J105+J107+J106</f>
        <v>31742800</v>
      </c>
      <c r="K103" s="162" t="n">
        <f aca="false">K104+K105+K107+K106</f>
        <v>4019700</v>
      </c>
      <c r="L103" s="162" t="n">
        <f aca="false">L104+L105+L107+L106</f>
        <v>0</v>
      </c>
      <c r="M103" s="162" t="n">
        <f aca="false">M104+M105+M107+M106</f>
        <v>0</v>
      </c>
      <c r="N103" s="162" t="n">
        <f aca="false">N104+N105+N107+N106</f>
        <v>0</v>
      </c>
      <c r="O103" s="162" t="n">
        <f aca="false">O104+O105+O107+O106</f>
        <v>0</v>
      </c>
      <c r="P103" s="163" t="n">
        <f aca="false">P104+P105+P107+P106</f>
        <v>0</v>
      </c>
      <c r="Q103" s="161" t="n">
        <f aca="false">SUM(R103:X103)</f>
        <v>35406500</v>
      </c>
      <c r="R103" s="161" t="n">
        <f aca="false">R104+R105+R107+R106</f>
        <v>35406500</v>
      </c>
      <c r="S103" s="162" t="n">
        <f aca="false">S104+S105+S107+S106</f>
        <v>0</v>
      </c>
      <c r="T103" s="162" t="n">
        <f aca="false">T104+T105+T107+T106</f>
        <v>0</v>
      </c>
      <c r="U103" s="162" t="n">
        <f aca="false">U104+U105+U107+U106</f>
        <v>0</v>
      </c>
      <c r="V103" s="162" t="n">
        <f aca="false">V104+V105+V107+V106</f>
        <v>0</v>
      </c>
      <c r="W103" s="162" t="n">
        <f aca="false">W104+W105+W107+W106</f>
        <v>0</v>
      </c>
      <c r="X103" s="163" t="n">
        <f aca="false">X104+X105+X107+X106</f>
        <v>0</v>
      </c>
    </row>
    <row r="104" customFormat="false" ht="64.15" hidden="false" customHeight="false" outlineLevel="0" collapsed="false">
      <c r="B104" s="124"/>
      <c r="C104" s="156" t="s">
        <v>105</v>
      </c>
      <c r="D104" s="158" t="s">
        <v>340</v>
      </c>
      <c r="E104" s="157" t="s">
        <v>22</v>
      </c>
      <c r="F104" s="157" t="s">
        <v>39</v>
      </c>
      <c r="G104" s="94" t="n">
        <v>5240000590</v>
      </c>
      <c r="H104" s="160" t="s">
        <v>106</v>
      </c>
      <c r="I104" s="161" t="n">
        <f aca="false">SUM(J104:P104)</f>
        <v>21946500</v>
      </c>
      <c r="J104" s="161" t="n">
        <v>18149200</v>
      </c>
      <c r="K104" s="162" t="n">
        <v>3797300</v>
      </c>
      <c r="L104" s="162"/>
      <c r="M104" s="162"/>
      <c r="N104" s="162"/>
      <c r="O104" s="162"/>
      <c r="P104" s="163"/>
      <c r="Q104" s="161" t="n">
        <f aca="false">SUM(R104:X104)</f>
        <v>21617600</v>
      </c>
      <c r="R104" s="161" t="n">
        <v>21617600</v>
      </c>
      <c r="S104" s="162"/>
      <c r="T104" s="162"/>
      <c r="U104" s="162"/>
      <c r="V104" s="162"/>
      <c r="W104" s="162"/>
      <c r="X104" s="163"/>
    </row>
    <row r="105" customFormat="false" ht="32.1" hidden="false" customHeight="false" outlineLevel="0" collapsed="false">
      <c r="B105" s="124"/>
      <c r="C105" s="156" t="s">
        <v>108</v>
      </c>
      <c r="D105" s="158" t="s">
        <v>340</v>
      </c>
      <c r="E105" s="157" t="s">
        <v>22</v>
      </c>
      <c r="F105" s="157" t="s">
        <v>39</v>
      </c>
      <c r="G105" s="94" t="n">
        <v>5240000590</v>
      </c>
      <c r="H105" s="160" t="s">
        <v>109</v>
      </c>
      <c r="I105" s="161" t="n">
        <f aca="false">SUM(J105:P105)</f>
        <v>1802100</v>
      </c>
      <c r="J105" s="161" t="n">
        <v>1575200</v>
      </c>
      <c r="K105" s="162" t="n">
        <v>226900</v>
      </c>
      <c r="L105" s="162"/>
      <c r="M105" s="162"/>
      <c r="N105" s="162"/>
      <c r="O105" s="162"/>
      <c r="P105" s="163"/>
      <c r="Q105" s="161" t="n">
        <f aca="false">SUM(R105:X105)</f>
        <v>1775200</v>
      </c>
      <c r="R105" s="161" t="n">
        <v>1775200</v>
      </c>
      <c r="S105" s="162"/>
      <c r="T105" s="162"/>
      <c r="U105" s="162"/>
      <c r="V105" s="162"/>
      <c r="W105" s="162"/>
      <c r="X105" s="163"/>
    </row>
    <row r="106" customFormat="false" ht="17.35" hidden="false" customHeight="false" outlineLevel="0" collapsed="false">
      <c r="B106" s="124"/>
      <c r="C106" s="156" t="s">
        <v>131</v>
      </c>
      <c r="D106" s="158" t="s">
        <v>340</v>
      </c>
      <c r="E106" s="157" t="s">
        <v>22</v>
      </c>
      <c r="F106" s="157" t="s">
        <v>39</v>
      </c>
      <c r="G106" s="94" t="n">
        <v>5240000590</v>
      </c>
      <c r="H106" s="160" t="s">
        <v>132</v>
      </c>
      <c r="I106" s="161" t="n">
        <f aca="false">SUM(J106:P106)</f>
        <v>12000000</v>
      </c>
      <c r="J106" s="161" t="n">
        <v>12000000</v>
      </c>
      <c r="K106" s="162" t="n">
        <v>0</v>
      </c>
      <c r="L106" s="162"/>
      <c r="M106" s="162"/>
      <c r="N106" s="162"/>
      <c r="O106" s="162"/>
      <c r="P106" s="163"/>
      <c r="Q106" s="161" t="n">
        <f aca="false">SUM(R106:X106)</f>
        <v>12000000</v>
      </c>
      <c r="R106" s="161" t="n">
        <v>12000000</v>
      </c>
      <c r="S106" s="162"/>
      <c r="T106" s="162"/>
      <c r="U106" s="162"/>
      <c r="V106" s="162"/>
      <c r="W106" s="162"/>
      <c r="X106" s="163"/>
    </row>
    <row r="107" customFormat="false" ht="17.35" hidden="false" customHeight="false" outlineLevel="0" collapsed="false">
      <c r="B107" s="124"/>
      <c r="C107" s="156" t="s">
        <v>111</v>
      </c>
      <c r="D107" s="158" t="s">
        <v>340</v>
      </c>
      <c r="E107" s="157" t="s">
        <v>22</v>
      </c>
      <c r="F107" s="157" t="s">
        <v>39</v>
      </c>
      <c r="G107" s="94" t="n">
        <v>5240000590</v>
      </c>
      <c r="H107" s="160" t="s">
        <v>112</v>
      </c>
      <c r="I107" s="161" t="n">
        <f aca="false">SUM(J107:P107)</f>
        <v>13900</v>
      </c>
      <c r="J107" s="161" t="n">
        <v>18400</v>
      </c>
      <c r="K107" s="162" t="n">
        <v>-4500</v>
      </c>
      <c r="L107" s="162"/>
      <c r="M107" s="162"/>
      <c r="N107" s="162"/>
      <c r="O107" s="162"/>
      <c r="P107" s="163"/>
      <c r="Q107" s="161" t="n">
        <f aca="false">SUM(R107:X107)</f>
        <v>13700</v>
      </c>
      <c r="R107" s="161" t="n">
        <v>13700</v>
      </c>
      <c r="S107" s="162"/>
      <c r="T107" s="162"/>
      <c r="U107" s="162"/>
      <c r="V107" s="162"/>
      <c r="W107" s="162"/>
      <c r="X107" s="163"/>
    </row>
    <row r="108" customFormat="false" ht="32.1" hidden="false" customHeight="false" outlineLevel="0" collapsed="false">
      <c r="B108" s="124"/>
      <c r="C108" s="156" t="s">
        <v>307</v>
      </c>
      <c r="D108" s="158" t="s">
        <v>340</v>
      </c>
      <c r="E108" s="157" t="s">
        <v>22</v>
      </c>
      <c r="F108" s="157" t="s">
        <v>39</v>
      </c>
      <c r="G108" s="94" t="n">
        <v>9900000000</v>
      </c>
      <c r="H108" s="160"/>
      <c r="I108" s="161" t="n">
        <f aca="false">SUM(J108:P108)</f>
        <v>200</v>
      </c>
      <c r="J108" s="161" t="n">
        <f aca="false">J109</f>
        <v>3000000</v>
      </c>
      <c r="K108" s="162" t="n">
        <f aca="false">K109</f>
        <v>-2999800</v>
      </c>
      <c r="L108" s="162" t="n">
        <f aca="false">L109</f>
        <v>0</v>
      </c>
      <c r="M108" s="162" t="n">
        <f aca="false">M109</f>
        <v>0</v>
      </c>
      <c r="N108" s="162" t="n">
        <f aca="false">N109</f>
        <v>0</v>
      </c>
      <c r="O108" s="162" t="n">
        <f aca="false">O109</f>
        <v>0</v>
      </c>
      <c r="P108" s="163" t="n">
        <f aca="false">P109</f>
        <v>0</v>
      </c>
      <c r="Q108" s="161" t="n">
        <f aca="false">SUM(R108:X108)</f>
        <v>200</v>
      </c>
      <c r="R108" s="161" t="n">
        <f aca="false">R109</f>
        <v>200</v>
      </c>
      <c r="S108" s="162" t="n">
        <f aca="false">S109</f>
        <v>0</v>
      </c>
      <c r="T108" s="162" t="n">
        <f aca="false">T109</f>
        <v>0</v>
      </c>
      <c r="U108" s="162" t="n">
        <f aca="false">U109</f>
        <v>0</v>
      </c>
      <c r="V108" s="162" t="n">
        <f aca="false">V109</f>
        <v>0</v>
      </c>
      <c r="W108" s="162" t="n">
        <f aca="false">W109</f>
        <v>0</v>
      </c>
      <c r="X108" s="163" t="n">
        <f aca="false">X109</f>
        <v>0</v>
      </c>
    </row>
    <row r="109" customFormat="false" ht="48.2" hidden="false" customHeight="false" outlineLevel="0" collapsed="false">
      <c r="B109" s="124"/>
      <c r="C109" s="156" t="s">
        <v>313</v>
      </c>
      <c r="D109" s="158" t="s">
        <v>340</v>
      </c>
      <c r="E109" s="157" t="s">
        <v>22</v>
      </c>
      <c r="F109" s="157" t="s">
        <v>39</v>
      </c>
      <c r="G109" s="94" t="n">
        <v>9900200000</v>
      </c>
      <c r="H109" s="160"/>
      <c r="I109" s="161" t="n">
        <f aca="false">SUM(J109:P109)</f>
        <v>200</v>
      </c>
      <c r="J109" s="161" t="n">
        <f aca="false">J110+J112</f>
        <v>3000000</v>
      </c>
      <c r="K109" s="162" t="n">
        <f aca="false">K110+K112</f>
        <v>-2999800</v>
      </c>
      <c r="L109" s="162" t="n">
        <f aca="false">L110+L112</f>
        <v>0</v>
      </c>
      <c r="M109" s="162" t="n">
        <f aca="false">M110+M112</f>
        <v>0</v>
      </c>
      <c r="N109" s="162" t="n">
        <f aca="false">N110+N112</f>
        <v>0</v>
      </c>
      <c r="O109" s="162" t="n">
        <f aca="false">O110+O112</f>
        <v>0</v>
      </c>
      <c r="P109" s="163" t="n">
        <f aca="false">P110+P112</f>
        <v>0</v>
      </c>
      <c r="Q109" s="161" t="n">
        <f aca="false">SUM(R109:X109)</f>
        <v>200</v>
      </c>
      <c r="R109" s="161" t="n">
        <f aca="false">R110+R112</f>
        <v>200</v>
      </c>
      <c r="S109" s="162" t="n">
        <f aca="false">S110+S112</f>
        <v>0</v>
      </c>
      <c r="T109" s="162" t="n">
        <f aca="false">T110+T112</f>
        <v>0</v>
      </c>
      <c r="U109" s="162" t="n">
        <f aca="false">U110+U112</f>
        <v>0</v>
      </c>
      <c r="V109" s="162" t="n">
        <f aca="false">V110+V112</f>
        <v>0</v>
      </c>
      <c r="W109" s="162" t="n">
        <f aca="false">W110+W112</f>
        <v>0</v>
      </c>
      <c r="X109" s="163" t="n">
        <f aca="false">X110+X112</f>
        <v>0</v>
      </c>
    </row>
    <row r="110" customFormat="false" ht="48.2" hidden="false" customHeight="false" outlineLevel="0" collapsed="false">
      <c r="B110" s="124"/>
      <c r="C110" s="156" t="s">
        <v>313</v>
      </c>
      <c r="D110" s="158" t="s">
        <v>340</v>
      </c>
      <c r="E110" s="157" t="s">
        <v>22</v>
      </c>
      <c r="F110" s="157" t="s">
        <v>39</v>
      </c>
      <c r="G110" s="94" t="n">
        <v>9900210010</v>
      </c>
      <c r="H110" s="160"/>
      <c r="I110" s="161" t="n">
        <f aca="false">SUM(J110:P110)</f>
        <v>100</v>
      </c>
      <c r="J110" s="161" t="n">
        <f aca="false">J111</f>
        <v>1500000</v>
      </c>
      <c r="K110" s="162" t="n">
        <f aca="false">K111</f>
        <v>-1499900</v>
      </c>
      <c r="L110" s="162" t="n">
        <f aca="false">L111</f>
        <v>0</v>
      </c>
      <c r="M110" s="162" t="n">
        <f aca="false">M111</f>
        <v>0</v>
      </c>
      <c r="N110" s="162" t="n">
        <f aca="false">N111</f>
        <v>0</v>
      </c>
      <c r="O110" s="162" t="n">
        <f aca="false">O111</f>
        <v>0</v>
      </c>
      <c r="P110" s="163" t="n">
        <f aca="false">P111</f>
        <v>0</v>
      </c>
      <c r="Q110" s="161" t="n">
        <f aca="false">SUM(R110:X110)</f>
        <v>100</v>
      </c>
      <c r="R110" s="161" t="n">
        <f aca="false">R111</f>
        <v>100</v>
      </c>
      <c r="S110" s="162" t="n">
        <f aca="false">S111</f>
        <v>0</v>
      </c>
      <c r="T110" s="162" t="n">
        <f aca="false">T111</f>
        <v>0</v>
      </c>
      <c r="U110" s="162" t="n">
        <f aca="false">U111</f>
        <v>0</v>
      </c>
      <c r="V110" s="162" t="n">
        <f aca="false">V111</f>
        <v>0</v>
      </c>
      <c r="W110" s="162" t="n">
        <f aca="false">W111</f>
        <v>0</v>
      </c>
      <c r="X110" s="163" t="n">
        <f aca="false">X111</f>
        <v>0</v>
      </c>
    </row>
    <row r="111" customFormat="false" ht="32.1" hidden="false" customHeight="false" outlineLevel="0" collapsed="false">
      <c r="B111" s="124"/>
      <c r="C111" s="156" t="s">
        <v>108</v>
      </c>
      <c r="D111" s="158" t="s">
        <v>340</v>
      </c>
      <c r="E111" s="157" t="s">
        <v>22</v>
      </c>
      <c r="F111" s="157" t="s">
        <v>39</v>
      </c>
      <c r="G111" s="94" t="n">
        <v>9900210010</v>
      </c>
      <c r="H111" s="160" t="s">
        <v>109</v>
      </c>
      <c r="I111" s="161" t="n">
        <f aca="false">SUM(J111:P111)</f>
        <v>100</v>
      </c>
      <c r="J111" s="161" t="n">
        <v>1500000</v>
      </c>
      <c r="K111" s="162" t="n">
        <v>-1499900</v>
      </c>
      <c r="L111" s="162" t="n">
        <v>0</v>
      </c>
      <c r="M111" s="162" t="n">
        <v>0</v>
      </c>
      <c r="N111" s="162" t="n">
        <v>0</v>
      </c>
      <c r="O111" s="162" t="n">
        <v>0</v>
      </c>
      <c r="P111" s="163" t="n">
        <v>0</v>
      </c>
      <c r="Q111" s="161" t="n">
        <f aca="false">SUM(R111:X111)</f>
        <v>100</v>
      </c>
      <c r="R111" s="161" t="n">
        <v>100</v>
      </c>
      <c r="S111" s="162" t="n">
        <v>0</v>
      </c>
      <c r="T111" s="162" t="n">
        <v>0</v>
      </c>
      <c r="U111" s="162" t="n">
        <v>0</v>
      </c>
      <c r="V111" s="162" t="n">
        <v>0</v>
      </c>
      <c r="W111" s="162" t="n">
        <v>0</v>
      </c>
      <c r="X111" s="163" t="n">
        <v>0</v>
      </c>
    </row>
    <row r="112" customFormat="false" ht="32.1" hidden="false" customHeight="false" outlineLevel="0" collapsed="false">
      <c r="B112" s="124"/>
      <c r="C112" s="156" t="s">
        <v>314</v>
      </c>
      <c r="D112" s="158" t="s">
        <v>340</v>
      </c>
      <c r="E112" s="157" t="s">
        <v>22</v>
      </c>
      <c r="F112" s="157" t="s">
        <v>39</v>
      </c>
      <c r="G112" s="94" t="n">
        <v>9900210020</v>
      </c>
      <c r="H112" s="160"/>
      <c r="I112" s="161" t="n">
        <f aca="false">SUM(J112:P112)</f>
        <v>100</v>
      </c>
      <c r="J112" s="161" t="n">
        <f aca="false">J113</f>
        <v>1500000</v>
      </c>
      <c r="K112" s="162" t="n">
        <f aca="false">K113</f>
        <v>-1499900</v>
      </c>
      <c r="L112" s="162" t="n">
        <f aca="false">L113</f>
        <v>0</v>
      </c>
      <c r="M112" s="162" t="n">
        <f aca="false">M113</f>
        <v>0</v>
      </c>
      <c r="N112" s="162" t="n">
        <f aca="false">N113</f>
        <v>0</v>
      </c>
      <c r="O112" s="162" t="n">
        <f aca="false">O113</f>
        <v>0</v>
      </c>
      <c r="P112" s="163" t="n">
        <f aca="false">P113</f>
        <v>0</v>
      </c>
      <c r="Q112" s="161" t="n">
        <f aca="false">SUM(R112:X112)</f>
        <v>100</v>
      </c>
      <c r="R112" s="161" t="n">
        <f aca="false">R113</f>
        <v>100</v>
      </c>
      <c r="S112" s="162" t="n">
        <f aca="false">S113</f>
        <v>0</v>
      </c>
      <c r="T112" s="162" t="n">
        <f aca="false">T113</f>
        <v>0</v>
      </c>
      <c r="U112" s="162" t="n">
        <f aca="false">U113</f>
        <v>0</v>
      </c>
      <c r="V112" s="162" t="n">
        <f aca="false">V113</f>
        <v>0</v>
      </c>
      <c r="W112" s="162" t="n">
        <f aca="false">W113</f>
        <v>0</v>
      </c>
      <c r="X112" s="163" t="n">
        <f aca="false">X113</f>
        <v>0</v>
      </c>
    </row>
    <row r="113" customFormat="false" ht="32.1" hidden="false" customHeight="false" outlineLevel="0" collapsed="false">
      <c r="B113" s="124"/>
      <c r="C113" s="156" t="s">
        <v>108</v>
      </c>
      <c r="D113" s="158" t="s">
        <v>340</v>
      </c>
      <c r="E113" s="157" t="s">
        <v>22</v>
      </c>
      <c r="F113" s="157" t="s">
        <v>39</v>
      </c>
      <c r="G113" s="94" t="n">
        <v>9900210020</v>
      </c>
      <c r="H113" s="160" t="s">
        <v>109</v>
      </c>
      <c r="I113" s="161" t="n">
        <f aca="false">SUM(J113:P113)</f>
        <v>100</v>
      </c>
      <c r="J113" s="161" t="n">
        <v>1500000</v>
      </c>
      <c r="K113" s="162" t="n">
        <v>-1499900</v>
      </c>
      <c r="L113" s="162" t="n">
        <v>0</v>
      </c>
      <c r="M113" s="162" t="n">
        <v>0</v>
      </c>
      <c r="N113" s="162" t="n">
        <v>0</v>
      </c>
      <c r="O113" s="162" t="n">
        <v>0</v>
      </c>
      <c r="P113" s="163" t="n">
        <v>0</v>
      </c>
      <c r="Q113" s="161" t="n">
        <f aca="false">SUM(R113:X113)</f>
        <v>100</v>
      </c>
      <c r="R113" s="161" t="n">
        <v>100</v>
      </c>
      <c r="S113" s="162" t="n">
        <v>0</v>
      </c>
      <c r="T113" s="162" t="n">
        <v>0</v>
      </c>
      <c r="U113" s="162" t="n">
        <v>0</v>
      </c>
      <c r="V113" s="162" t="n">
        <v>0</v>
      </c>
      <c r="W113" s="162" t="n">
        <v>0</v>
      </c>
      <c r="X113" s="163" t="n">
        <v>0</v>
      </c>
    </row>
    <row r="114" customFormat="false" ht="32.1" hidden="false" customHeight="false" outlineLevel="0" collapsed="false">
      <c r="B114" s="124"/>
      <c r="C114" s="156" t="s">
        <v>40</v>
      </c>
      <c r="D114" s="158" t="s">
        <v>340</v>
      </c>
      <c r="E114" s="157" t="s">
        <v>22</v>
      </c>
      <c r="F114" s="157" t="s">
        <v>41</v>
      </c>
      <c r="G114" s="94"/>
      <c r="H114" s="160"/>
      <c r="I114" s="161" t="n">
        <f aca="false">SUM(J114:P114)</f>
        <v>252000</v>
      </c>
      <c r="J114" s="161" t="n">
        <f aca="false">J115</f>
        <v>252000</v>
      </c>
      <c r="K114" s="162" t="n">
        <f aca="false">K115</f>
        <v>0</v>
      </c>
      <c r="L114" s="162" t="n">
        <f aca="false">L115</f>
        <v>0</v>
      </c>
      <c r="M114" s="162" t="n">
        <f aca="false">M115</f>
        <v>0</v>
      </c>
      <c r="N114" s="162" t="n">
        <f aca="false">N115</f>
        <v>0</v>
      </c>
      <c r="O114" s="162" t="n">
        <f aca="false">O115</f>
        <v>0</v>
      </c>
      <c r="P114" s="163" t="n">
        <f aca="false">P115</f>
        <v>0</v>
      </c>
      <c r="Q114" s="161" t="n">
        <f aca="false">SUM(R114:X114)</f>
        <v>252000</v>
      </c>
      <c r="R114" s="161" t="n">
        <f aca="false">R115</f>
        <v>252000</v>
      </c>
      <c r="S114" s="162" t="n">
        <f aca="false">S115</f>
        <v>0</v>
      </c>
      <c r="T114" s="162" t="n">
        <f aca="false">T115</f>
        <v>0</v>
      </c>
      <c r="U114" s="162" t="n">
        <f aca="false">U115</f>
        <v>0</v>
      </c>
      <c r="V114" s="162" t="n">
        <f aca="false">V115</f>
        <v>0</v>
      </c>
      <c r="W114" s="162" t="n">
        <f aca="false">W115</f>
        <v>0</v>
      </c>
      <c r="X114" s="163" t="n">
        <f aca="false">X115</f>
        <v>0</v>
      </c>
    </row>
    <row r="115" customFormat="false" ht="32.1" hidden="false" customHeight="false" outlineLevel="0" collapsed="false">
      <c r="B115" s="124"/>
      <c r="C115" s="156" t="s">
        <v>102</v>
      </c>
      <c r="D115" s="158" t="s">
        <v>340</v>
      </c>
      <c r="E115" s="157" t="s">
        <v>22</v>
      </c>
      <c r="F115" s="157" t="s">
        <v>41</v>
      </c>
      <c r="G115" s="94" t="n">
        <v>5000000000</v>
      </c>
      <c r="H115" s="160"/>
      <c r="I115" s="161" t="n">
        <f aca="false">SUM(J115:P115)</f>
        <v>252000</v>
      </c>
      <c r="J115" s="161" t="n">
        <f aca="false">J116</f>
        <v>252000</v>
      </c>
      <c r="K115" s="162" t="n">
        <f aca="false">K116</f>
        <v>0</v>
      </c>
      <c r="L115" s="162" t="n">
        <f aca="false">L116</f>
        <v>0</v>
      </c>
      <c r="M115" s="162" t="n">
        <f aca="false">M116</f>
        <v>0</v>
      </c>
      <c r="N115" s="162" t="n">
        <f aca="false">N116</f>
        <v>0</v>
      </c>
      <c r="O115" s="162" t="n">
        <f aca="false">O116</f>
        <v>0</v>
      </c>
      <c r="P115" s="163" t="n">
        <f aca="false">P116</f>
        <v>0</v>
      </c>
      <c r="Q115" s="161" t="n">
        <f aca="false">SUM(R115:X115)</f>
        <v>252000</v>
      </c>
      <c r="R115" s="161" t="n">
        <f aca="false">R116</f>
        <v>252000</v>
      </c>
      <c r="S115" s="162" t="n">
        <f aca="false">S116</f>
        <v>0</v>
      </c>
      <c r="T115" s="162" t="n">
        <f aca="false">T116</f>
        <v>0</v>
      </c>
      <c r="U115" s="162" t="n">
        <f aca="false">U116</f>
        <v>0</v>
      </c>
      <c r="V115" s="162" t="n">
        <f aca="false">V116</f>
        <v>0</v>
      </c>
      <c r="W115" s="162" t="n">
        <f aca="false">W116</f>
        <v>0</v>
      </c>
      <c r="X115" s="163" t="n">
        <f aca="false">X116</f>
        <v>0</v>
      </c>
    </row>
    <row r="116" customFormat="false" ht="32.1" hidden="false" customHeight="false" outlineLevel="0" collapsed="false">
      <c r="B116" s="124"/>
      <c r="C116" s="156" t="s">
        <v>343</v>
      </c>
      <c r="D116" s="158" t="s">
        <v>340</v>
      </c>
      <c r="E116" s="157" t="s">
        <v>22</v>
      </c>
      <c r="F116" s="157" t="s">
        <v>41</v>
      </c>
      <c r="G116" s="94" t="n">
        <v>5010000000</v>
      </c>
      <c r="H116" s="160"/>
      <c r="I116" s="161" t="n">
        <f aca="false">SUM(J116:P116)</f>
        <v>252000</v>
      </c>
      <c r="J116" s="161" t="n">
        <f aca="false">J117</f>
        <v>252000</v>
      </c>
      <c r="K116" s="162" t="n">
        <f aca="false">K117</f>
        <v>0</v>
      </c>
      <c r="L116" s="162" t="n">
        <f aca="false">L117</f>
        <v>0</v>
      </c>
      <c r="M116" s="162" t="n">
        <f aca="false">M117</f>
        <v>0</v>
      </c>
      <c r="N116" s="162" t="n">
        <f aca="false">N117</f>
        <v>0</v>
      </c>
      <c r="O116" s="162" t="n">
        <f aca="false">O117</f>
        <v>0</v>
      </c>
      <c r="P116" s="163" t="n">
        <f aca="false">P117</f>
        <v>0</v>
      </c>
      <c r="Q116" s="161" t="n">
        <f aca="false">SUM(R116:X116)</f>
        <v>252000</v>
      </c>
      <c r="R116" s="161" t="n">
        <f aca="false">R117</f>
        <v>252000</v>
      </c>
      <c r="S116" s="162" t="n">
        <f aca="false">S117</f>
        <v>0</v>
      </c>
      <c r="T116" s="162" t="n">
        <f aca="false">T117</f>
        <v>0</v>
      </c>
      <c r="U116" s="162" t="n">
        <f aca="false">U117</f>
        <v>0</v>
      </c>
      <c r="V116" s="162" t="n">
        <f aca="false">V117</f>
        <v>0</v>
      </c>
      <c r="W116" s="162" t="n">
        <f aca="false">W117</f>
        <v>0</v>
      </c>
      <c r="X116" s="163" t="n">
        <f aca="false">X117</f>
        <v>0</v>
      </c>
    </row>
    <row r="117" customFormat="false" ht="126.85" hidden="false" customHeight="false" outlineLevel="0" collapsed="false">
      <c r="B117" s="124"/>
      <c r="C117" s="156" t="s">
        <v>107</v>
      </c>
      <c r="D117" s="158" t="s">
        <v>340</v>
      </c>
      <c r="E117" s="157" t="s">
        <v>22</v>
      </c>
      <c r="F117" s="157" t="s">
        <v>41</v>
      </c>
      <c r="G117" s="94" t="n">
        <v>5010060070</v>
      </c>
      <c r="H117" s="160"/>
      <c r="I117" s="161" t="n">
        <f aca="false">SUM(J117:P117)</f>
        <v>252000</v>
      </c>
      <c r="J117" s="161" t="n">
        <f aca="false">J118</f>
        <v>252000</v>
      </c>
      <c r="K117" s="162" t="n">
        <f aca="false">K118</f>
        <v>0</v>
      </c>
      <c r="L117" s="162" t="n">
        <f aca="false">L118</f>
        <v>0</v>
      </c>
      <c r="M117" s="162" t="n">
        <f aca="false">M118</f>
        <v>0</v>
      </c>
      <c r="N117" s="162" t="n">
        <f aca="false">N118</f>
        <v>0</v>
      </c>
      <c r="O117" s="162" t="n">
        <f aca="false">O118</f>
        <v>0</v>
      </c>
      <c r="P117" s="163" t="n">
        <f aca="false">P118</f>
        <v>0</v>
      </c>
      <c r="Q117" s="161" t="n">
        <f aca="false">SUM(R117:X117)</f>
        <v>252000</v>
      </c>
      <c r="R117" s="161" t="n">
        <f aca="false">R118</f>
        <v>252000</v>
      </c>
      <c r="S117" s="162" t="n">
        <f aca="false">S118</f>
        <v>0</v>
      </c>
      <c r="T117" s="162" t="n">
        <f aca="false">T118</f>
        <v>0</v>
      </c>
      <c r="U117" s="162" t="n">
        <f aca="false">U118</f>
        <v>0</v>
      </c>
      <c r="V117" s="162" t="n">
        <f aca="false">V118</f>
        <v>0</v>
      </c>
      <c r="W117" s="162" t="n">
        <f aca="false">W118</f>
        <v>0</v>
      </c>
      <c r="X117" s="163" t="n">
        <f aca="false">X118</f>
        <v>0</v>
      </c>
    </row>
    <row r="118" customFormat="false" ht="32.1" hidden="false" customHeight="false" outlineLevel="0" collapsed="false">
      <c r="B118" s="124"/>
      <c r="C118" s="156" t="s">
        <v>108</v>
      </c>
      <c r="D118" s="158" t="s">
        <v>340</v>
      </c>
      <c r="E118" s="157" t="s">
        <v>22</v>
      </c>
      <c r="F118" s="157" t="s">
        <v>41</v>
      </c>
      <c r="G118" s="94" t="n">
        <v>5010060070</v>
      </c>
      <c r="H118" s="160" t="s">
        <v>109</v>
      </c>
      <c r="I118" s="161" t="n">
        <f aca="false">SUM(J118:P118)</f>
        <v>252000</v>
      </c>
      <c r="J118" s="161" t="n">
        <v>252000</v>
      </c>
      <c r="K118" s="162" t="n">
        <v>0</v>
      </c>
      <c r="L118" s="162"/>
      <c r="M118" s="162"/>
      <c r="N118" s="162"/>
      <c r="O118" s="162"/>
      <c r="P118" s="163"/>
      <c r="Q118" s="161" t="n">
        <f aca="false">SUM(R118:X118)</f>
        <v>252000</v>
      </c>
      <c r="R118" s="161" t="n">
        <v>252000</v>
      </c>
      <c r="S118" s="162"/>
      <c r="T118" s="162"/>
      <c r="U118" s="162"/>
      <c r="V118" s="162"/>
      <c r="W118" s="162"/>
      <c r="X118" s="163"/>
    </row>
    <row r="119" customFormat="false" ht="32.1" hidden="false" customHeight="false" outlineLevel="0" collapsed="false">
      <c r="B119" s="124"/>
      <c r="C119" s="156" t="s">
        <v>42</v>
      </c>
      <c r="D119" s="158" t="s">
        <v>340</v>
      </c>
      <c r="E119" s="157" t="s">
        <v>22</v>
      </c>
      <c r="F119" s="157" t="s">
        <v>43</v>
      </c>
      <c r="G119" s="94"/>
      <c r="H119" s="160"/>
      <c r="I119" s="161" t="n">
        <f aca="false">SUM(J119:P119)</f>
        <v>11450000</v>
      </c>
      <c r="J119" s="161" t="n">
        <f aca="false">J120+J124+J131</f>
        <v>10750000</v>
      </c>
      <c r="K119" s="162" t="n">
        <f aca="false">K120+K124+K131+K135</f>
        <v>700000</v>
      </c>
      <c r="L119" s="162" t="n">
        <f aca="false">L120+L124+L131</f>
        <v>0</v>
      </c>
      <c r="M119" s="162" t="n">
        <f aca="false">M120+M124+M131</f>
        <v>0</v>
      </c>
      <c r="N119" s="162" t="n">
        <f aca="false">N120+N124+N131</f>
        <v>0</v>
      </c>
      <c r="O119" s="162" t="n">
        <f aca="false">O120+O124+O131</f>
        <v>0</v>
      </c>
      <c r="P119" s="163" t="n">
        <f aca="false">P120+P124+P131</f>
        <v>0</v>
      </c>
      <c r="Q119" s="161" t="n">
        <f aca="false">SUM(R119:X119)</f>
        <v>11550000</v>
      </c>
      <c r="R119" s="162" t="n">
        <f aca="false">R120+R124+R131+R135</f>
        <v>11550000</v>
      </c>
      <c r="S119" s="162" t="n">
        <f aca="false">S120+S124+S131</f>
        <v>0</v>
      </c>
      <c r="T119" s="162" t="n">
        <f aca="false">T120+T124+T131</f>
        <v>0</v>
      </c>
      <c r="U119" s="162" t="n">
        <f aca="false">U120+U124+U131</f>
        <v>0</v>
      </c>
      <c r="V119" s="162" t="n">
        <f aca="false">V120+V124+V131</f>
        <v>0</v>
      </c>
      <c r="W119" s="162" t="n">
        <f aca="false">W120+W124+W131</f>
        <v>0</v>
      </c>
      <c r="X119" s="163" t="n">
        <f aca="false">X120+X124+X131</f>
        <v>0</v>
      </c>
    </row>
    <row r="120" customFormat="false" ht="64.15" hidden="false" customHeight="false" outlineLevel="0" collapsed="false">
      <c r="B120" s="124"/>
      <c r="C120" s="156" t="s">
        <v>264</v>
      </c>
      <c r="D120" s="158" t="s">
        <v>340</v>
      </c>
      <c r="E120" s="157" t="s">
        <v>22</v>
      </c>
      <c r="F120" s="157" t="s">
        <v>43</v>
      </c>
      <c r="G120" s="94" t="n">
        <v>6600000000</v>
      </c>
      <c r="H120" s="160"/>
      <c r="I120" s="161" t="n">
        <f aca="false">SUM(J120:P120)</f>
        <v>10550000</v>
      </c>
      <c r="J120" s="161" t="n">
        <f aca="false">J121</f>
        <v>10550000</v>
      </c>
      <c r="K120" s="162" t="n">
        <f aca="false">K121</f>
        <v>0</v>
      </c>
      <c r="L120" s="162" t="n">
        <f aca="false">L121</f>
        <v>0</v>
      </c>
      <c r="M120" s="162" t="n">
        <f aca="false">M121</f>
        <v>0</v>
      </c>
      <c r="N120" s="162" t="n">
        <f aca="false">N121</f>
        <v>0</v>
      </c>
      <c r="O120" s="162" t="n">
        <f aca="false">O121</f>
        <v>0</v>
      </c>
      <c r="P120" s="163" t="n">
        <f aca="false">P121</f>
        <v>0</v>
      </c>
      <c r="Q120" s="161" t="n">
        <f aca="false">SUM(R120:X120)</f>
        <v>10650000</v>
      </c>
      <c r="R120" s="161" t="n">
        <f aca="false">R121</f>
        <v>10650000</v>
      </c>
      <c r="S120" s="162" t="n">
        <f aca="false">S121</f>
        <v>0</v>
      </c>
      <c r="T120" s="162" t="n">
        <f aca="false">T121</f>
        <v>0</v>
      </c>
      <c r="U120" s="162" t="n">
        <f aca="false">U121</f>
        <v>0</v>
      </c>
      <c r="V120" s="162" t="n">
        <f aca="false">V121</f>
        <v>0</v>
      </c>
      <c r="W120" s="162" t="n">
        <f aca="false">W121</f>
        <v>0</v>
      </c>
      <c r="X120" s="163" t="n">
        <f aca="false">X121</f>
        <v>0</v>
      </c>
    </row>
    <row r="121" customFormat="false" ht="32.1" hidden="false" customHeight="false" outlineLevel="0" collapsed="false">
      <c r="B121" s="124"/>
      <c r="C121" s="156" t="s">
        <v>265</v>
      </c>
      <c r="D121" s="158" t="s">
        <v>340</v>
      </c>
      <c r="E121" s="157" t="s">
        <v>22</v>
      </c>
      <c r="F121" s="157" t="s">
        <v>43</v>
      </c>
      <c r="G121" s="94" t="n">
        <v>6610000000</v>
      </c>
      <c r="H121" s="160"/>
      <c r="I121" s="161" t="n">
        <f aca="false">SUM(J121:P121)</f>
        <v>10550000</v>
      </c>
      <c r="J121" s="161" t="n">
        <f aca="false">J122</f>
        <v>10550000</v>
      </c>
      <c r="K121" s="162" t="n">
        <f aca="false">K122</f>
        <v>0</v>
      </c>
      <c r="L121" s="162" t="n">
        <f aca="false">L122</f>
        <v>0</v>
      </c>
      <c r="M121" s="162" t="n">
        <f aca="false">M122</f>
        <v>0</v>
      </c>
      <c r="N121" s="162" t="n">
        <f aca="false">N122</f>
        <v>0</v>
      </c>
      <c r="O121" s="162" t="n">
        <f aca="false">O122</f>
        <v>0</v>
      </c>
      <c r="P121" s="163" t="n">
        <f aca="false">P122</f>
        <v>0</v>
      </c>
      <c r="Q121" s="161" t="n">
        <f aca="false">SUM(R121:X121)</f>
        <v>10650000</v>
      </c>
      <c r="R121" s="161" t="n">
        <f aca="false">R122</f>
        <v>10650000</v>
      </c>
      <c r="S121" s="162" t="n">
        <f aca="false">S122</f>
        <v>0</v>
      </c>
      <c r="T121" s="162" t="n">
        <f aca="false">T122</f>
        <v>0</v>
      </c>
      <c r="U121" s="162" t="n">
        <f aca="false">U122</f>
        <v>0</v>
      </c>
      <c r="V121" s="162" t="n">
        <f aca="false">V122</f>
        <v>0</v>
      </c>
      <c r="W121" s="162" t="n">
        <f aca="false">W122</f>
        <v>0</v>
      </c>
      <c r="X121" s="163" t="n">
        <f aca="false">X122</f>
        <v>0</v>
      </c>
    </row>
    <row r="122" customFormat="false" ht="64.15" hidden="false" customHeight="false" outlineLevel="0" collapsed="false">
      <c r="B122" s="124"/>
      <c r="C122" s="156" t="s">
        <v>344</v>
      </c>
      <c r="D122" s="158" t="s">
        <v>340</v>
      </c>
      <c r="E122" s="157" t="s">
        <v>22</v>
      </c>
      <c r="F122" s="157" t="s">
        <v>43</v>
      </c>
      <c r="G122" s="94" t="n">
        <v>6610010040</v>
      </c>
      <c r="H122" s="160"/>
      <c r="I122" s="161" t="n">
        <f aca="false">SUM(J122:P122)</f>
        <v>10550000</v>
      </c>
      <c r="J122" s="161" t="n">
        <f aca="false">J123</f>
        <v>10550000</v>
      </c>
      <c r="K122" s="162" t="n">
        <f aca="false">K123</f>
        <v>0</v>
      </c>
      <c r="L122" s="162" t="n">
        <f aca="false">L123</f>
        <v>0</v>
      </c>
      <c r="M122" s="162" t="n">
        <f aca="false">M123</f>
        <v>0</v>
      </c>
      <c r="N122" s="162" t="n">
        <f aca="false">N123</f>
        <v>0</v>
      </c>
      <c r="O122" s="162" t="n">
        <f aca="false">O123</f>
        <v>0</v>
      </c>
      <c r="P122" s="163" t="n">
        <f aca="false">P123</f>
        <v>0</v>
      </c>
      <c r="Q122" s="161" t="n">
        <f aca="false">SUM(R122:X122)</f>
        <v>10650000</v>
      </c>
      <c r="R122" s="161" t="n">
        <f aca="false">R123</f>
        <v>10650000</v>
      </c>
      <c r="S122" s="162" t="n">
        <f aca="false">S123</f>
        <v>0</v>
      </c>
      <c r="T122" s="162" t="n">
        <f aca="false">T123</f>
        <v>0</v>
      </c>
      <c r="U122" s="162" t="n">
        <f aca="false">U123</f>
        <v>0</v>
      </c>
      <c r="V122" s="162" t="n">
        <f aca="false">V123</f>
        <v>0</v>
      </c>
      <c r="W122" s="162" t="n">
        <f aca="false">W123</f>
        <v>0</v>
      </c>
      <c r="X122" s="163" t="n">
        <f aca="false">X123</f>
        <v>0</v>
      </c>
    </row>
    <row r="123" customFormat="false" ht="32.1" hidden="false" customHeight="false" outlineLevel="0" collapsed="false">
      <c r="B123" s="124"/>
      <c r="C123" s="156" t="s">
        <v>108</v>
      </c>
      <c r="D123" s="158" t="s">
        <v>340</v>
      </c>
      <c r="E123" s="157" t="s">
        <v>22</v>
      </c>
      <c r="F123" s="157" t="s">
        <v>43</v>
      </c>
      <c r="G123" s="94" t="n">
        <v>6610010040</v>
      </c>
      <c r="H123" s="160" t="s">
        <v>109</v>
      </c>
      <c r="I123" s="161" t="n">
        <f aca="false">SUM(J123:P123)</f>
        <v>10550000</v>
      </c>
      <c r="J123" s="161" t="n">
        <v>10550000</v>
      </c>
      <c r="K123" s="162" t="n">
        <v>0</v>
      </c>
      <c r="L123" s="162" t="n">
        <v>0</v>
      </c>
      <c r="M123" s="162" t="n">
        <v>0</v>
      </c>
      <c r="N123" s="162" t="n">
        <v>0</v>
      </c>
      <c r="O123" s="162" t="n">
        <v>0</v>
      </c>
      <c r="P123" s="163" t="n">
        <v>0</v>
      </c>
      <c r="Q123" s="161" t="n">
        <f aca="false">SUM(R123:X123)</f>
        <v>10650000</v>
      </c>
      <c r="R123" s="161" t="n">
        <v>10650000</v>
      </c>
      <c r="S123" s="162" t="n">
        <v>0</v>
      </c>
      <c r="T123" s="162" t="n">
        <v>0</v>
      </c>
      <c r="U123" s="162" t="n">
        <v>0</v>
      </c>
      <c r="V123" s="162" t="n">
        <v>0</v>
      </c>
      <c r="W123" s="162" t="n">
        <v>0</v>
      </c>
      <c r="X123" s="163" t="n">
        <v>0</v>
      </c>
    </row>
    <row r="124" customFormat="false" ht="48.2" hidden="false" customHeight="false" outlineLevel="0" collapsed="false">
      <c r="B124" s="124"/>
      <c r="C124" s="156" t="s">
        <v>268</v>
      </c>
      <c r="D124" s="158" t="s">
        <v>340</v>
      </c>
      <c r="E124" s="157" t="s">
        <v>22</v>
      </c>
      <c r="F124" s="157" t="s">
        <v>43</v>
      </c>
      <c r="G124" s="94" t="n">
        <v>6700000000</v>
      </c>
      <c r="H124" s="160"/>
      <c r="I124" s="161" t="n">
        <f aca="false">SUM(J124:P124)</f>
        <v>350000</v>
      </c>
      <c r="J124" s="161" t="n">
        <f aca="false">J125+J128</f>
        <v>200000</v>
      </c>
      <c r="K124" s="162" t="n">
        <f aca="false">K125+K128</f>
        <v>150000</v>
      </c>
      <c r="L124" s="162" t="n">
        <f aca="false">L125+L128</f>
        <v>0</v>
      </c>
      <c r="M124" s="162" t="n">
        <f aca="false">M125+M128</f>
        <v>0</v>
      </c>
      <c r="N124" s="162" t="n">
        <f aca="false">N125+N128</f>
        <v>0</v>
      </c>
      <c r="O124" s="162" t="n">
        <f aca="false">O125+O128</f>
        <v>0</v>
      </c>
      <c r="P124" s="163" t="n">
        <f aca="false">P125+P128</f>
        <v>0</v>
      </c>
      <c r="Q124" s="161" t="n">
        <f aca="false">SUM(R124:X124)</f>
        <v>350000</v>
      </c>
      <c r="R124" s="161" t="n">
        <f aca="false">R125+R128</f>
        <v>350000</v>
      </c>
      <c r="S124" s="162" t="n">
        <f aca="false">S125+S128</f>
        <v>0</v>
      </c>
      <c r="T124" s="162" t="n">
        <f aca="false">T125+T128</f>
        <v>0</v>
      </c>
      <c r="U124" s="162" t="n">
        <f aca="false">U125+U128</f>
        <v>0</v>
      </c>
      <c r="V124" s="162" t="n">
        <f aca="false">V125+V128</f>
        <v>0</v>
      </c>
      <c r="W124" s="162" t="n">
        <f aca="false">W125+W128</f>
        <v>0</v>
      </c>
      <c r="X124" s="163" t="n">
        <f aca="false">X125+X128</f>
        <v>0</v>
      </c>
    </row>
    <row r="125" customFormat="false" ht="32.1" hidden="false" customHeight="false" outlineLevel="0" collapsed="false">
      <c r="B125" s="124"/>
      <c r="C125" s="156" t="s">
        <v>269</v>
      </c>
      <c r="D125" s="158" t="s">
        <v>340</v>
      </c>
      <c r="E125" s="157" t="s">
        <v>22</v>
      </c>
      <c r="F125" s="157" t="s">
        <v>43</v>
      </c>
      <c r="G125" s="94" t="n">
        <v>6710000000</v>
      </c>
      <c r="H125" s="160"/>
      <c r="I125" s="161" t="n">
        <f aca="false">SUM(J125:P125)</f>
        <v>200000</v>
      </c>
      <c r="J125" s="161" t="n">
        <f aca="false">J126</f>
        <v>200000</v>
      </c>
      <c r="K125" s="162" t="n">
        <f aca="false">K126</f>
        <v>0</v>
      </c>
      <c r="L125" s="162" t="n">
        <f aca="false">L126</f>
        <v>0</v>
      </c>
      <c r="M125" s="162" t="n">
        <f aca="false">M126</f>
        <v>0</v>
      </c>
      <c r="N125" s="162" t="n">
        <f aca="false">N126</f>
        <v>0</v>
      </c>
      <c r="O125" s="162" t="n">
        <f aca="false">O126</f>
        <v>0</v>
      </c>
      <c r="P125" s="163" t="n">
        <f aca="false">P126</f>
        <v>0</v>
      </c>
      <c r="Q125" s="161" t="n">
        <f aca="false">SUM(R125:X125)</f>
        <v>200000</v>
      </c>
      <c r="R125" s="161" t="n">
        <f aca="false">R126</f>
        <v>200000</v>
      </c>
      <c r="S125" s="162" t="n">
        <f aca="false">S126</f>
        <v>0</v>
      </c>
      <c r="T125" s="162" t="n">
        <f aca="false">T126</f>
        <v>0</v>
      </c>
      <c r="U125" s="162" t="n">
        <f aca="false">U126</f>
        <v>0</v>
      </c>
      <c r="V125" s="162" t="n">
        <f aca="false">V126</f>
        <v>0</v>
      </c>
      <c r="W125" s="162" t="n">
        <f aca="false">W126</f>
        <v>0</v>
      </c>
      <c r="X125" s="163" t="n">
        <f aca="false">X126</f>
        <v>0</v>
      </c>
    </row>
    <row r="126" customFormat="false" ht="17.35" hidden="false" customHeight="false" outlineLevel="0" collapsed="false">
      <c r="B126" s="124"/>
      <c r="C126" s="156" t="s">
        <v>270</v>
      </c>
      <c r="D126" s="158" t="s">
        <v>340</v>
      </c>
      <c r="E126" s="157" t="s">
        <v>22</v>
      </c>
      <c r="F126" s="157" t="s">
        <v>43</v>
      </c>
      <c r="G126" s="94" t="n">
        <v>6710010220</v>
      </c>
      <c r="H126" s="160"/>
      <c r="I126" s="161" t="n">
        <f aca="false">SUM(J126:P126)</f>
        <v>200000</v>
      </c>
      <c r="J126" s="161" t="n">
        <f aca="false">J127</f>
        <v>200000</v>
      </c>
      <c r="K126" s="162" t="n">
        <f aca="false">K127</f>
        <v>0</v>
      </c>
      <c r="L126" s="162" t="n">
        <f aca="false">L127</f>
        <v>0</v>
      </c>
      <c r="M126" s="162" t="n">
        <f aca="false">M127</f>
        <v>0</v>
      </c>
      <c r="N126" s="162" t="n">
        <f aca="false">N127</f>
        <v>0</v>
      </c>
      <c r="O126" s="162" t="n">
        <f aca="false">O127</f>
        <v>0</v>
      </c>
      <c r="P126" s="163" t="n">
        <f aca="false">P127</f>
        <v>0</v>
      </c>
      <c r="Q126" s="161" t="n">
        <f aca="false">SUM(R126:X126)</f>
        <v>200000</v>
      </c>
      <c r="R126" s="161" t="n">
        <f aca="false">R127</f>
        <v>200000</v>
      </c>
      <c r="S126" s="162" t="n">
        <f aca="false">S127</f>
        <v>0</v>
      </c>
      <c r="T126" s="162" t="n">
        <f aca="false">T127</f>
        <v>0</v>
      </c>
      <c r="U126" s="162" t="n">
        <f aca="false">U127</f>
        <v>0</v>
      </c>
      <c r="V126" s="162" t="n">
        <f aca="false">V127</f>
        <v>0</v>
      </c>
      <c r="W126" s="162" t="n">
        <f aca="false">W127</f>
        <v>0</v>
      </c>
      <c r="X126" s="163" t="n">
        <f aca="false">X127</f>
        <v>0</v>
      </c>
    </row>
    <row r="127" customFormat="false" ht="32.1" hidden="false" customHeight="false" outlineLevel="0" collapsed="false">
      <c r="B127" s="124"/>
      <c r="C127" s="156" t="s">
        <v>108</v>
      </c>
      <c r="D127" s="158" t="s">
        <v>340</v>
      </c>
      <c r="E127" s="157" t="s">
        <v>22</v>
      </c>
      <c r="F127" s="157" t="s">
        <v>43</v>
      </c>
      <c r="G127" s="94" t="n">
        <v>6710010220</v>
      </c>
      <c r="H127" s="160" t="s">
        <v>109</v>
      </c>
      <c r="I127" s="161" t="n">
        <f aca="false">SUM(J127:P127)</f>
        <v>200000</v>
      </c>
      <c r="J127" s="161" t="n">
        <v>200000</v>
      </c>
      <c r="K127" s="162"/>
      <c r="L127" s="162"/>
      <c r="M127" s="162"/>
      <c r="N127" s="162"/>
      <c r="O127" s="162"/>
      <c r="P127" s="163"/>
      <c r="Q127" s="161" t="n">
        <f aca="false">SUM(R127:X127)</f>
        <v>200000</v>
      </c>
      <c r="R127" s="161" t="n">
        <v>200000</v>
      </c>
      <c r="S127" s="162"/>
      <c r="T127" s="162"/>
      <c r="U127" s="162"/>
      <c r="V127" s="162"/>
      <c r="W127" s="162"/>
      <c r="X127" s="163"/>
    </row>
    <row r="128" customFormat="false" ht="32.1" hidden="false" customHeight="false" outlineLevel="0" collapsed="false">
      <c r="B128" s="124"/>
      <c r="C128" s="156" t="s">
        <v>271</v>
      </c>
      <c r="D128" s="158" t="s">
        <v>340</v>
      </c>
      <c r="E128" s="157" t="s">
        <v>22</v>
      </c>
      <c r="F128" s="157" t="s">
        <v>43</v>
      </c>
      <c r="G128" s="94" t="n">
        <v>6720000000</v>
      </c>
      <c r="H128" s="160"/>
      <c r="I128" s="161" t="n">
        <f aca="false">SUM(J128:P128)</f>
        <v>150000</v>
      </c>
      <c r="J128" s="161" t="n">
        <f aca="false">J129</f>
        <v>0</v>
      </c>
      <c r="K128" s="162" t="n">
        <f aca="false">K129</f>
        <v>150000</v>
      </c>
      <c r="L128" s="162" t="n">
        <f aca="false">L129</f>
        <v>0</v>
      </c>
      <c r="M128" s="162" t="n">
        <f aca="false">M129</f>
        <v>0</v>
      </c>
      <c r="N128" s="162" t="n">
        <f aca="false">N129</f>
        <v>0</v>
      </c>
      <c r="O128" s="162" t="n">
        <f aca="false">O129</f>
        <v>0</v>
      </c>
      <c r="P128" s="163" t="n">
        <f aca="false">P129</f>
        <v>0</v>
      </c>
      <c r="Q128" s="161" t="n">
        <f aca="false">SUM(R128:X128)</f>
        <v>150000</v>
      </c>
      <c r="R128" s="161" t="n">
        <f aca="false">R129</f>
        <v>150000</v>
      </c>
      <c r="S128" s="162" t="n">
        <f aca="false">S129</f>
        <v>0</v>
      </c>
      <c r="T128" s="162" t="n">
        <f aca="false">T129</f>
        <v>0</v>
      </c>
      <c r="U128" s="162" t="n">
        <f aca="false">U129</f>
        <v>0</v>
      </c>
      <c r="V128" s="162" t="n">
        <f aca="false">V129</f>
        <v>0</v>
      </c>
      <c r="W128" s="162" t="n">
        <f aca="false">W129</f>
        <v>0</v>
      </c>
      <c r="X128" s="163" t="n">
        <f aca="false">X129</f>
        <v>0</v>
      </c>
    </row>
    <row r="129" customFormat="false" ht="32.1" hidden="false" customHeight="false" outlineLevel="0" collapsed="false">
      <c r="B129" s="124"/>
      <c r="C129" s="156" t="s">
        <v>272</v>
      </c>
      <c r="D129" s="158" t="s">
        <v>340</v>
      </c>
      <c r="E129" s="157" t="s">
        <v>22</v>
      </c>
      <c r="F129" s="157" t="s">
        <v>43</v>
      </c>
      <c r="G129" s="94" t="n">
        <v>6720010530</v>
      </c>
      <c r="H129" s="160"/>
      <c r="I129" s="161" t="n">
        <f aca="false">SUM(J129:P129)</f>
        <v>150000</v>
      </c>
      <c r="J129" s="161" t="n">
        <f aca="false">J130</f>
        <v>0</v>
      </c>
      <c r="K129" s="162" t="n">
        <f aca="false">K130</f>
        <v>150000</v>
      </c>
      <c r="L129" s="162" t="n">
        <f aca="false">L130</f>
        <v>0</v>
      </c>
      <c r="M129" s="162" t="n">
        <f aca="false">M130</f>
        <v>0</v>
      </c>
      <c r="N129" s="162" t="n">
        <f aca="false">N130</f>
        <v>0</v>
      </c>
      <c r="O129" s="162" t="n">
        <f aca="false">O130</f>
        <v>0</v>
      </c>
      <c r="P129" s="163" t="n">
        <f aca="false">P130</f>
        <v>0</v>
      </c>
      <c r="Q129" s="161" t="n">
        <f aca="false">SUM(R129:X129)</f>
        <v>150000</v>
      </c>
      <c r="R129" s="161" t="n">
        <f aca="false">R130</f>
        <v>150000</v>
      </c>
      <c r="S129" s="162" t="n">
        <f aca="false">S130</f>
        <v>0</v>
      </c>
      <c r="T129" s="162" t="n">
        <f aca="false">T130</f>
        <v>0</v>
      </c>
      <c r="U129" s="162" t="n">
        <f aca="false">U130</f>
        <v>0</v>
      </c>
      <c r="V129" s="162" t="n">
        <f aca="false">V130</f>
        <v>0</v>
      </c>
      <c r="W129" s="162" t="n">
        <f aca="false">W130</f>
        <v>0</v>
      </c>
      <c r="X129" s="163" t="n">
        <f aca="false">X130</f>
        <v>0</v>
      </c>
    </row>
    <row r="130" customFormat="false" ht="32.1" hidden="false" customHeight="false" outlineLevel="0" collapsed="false">
      <c r="B130" s="124"/>
      <c r="C130" s="156" t="s">
        <v>108</v>
      </c>
      <c r="D130" s="158" t="s">
        <v>340</v>
      </c>
      <c r="E130" s="157" t="s">
        <v>22</v>
      </c>
      <c r="F130" s="157" t="s">
        <v>43</v>
      </c>
      <c r="G130" s="94" t="n">
        <v>6720010530</v>
      </c>
      <c r="H130" s="160" t="s">
        <v>109</v>
      </c>
      <c r="I130" s="161" t="n">
        <f aca="false">SUM(J130:P130)</f>
        <v>150000</v>
      </c>
      <c r="J130" s="161"/>
      <c r="K130" s="162" t="n">
        <v>150000</v>
      </c>
      <c r="L130" s="162"/>
      <c r="M130" s="162"/>
      <c r="N130" s="162"/>
      <c r="O130" s="162"/>
      <c r="P130" s="163"/>
      <c r="Q130" s="161" t="n">
        <f aca="false">SUM(R130:X130)</f>
        <v>150000</v>
      </c>
      <c r="R130" s="161" t="n">
        <v>150000</v>
      </c>
      <c r="S130" s="162"/>
      <c r="T130" s="162"/>
      <c r="U130" s="162"/>
      <c r="V130" s="162"/>
      <c r="W130" s="162"/>
      <c r="X130" s="163"/>
    </row>
    <row r="131" customFormat="false" ht="17.35" hidden="false" customHeight="false" outlineLevel="0" collapsed="false">
      <c r="B131" s="124"/>
      <c r="C131" s="156" t="s">
        <v>274</v>
      </c>
      <c r="D131" s="158" t="s">
        <v>340</v>
      </c>
      <c r="E131" s="157" t="s">
        <v>22</v>
      </c>
      <c r="F131" s="157" t="s">
        <v>43</v>
      </c>
      <c r="G131" s="94" t="n">
        <v>6800000000</v>
      </c>
      <c r="H131" s="160"/>
      <c r="I131" s="161" t="n">
        <f aca="false">SUM(J131:P131)</f>
        <v>50000</v>
      </c>
      <c r="J131" s="161" t="n">
        <f aca="false">J132</f>
        <v>0</v>
      </c>
      <c r="K131" s="162" t="n">
        <f aca="false">K132</f>
        <v>50000</v>
      </c>
      <c r="L131" s="162" t="n">
        <f aca="false">L132</f>
        <v>0</v>
      </c>
      <c r="M131" s="162" t="n">
        <f aca="false">M132</f>
        <v>0</v>
      </c>
      <c r="N131" s="162" t="n">
        <f aca="false">N132</f>
        <v>0</v>
      </c>
      <c r="O131" s="162" t="n">
        <f aca="false">O132</f>
        <v>0</v>
      </c>
      <c r="P131" s="163" t="n">
        <f aca="false">P132</f>
        <v>0</v>
      </c>
      <c r="Q131" s="161" t="n">
        <f aca="false">SUM(R131:X131)</f>
        <v>50000</v>
      </c>
      <c r="R131" s="161" t="n">
        <f aca="false">R132</f>
        <v>50000</v>
      </c>
      <c r="S131" s="162" t="n">
        <f aca="false">S132</f>
        <v>0</v>
      </c>
      <c r="T131" s="162" t="n">
        <f aca="false">T132</f>
        <v>0</v>
      </c>
      <c r="U131" s="162" t="n">
        <f aca="false">U132</f>
        <v>0</v>
      </c>
      <c r="V131" s="162" t="n">
        <f aca="false">V132</f>
        <v>0</v>
      </c>
      <c r="W131" s="162" t="n">
        <f aca="false">W132</f>
        <v>0</v>
      </c>
      <c r="X131" s="163" t="n">
        <f aca="false">X132</f>
        <v>0</v>
      </c>
    </row>
    <row r="132" customFormat="false" ht="32.8" hidden="false" customHeight="false" outlineLevel="0" collapsed="false">
      <c r="B132" s="124"/>
      <c r="C132" s="156" t="s">
        <v>275</v>
      </c>
      <c r="D132" s="158" t="s">
        <v>340</v>
      </c>
      <c r="E132" s="157" t="s">
        <v>22</v>
      </c>
      <c r="F132" s="157" t="s">
        <v>43</v>
      </c>
      <c r="G132" s="94" t="n">
        <v>6810000000</v>
      </c>
      <c r="H132" s="160"/>
      <c r="I132" s="161" t="n">
        <f aca="false">SUM(J132:P132)</f>
        <v>50000</v>
      </c>
      <c r="J132" s="161" t="n">
        <f aca="false">J133</f>
        <v>0</v>
      </c>
      <c r="K132" s="162" t="n">
        <f aca="false">K133</f>
        <v>50000</v>
      </c>
      <c r="L132" s="162" t="n">
        <f aca="false">L133</f>
        <v>0</v>
      </c>
      <c r="M132" s="162" t="n">
        <f aca="false">M133</f>
        <v>0</v>
      </c>
      <c r="N132" s="162" t="n">
        <f aca="false">N133</f>
        <v>0</v>
      </c>
      <c r="O132" s="162" t="n">
        <f aca="false">O133</f>
        <v>0</v>
      </c>
      <c r="P132" s="163" t="n">
        <f aca="false">P133</f>
        <v>0</v>
      </c>
      <c r="Q132" s="161" t="n">
        <f aca="false">SUM(R132:X132)</f>
        <v>50000</v>
      </c>
      <c r="R132" s="161" t="n">
        <f aca="false">R133</f>
        <v>50000</v>
      </c>
      <c r="S132" s="162" t="n">
        <f aca="false">S133</f>
        <v>0</v>
      </c>
      <c r="T132" s="162" t="n">
        <f aca="false">T133</f>
        <v>0</v>
      </c>
      <c r="U132" s="162" t="n">
        <f aca="false">U133</f>
        <v>0</v>
      </c>
      <c r="V132" s="162" t="n">
        <f aca="false">V133</f>
        <v>0</v>
      </c>
      <c r="W132" s="162" t="n">
        <f aca="false">W133</f>
        <v>0</v>
      </c>
      <c r="X132" s="163" t="n">
        <f aca="false">X133</f>
        <v>0</v>
      </c>
    </row>
    <row r="133" customFormat="false" ht="17.35" hidden="false" customHeight="false" outlineLevel="0" collapsed="false">
      <c r="B133" s="124"/>
      <c r="C133" s="156" t="s">
        <v>276</v>
      </c>
      <c r="D133" s="158" t="s">
        <v>340</v>
      </c>
      <c r="E133" s="157" t="s">
        <v>22</v>
      </c>
      <c r="F133" s="157" t="s">
        <v>43</v>
      </c>
      <c r="G133" s="94" t="n">
        <v>6810010490</v>
      </c>
      <c r="H133" s="160"/>
      <c r="I133" s="161" t="n">
        <f aca="false">SUM(J133:P133)</f>
        <v>50000</v>
      </c>
      <c r="J133" s="161" t="n">
        <f aca="false">J134</f>
        <v>0</v>
      </c>
      <c r="K133" s="162" t="n">
        <f aca="false">K134</f>
        <v>50000</v>
      </c>
      <c r="L133" s="162" t="n">
        <f aca="false">L134</f>
        <v>0</v>
      </c>
      <c r="M133" s="162" t="n">
        <f aca="false">M134</f>
        <v>0</v>
      </c>
      <c r="N133" s="162" t="n">
        <f aca="false">N134</f>
        <v>0</v>
      </c>
      <c r="O133" s="162" t="n">
        <f aca="false">O134</f>
        <v>0</v>
      </c>
      <c r="P133" s="163" t="n">
        <f aca="false">P134</f>
        <v>0</v>
      </c>
      <c r="Q133" s="161" t="n">
        <f aca="false">SUM(R133:X133)</f>
        <v>50000</v>
      </c>
      <c r="R133" s="161" t="n">
        <f aca="false">R134</f>
        <v>50000</v>
      </c>
      <c r="S133" s="162" t="n">
        <f aca="false">S134</f>
        <v>0</v>
      </c>
      <c r="T133" s="162" t="n">
        <f aca="false">T134</f>
        <v>0</v>
      </c>
      <c r="U133" s="162" t="n">
        <f aca="false">U134</f>
        <v>0</v>
      </c>
      <c r="V133" s="162" t="n">
        <f aca="false">V134</f>
        <v>0</v>
      </c>
      <c r="W133" s="162" t="n">
        <f aca="false">W134</f>
        <v>0</v>
      </c>
      <c r="X133" s="163" t="n">
        <f aca="false">X134</f>
        <v>0</v>
      </c>
    </row>
    <row r="134" customFormat="false" ht="32.1" hidden="false" customHeight="false" outlineLevel="0" collapsed="false">
      <c r="B134" s="124"/>
      <c r="C134" s="156" t="s">
        <v>108</v>
      </c>
      <c r="D134" s="158" t="s">
        <v>340</v>
      </c>
      <c r="E134" s="157" t="s">
        <v>22</v>
      </c>
      <c r="F134" s="157" t="s">
        <v>43</v>
      </c>
      <c r="G134" s="94" t="n">
        <v>6810010490</v>
      </c>
      <c r="H134" s="160" t="s">
        <v>109</v>
      </c>
      <c r="I134" s="161" t="n">
        <f aca="false">SUM(J134:P134)</f>
        <v>50000</v>
      </c>
      <c r="J134" s="161"/>
      <c r="K134" s="162" t="n">
        <v>50000</v>
      </c>
      <c r="L134" s="162"/>
      <c r="M134" s="162"/>
      <c r="N134" s="162"/>
      <c r="O134" s="162"/>
      <c r="P134" s="163"/>
      <c r="Q134" s="161" t="n">
        <f aca="false">SUM(R134:X134)</f>
        <v>50000</v>
      </c>
      <c r="R134" s="161" t="n">
        <v>50000</v>
      </c>
      <c r="S134" s="162"/>
      <c r="T134" s="162"/>
      <c r="U134" s="162"/>
      <c r="V134" s="162"/>
      <c r="W134" s="162"/>
      <c r="X134" s="163"/>
    </row>
    <row r="135" customFormat="false" ht="32.1" hidden="false" customHeight="false" outlineLevel="0" collapsed="false">
      <c r="B135" s="124"/>
      <c r="C135" s="156" t="s">
        <v>290</v>
      </c>
      <c r="D135" s="158" t="s">
        <v>340</v>
      </c>
      <c r="E135" s="157" t="s">
        <v>22</v>
      </c>
      <c r="F135" s="157" t="s">
        <v>43</v>
      </c>
      <c r="G135" s="94" t="n">
        <v>7100000000</v>
      </c>
      <c r="H135" s="160"/>
      <c r="I135" s="161" t="n">
        <f aca="false">SUM(J135:P135)</f>
        <v>500000</v>
      </c>
      <c r="J135" s="161"/>
      <c r="K135" s="162" t="n">
        <f aca="false">K136</f>
        <v>500000</v>
      </c>
      <c r="L135" s="162" t="n">
        <f aca="false">L136</f>
        <v>0</v>
      </c>
      <c r="M135" s="162" t="n">
        <f aca="false">M136</f>
        <v>0</v>
      </c>
      <c r="N135" s="162" t="n">
        <f aca="false">N136</f>
        <v>0</v>
      </c>
      <c r="O135" s="162" t="n">
        <f aca="false">O136</f>
        <v>0</v>
      </c>
      <c r="P135" s="163" t="n">
        <f aca="false">P136</f>
        <v>0</v>
      </c>
      <c r="Q135" s="161" t="n">
        <f aca="false">SUM(R135:X135)</f>
        <v>500000</v>
      </c>
      <c r="R135" s="161" t="n">
        <f aca="false">R136</f>
        <v>500000</v>
      </c>
      <c r="S135" s="162"/>
      <c r="T135" s="162"/>
      <c r="U135" s="162"/>
      <c r="V135" s="162"/>
      <c r="W135" s="162"/>
      <c r="X135" s="163"/>
    </row>
    <row r="136" customFormat="false" ht="32.1" hidden="false" customHeight="false" outlineLevel="0" collapsed="false">
      <c r="B136" s="124"/>
      <c r="C136" s="156" t="s">
        <v>291</v>
      </c>
      <c r="D136" s="158" t="s">
        <v>340</v>
      </c>
      <c r="E136" s="157" t="s">
        <v>22</v>
      </c>
      <c r="F136" s="157" t="s">
        <v>43</v>
      </c>
      <c r="G136" s="94" t="n">
        <v>7110000000</v>
      </c>
      <c r="H136" s="160"/>
      <c r="I136" s="161" t="n">
        <f aca="false">SUM(J136:P136)</f>
        <v>500000</v>
      </c>
      <c r="J136" s="161"/>
      <c r="K136" s="162" t="n">
        <f aca="false">K137</f>
        <v>500000</v>
      </c>
      <c r="L136" s="162" t="n">
        <f aca="false">L137</f>
        <v>0</v>
      </c>
      <c r="M136" s="162" t="n">
        <f aca="false">M137</f>
        <v>0</v>
      </c>
      <c r="N136" s="162" t="n">
        <f aca="false">N137</f>
        <v>0</v>
      </c>
      <c r="O136" s="162" t="n">
        <f aca="false">O137</f>
        <v>0</v>
      </c>
      <c r="P136" s="163" t="n">
        <f aca="false">P137</f>
        <v>0</v>
      </c>
      <c r="Q136" s="161" t="n">
        <f aca="false">SUM(R136:X136)</f>
        <v>500000</v>
      </c>
      <c r="R136" s="161" t="n">
        <f aca="false">R137</f>
        <v>500000</v>
      </c>
      <c r="S136" s="162"/>
      <c r="T136" s="162"/>
      <c r="U136" s="162"/>
      <c r="V136" s="162"/>
      <c r="W136" s="162"/>
      <c r="X136" s="163"/>
    </row>
    <row r="137" customFormat="false" ht="32.1" hidden="false" customHeight="false" outlineLevel="0" collapsed="false">
      <c r="B137" s="124"/>
      <c r="C137" s="156" t="s">
        <v>292</v>
      </c>
      <c r="D137" s="158" t="s">
        <v>340</v>
      </c>
      <c r="E137" s="157" t="s">
        <v>22</v>
      </c>
      <c r="F137" s="157" t="s">
        <v>43</v>
      </c>
      <c r="G137" s="94" t="n">
        <v>7110010610</v>
      </c>
      <c r="H137" s="160"/>
      <c r="I137" s="161" t="n">
        <f aca="false">SUM(J137:P137)</f>
        <v>500000</v>
      </c>
      <c r="J137" s="161"/>
      <c r="K137" s="162" t="n">
        <f aca="false">K138</f>
        <v>500000</v>
      </c>
      <c r="L137" s="162" t="n">
        <f aca="false">L138</f>
        <v>0</v>
      </c>
      <c r="M137" s="162" t="n">
        <f aca="false">M138</f>
        <v>0</v>
      </c>
      <c r="N137" s="162" t="n">
        <f aca="false">N138</f>
        <v>0</v>
      </c>
      <c r="O137" s="162" t="n">
        <f aca="false">O138</f>
        <v>0</v>
      </c>
      <c r="P137" s="163" t="n">
        <f aca="false">P138</f>
        <v>0</v>
      </c>
      <c r="Q137" s="161" t="n">
        <f aca="false">SUM(R137:X137)</f>
        <v>500000</v>
      </c>
      <c r="R137" s="161" t="n">
        <f aca="false">R138</f>
        <v>500000</v>
      </c>
      <c r="S137" s="162"/>
      <c r="T137" s="162"/>
      <c r="U137" s="162"/>
      <c r="V137" s="162"/>
      <c r="W137" s="162"/>
      <c r="X137" s="163"/>
    </row>
    <row r="138" customFormat="false" ht="32.1" hidden="false" customHeight="false" outlineLevel="0" collapsed="false">
      <c r="B138" s="124"/>
      <c r="C138" s="156" t="s">
        <v>108</v>
      </c>
      <c r="D138" s="158" t="s">
        <v>340</v>
      </c>
      <c r="E138" s="157" t="s">
        <v>22</v>
      </c>
      <c r="F138" s="157" t="s">
        <v>43</v>
      </c>
      <c r="G138" s="94" t="n">
        <v>7110010610</v>
      </c>
      <c r="H138" s="160" t="s">
        <v>109</v>
      </c>
      <c r="I138" s="161" t="n">
        <f aca="false">SUM(J138:P138)</f>
        <v>500000</v>
      </c>
      <c r="J138" s="161"/>
      <c r="K138" s="162" t="n">
        <v>500000</v>
      </c>
      <c r="L138" s="162"/>
      <c r="M138" s="162"/>
      <c r="N138" s="162"/>
      <c r="O138" s="162"/>
      <c r="P138" s="163"/>
      <c r="Q138" s="161" t="n">
        <f aca="false">SUM(R138:X138)</f>
        <v>500000</v>
      </c>
      <c r="R138" s="161" t="n">
        <v>500000</v>
      </c>
      <c r="S138" s="162"/>
      <c r="T138" s="162"/>
      <c r="U138" s="162"/>
      <c r="V138" s="162"/>
      <c r="W138" s="162"/>
      <c r="X138" s="163"/>
    </row>
    <row r="139" customFormat="false" ht="17.35" hidden="false" customHeight="false" outlineLevel="0" collapsed="false">
      <c r="B139" s="124"/>
      <c r="C139" s="156" t="s">
        <v>45</v>
      </c>
      <c r="D139" s="158" t="s">
        <v>340</v>
      </c>
      <c r="E139" s="157" t="s">
        <v>25</v>
      </c>
      <c r="F139" s="157" t="s">
        <v>86</v>
      </c>
      <c r="G139" s="94"/>
      <c r="H139" s="160"/>
      <c r="I139" s="161" t="n">
        <f aca="false">SUM(J139:P139)</f>
        <v>25306700</v>
      </c>
      <c r="J139" s="161" t="n">
        <f aca="false">J145+J140+J150</f>
        <v>13351600</v>
      </c>
      <c r="K139" s="162" t="n">
        <f aca="false">K145+K140+K150</f>
        <v>11955100</v>
      </c>
      <c r="L139" s="162" t="n">
        <f aca="false">L145+L140+L150</f>
        <v>0</v>
      </c>
      <c r="M139" s="162" t="n">
        <f aca="false">M145+M140+M150</f>
        <v>0</v>
      </c>
      <c r="N139" s="162" t="n">
        <f aca="false">N145+N140+N150</f>
        <v>0</v>
      </c>
      <c r="O139" s="162" t="n">
        <f aca="false">O145+O140+O150</f>
        <v>0</v>
      </c>
      <c r="P139" s="163" t="n">
        <f aca="false">P145+P140+P150</f>
        <v>0</v>
      </c>
      <c r="Q139" s="161" t="n">
        <f aca="false">SUM(R139:X139)</f>
        <v>26205400</v>
      </c>
      <c r="R139" s="161" t="n">
        <f aca="false">R145+R140+R150</f>
        <v>26205400</v>
      </c>
      <c r="S139" s="162" t="n">
        <f aca="false">S145+S140+S150</f>
        <v>0</v>
      </c>
      <c r="T139" s="162" t="n">
        <f aca="false">T145+T140+T150</f>
        <v>0</v>
      </c>
      <c r="U139" s="162" t="n">
        <f aca="false">U145+U140+U150</f>
        <v>0</v>
      </c>
      <c r="V139" s="162" t="n">
        <f aca="false">V145+V140+V150</f>
        <v>0</v>
      </c>
      <c r="W139" s="162" t="n">
        <f aca="false">W145+W140+W150</f>
        <v>0</v>
      </c>
      <c r="X139" s="163" t="n">
        <f aca="false">X145+X140+X150</f>
        <v>0</v>
      </c>
    </row>
    <row r="140" customFormat="false" ht="17.35" hidden="false" customHeight="false" outlineLevel="0" collapsed="false">
      <c r="B140" s="124"/>
      <c r="C140" s="156" t="s">
        <v>47</v>
      </c>
      <c r="D140" s="158" t="s">
        <v>340</v>
      </c>
      <c r="E140" s="157" t="s">
        <v>25</v>
      </c>
      <c r="F140" s="157" t="s">
        <v>48</v>
      </c>
      <c r="G140" s="94"/>
      <c r="H140" s="160"/>
      <c r="I140" s="161" t="n">
        <f aca="false">SUM(J140:P140)</f>
        <v>11250000</v>
      </c>
      <c r="J140" s="161" t="n">
        <f aca="false">J141</f>
        <v>1250000</v>
      </c>
      <c r="K140" s="162" t="n">
        <f aca="false">K141</f>
        <v>10000000</v>
      </c>
      <c r="L140" s="162" t="n">
        <f aca="false">L141</f>
        <v>0</v>
      </c>
      <c r="M140" s="162" t="n">
        <f aca="false">M141</f>
        <v>0</v>
      </c>
      <c r="N140" s="162" t="n">
        <f aca="false">N141</f>
        <v>0</v>
      </c>
      <c r="O140" s="162" t="n">
        <f aca="false">O141</f>
        <v>0</v>
      </c>
      <c r="P140" s="163" t="n">
        <f aca="false">P141</f>
        <v>0</v>
      </c>
      <c r="Q140" s="161" t="n">
        <f aca="false">SUM(R140:X140)</f>
        <v>11250000</v>
      </c>
      <c r="R140" s="161" t="n">
        <f aca="false">R141</f>
        <v>11250000</v>
      </c>
      <c r="S140" s="162" t="n">
        <f aca="false">S141</f>
        <v>0</v>
      </c>
      <c r="T140" s="162" t="n">
        <f aca="false">T141</f>
        <v>0</v>
      </c>
      <c r="U140" s="162" t="n">
        <f aca="false">U141</f>
        <v>0</v>
      </c>
      <c r="V140" s="162" t="n">
        <f aca="false">V141</f>
        <v>0</v>
      </c>
      <c r="W140" s="162" t="n">
        <f aca="false">W141</f>
        <v>0</v>
      </c>
      <c r="X140" s="163" t="n">
        <f aca="false">X141</f>
        <v>0</v>
      </c>
    </row>
    <row r="141" customFormat="false" ht="32.1" hidden="false" customHeight="false" outlineLevel="0" collapsed="false">
      <c r="B141" s="124"/>
      <c r="C141" s="156" t="s">
        <v>233</v>
      </c>
      <c r="D141" s="158" t="s">
        <v>340</v>
      </c>
      <c r="E141" s="157" t="s">
        <v>25</v>
      </c>
      <c r="F141" s="157" t="s">
        <v>48</v>
      </c>
      <c r="G141" s="94" t="n">
        <v>6200000000</v>
      </c>
      <c r="H141" s="160"/>
      <c r="I141" s="161" t="n">
        <f aca="false">SUM(J141:P141)</f>
        <v>11250000</v>
      </c>
      <c r="J141" s="161" t="n">
        <f aca="false">J142</f>
        <v>1250000</v>
      </c>
      <c r="K141" s="162" t="n">
        <f aca="false">K142</f>
        <v>10000000</v>
      </c>
      <c r="L141" s="162" t="n">
        <f aca="false">L142</f>
        <v>0</v>
      </c>
      <c r="M141" s="162" t="n">
        <f aca="false">M142</f>
        <v>0</v>
      </c>
      <c r="N141" s="162" t="n">
        <f aca="false">N142</f>
        <v>0</v>
      </c>
      <c r="O141" s="162" t="n">
        <f aca="false">O142</f>
        <v>0</v>
      </c>
      <c r="P141" s="163" t="n">
        <f aca="false">P142</f>
        <v>0</v>
      </c>
      <c r="Q141" s="161" t="n">
        <f aca="false">SUM(R141:X141)</f>
        <v>11250000</v>
      </c>
      <c r="R141" s="161" t="n">
        <f aca="false">R142</f>
        <v>11250000</v>
      </c>
      <c r="S141" s="162" t="n">
        <f aca="false">S142</f>
        <v>0</v>
      </c>
      <c r="T141" s="162" t="n">
        <f aca="false">T142</f>
        <v>0</v>
      </c>
      <c r="U141" s="162" t="n">
        <f aca="false">U142</f>
        <v>0</v>
      </c>
      <c r="V141" s="162" t="n">
        <f aca="false">V142</f>
        <v>0</v>
      </c>
      <c r="W141" s="162" t="n">
        <f aca="false">W142</f>
        <v>0</v>
      </c>
      <c r="X141" s="163" t="n">
        <f aca="false">X142</f>
        <v>0</v>
      </c>
    </row>
    <row r="142" customFormat="false" ht="32.1" hidden="false" customHeight="false" outlineLevel="0" collapsed="false">
      <c r="B142" s="124"/>
      <c r="C142" s="156" t="s">
        <v>234</v>
      </c>
      <c r="D142" s="158" t="s">
        <v>340</v>
      </c>
      <c r="E142" s="157" t="s">
        <v>25</v>
      </c>
      <c r="F142" s="157" t="s">
        <v>48</v>
      </c>
      <c r="G142" s="94" t="n">
        <v>6240000000</v>
      </c>
      <c r="H142" s="160"/>
      <c r="I142" s="161" t="n">
        <f aca="false">SUM(J142:P142)</f>
        <v>11250000</v>
      </c>
      <c r="J142" s="161" t="n">
        <f aca="false">J143</f>
        <v>1250000</v>
      </c>
      <c r="K142" s="162" t="n">
        <f aca="false">K143</f>
        <v>10000000</v>
      </c>
      <c r="L142" s="162" t="n">
        <f aca="false">L143</f>
        <v>0</v>
      </c>
      <c r="M142" s="162" t="n">
        <f aca="false">M143</f>
        <v>0</v>
      </c>
      <c r="N142" s="162" t="n">
        <f aca="false">N143</f>
        <v>0</v>
      </c>
      <c r="O142" s="162" t="n">
        <f aca="false">O143</f>
        <v>0</v>
      </c>
      <c r="P142" s="163" t="n">
        <f aca="false">P143</f>
        <v>0</v>
      </c>
      <c r="Q142" s="161" t="n">
        <f aca="false">SUM(R142:X142)</f>
        <v>11250000</v>
      </c>
      <c r="R142" s="161" t="n">
        <f aca="false">R143</f>
        <v>11250000</v>
      </c>
      <c r="S142" s="162" t="n">
        <f aca="false">S143</f>
        <v>0</v>
      </c>
      <c r="T142" s="162" t="n">
        <f aca="false">T143</f>
        <v>0</v>
      </c>
      <c r="U142" s="162" t="n">
        <f aca="false">U143</f>
        <v>0</v>
      </c>
      <c r="V142" s="162" t="n">
        <f aca="false">V143</f>
        <v>0</v>
      </c>
      <c r="W142" s="162" t="n">
        <f aca="false">W143</f>
        <v>0</v>
      </c>
      <c r="X142" s="163" t="n">
        <f aca="false">X143</f>
        <v>0</v>
      </c>
    </row>
    <row r="143" customFormat="false" ht="48.2" hidden="false" customHeight="false" outlineLevel="0" collapsed="false">
      <c r="B143" s="124"/>
      <c r="C143" s="156" t="s">
        <v>235</v>
      </c>
      <c r="D143" s="158" t="s">
        <v>340</v>
      </c>
      <c r="E143" s="157" t="s">
        <v>25</v>
      </c>
      <c r="F143" s="157" t="s">
        <v>48</v>
      </c>
      <c r="G143" s="94" t="n">
        <v>6240010070</v>
      </c>
      <c r="H143" s="160"/>
      <c r="I143" s="161" t="n">
        <f aca="false">SUM(J143:P143)</f>
        <v>11250000</v>
      </c>
      <c r="J143" s="161" t="n">
        <f aca="false">J144</f>
        <v>1250000</v>
      </c>
      <c r="K143" s="162" t="n">
        <f aca="false">K144</f>
        <v>10000000</v>
      </c>
      <c r="L143" s="162" t="n">
        <f aca="false">L144</f>
        <v>0</v>
      </c>
      <c r="M143" s="162" t="n">
        <f aca="false">M144</f>
        <v>0</v>
      </c>
      <c r="N143" s="162" t="n">
        <f aca="false">N144</f>
        <v>0</v>
      </c>
      <c r="O143" s="162" t="n">
        <f aca="false">O144</f>
        <v>0</v>
      </c>
      <c r="P143" s="163" t="n">
        <f aca="false">P144</f>
        <v>0</v>
      </c>
      <c r="Q143" s="161" t="n">
        <f aca="false">SUM(R143:X143)</f>
        <v>11250000</v>
      </c>
      <c r="R143" s="161" t="n">
        <f aca="false">R144</f>
        <v>11250000</v>
      </c>
      <c r="S143" s="162" t="n">
        <f aca="false">S144</f>
        <v>0</v>
      </c>
      <c r="T143" s="162" t="n">
        <f aca="false">T144</f>
        <v>0</v>
      </c>
      <c r="U143" s="162" t="n">
        <f aca="false">U144</f>
        <v>0</v>
      </c>
      <c r="V143" s="162" t="n">
        <f aca="false">V144</f>
        <v>0</v>
      </c>
      <c r="W143" s="162" t="n">
        <f aca="false">W144</f>
        <v>0</v>
      </c>
      <c r="X143" s="163" t="n">
        <f aca="false">X144</f>
        <v>0</v>
      </c>
    </row>
    <row r="144" customFormat="false" ht="32.1" hidden="false" customHeight="false" outlineLevel="0" collapsed="false">
      <c r="B144" s="124"/>
      <c r="C144" s="156" t="s">
        <v>108</v>
      </c>
      <c r="D144" s="158" t="s">
        <v>340</v>
      </c>
      <c r="E144" s="157" t="s">
        <v>25</v>
      </c>
      <c r="F144" s="157" t="s">
        <v>48</v>
      </c>
      <c r="G144" s="94" t="n">
        <v>6240010070</v>
      </c>
      <c r="H144" s="160" t="s">
        <v>109</v>
      </c>
      <c r="I144" s="161" t="n">
        <f aca="false">SUM(J144:P144)</f>
        <v>11250000</v>
      </c>
      <c r="J144" s="161" t="n">
        <v>1250000</v>
      </c>
      <c r="K144" s="162" t="n">
        <v>10000000</v>
      </c>
      <c r="L144" s="162"/>
      <c r="M144" s="162"/>
      <c r="N144" s="162"/>
      <c r="O144" s="162"/>
      <c r="P144" s="163"/>
      <c r="Q144" s="161" t="n">
        <f aca="false">SUM(R144:X144)</f>
        <v>11250000</v>
      </c>
      <c r="R144" s="161" t="n">
        <v>11250000</v>
      </c>
      <c r="S144" s="162"/>
      <c r="T144" s="162"/>
      <c r="U144" s="162"/>
      <c r="V144" s="162"/>
      <c r="W144" s="162"/>
      <c r="X144" s="163"/>
    </row>
    <row r="145" customFormat="false" ht="17.35" hidden="false" customHeight="false" outlineLevel="0" collapsed="false">
      <c r="B145" s="124"/>
      <c r="C145" s="156" t="s">
        <v>49</v>
      </c>
      <c r="D145" s="158" t="s">
        <v>340</v>
      </c>
      <c r="E145" s="157" t="s">
        <v>25</v>
      </c>
      <c r="F145" s="157" t="s">
        <v>39</v>
      </c>
      <c r="G145" s="94"/>
      <c r="H145" s="160"/>
      <c r="I145" s="161" t="n">
        <f aca="false">SUM(J145:P145)</f>
        <v>11986700</v>
      </c>
      <c r="J145" s="161" t="n">
        <f aca="false">J146</f>
        <v>11231600</v>
      </c>
      <c r="K145" s="162" t="n">
        <f aca="false">K146</f>
        <v>755100</v>
      </c>
      <c r="L145" s="162" t="n">
        <f aca="false">L146</f>
        <v>0</v>
      </c>
      <c r="M145" s="162" t="n">
        <f aca="false">M146</f>
        <v>0</v>
      </c>
      <c r="N145" s="162" t="n">
        <f aca="false">N146</f>
        <v>0</v>
      </c>
      <c r="O145" s="162" t="n">
        <f aca="false">O146</f>
        <v>0</v>
      </c>
      <c r="P145" s="163" t="n">
        <f aca="false">P146</f>
        <v>0</v>
      </c>
      <c r="Q145" s="161" t="n">
        <f aca="false">SUM(R145:X145)</f>
        <v>12270400</v>
      </c>
      <c r="R145" s="161" t="n">
        <f aca="false">R146</f>
        <v>12270400</v>
      </c>
      <c r="S145" s="162" t="n">
        <f aca="false">S146</f>
        <v>0</v>
      </c>
      <c r="T145" s="162" t="n">
        <f aca="false">T146</f>
        <v>0</v>
      </c>
      <c r="U145" s="162" t="n">
        <f aca="false">U146</f>
        <v>0</v>
      </c>
      <c r="V145" s="162" t="n">
        <f aca="false">V146</f>
        <v>0</v>
      </c>
      <c r="W145" s="162" t="n">
        <f aca="false">W146</f>
        <v>0</v>
      </c>
      <c r="X145" s="163" t="n">
        <f aca="false">X146</f>
        <v>0</v>
      </c>
    </row>
    <row r="146" customFormat="false" ht="48.5" hidden="false" customHeight="false" outlineLevel="0" collapsed="false">
      <c r="B146" s="124"/>
      <c r="C146" s="169" t="s">
        <v>241</v>
      </c>
      <c r="D146" s="158" t="s">
        <v>340</v>
      </c>
      <c r="E146" s="157" t="s">
        <v>25</v>
      </c>
      <c r="F146" s="157" t="s">
        <v>39</v>
      </c>
      <c r="G146" s="94" t="n">
        <v>6400000000</v>
      </c>
      <c r="H146" s="160"/>
      <c r="I146" s="161" t="n">
        <f aca="false">SUM(J146:P146)</f>
        <v>11986700</v>
      </c>
      <c r="J146" s="161" t="n">
        <f aca="false">J147</f>
        <v>11231600</v>
      </c>
      <c r="K146" s="162" t="n">
        <f aca="false">K147</f>
        <v>755100</v>
      </c>
      <c r="L146" s="162" t="n">
        <f aca="false">L147</f>
        <v>0</v>
      </c>
      <c r="M146" s="162" t="n">
        <f aca="false">M147</f>
        <v>0</v>
      </c>
      <c r="N146" s="162" t="n">
        <f aca="false">N147</f>
        <v>0</v>
      </c>
      <c r="O146" s="162" t="n">
        <f aca="false">O147</f>
        <v>0</v>
      </c>
      <c r="P146" s="163" t="n">
        <f aca="false">P147</f>
        <v>0</v>
      </c>
      <c r="Q146" s="161" t="n">
        <f aca="false">SUM(R146:X146)</f>
        <v>12270400</v>
      </c>
      <c r="R146" s="161" t="n">
        <f aca="false">R147</f>
        <v>12270400</v>
      </c>
      <c r="S146" s="162" t="n">
        <f aca="false">S147</f>
        <v>0</v>
      </c>
      <c r="T146" s="162" t="n">
        <f aca="false">T147</f>
        <v>0</v>
      </c>
      <c r="U146" s="162" t="n">
        <f aca="false">U147</f>
        <v>0</v>
      </c>
      <c r="V146" s="162" t="n">
        <f aca="false">V147</f>
        <v>0</v>
      </c>
      <c r="W146" s="162" t="n">
        <f aca="false">W147</f>
        <v>0</v>
      </c>
      <c r="X146" s="163" t="n">
        <f aca="false">X147</f>
        <v>0</v>
      </c>
    </row>
    <row r="147" customFormat="false" ht="32.1" hidden="false" customHeight="false" outlineLevel="0" collapsed="false">
      <c r="B147" s="124"/>
      <c r="C147" s="169" t="s">
        <v>242</v>
      </c>
      <c r="D147" s="158" t="s">
        <v>340</v>
      </c>
      <c r="E147" s="157" t="s">
        <v>25</v>
      </c>
      <c r="F147" s="157" t="s">
        <v>39</v>
      </c>
      <c r="G147" s="94" t="n">
        <v>6410000000</v>
      </c>
      <c r="H147" s="160"/>
      <c r="I147" s="161" t="n">
        <f aca="false">SUM(J147:P147)</f>
        <v>11986700</v>
      </c>
      <c r="J147" s="161" t="n">
        <f aca="false">J148</f>
        <v>11231600</v>
      </c>
      <c r="K147" s="161" t="n">
        <f aca="false">K148</f>
        <v>755100</v>
      </c>
      <c r="L147" s="162" t="n">
        <f aca="false">L148</f>
        <v>0</v>
      </c>
      <c r="M147" s="162" t="n">
        <f aca="false">M148</f>
        <v>0</v>
      </c>
      <c r="N147" s="162" t="n">
        <f aca="false">N148</f>
        <v>0</v>
      </c>
      <c r="O147" s="162" t="n">
        <f aca="false">O148</f>
        <v>0</v>
      </c>
      <c r="P147" s="163" t="n">
        <f aca="false">P148</f>
        <v>0</v>
      </c>
      <c r="Q147" s="161" t="n">
        <f aca="false">SUM(R147:X147)</f>
        <v>12270400</v>
      </c>
      <c r="R147" s="161" t="n">
        <f aca="false">R148</f>
        <v>12270400</v>
      </c>
      <c r="S147" s="162" t="n">
        <f aca="false">S148</f>
        <v>0</v>
      </c>
      <c r="T147" s="162" t="n">
        <f aca="false">T148</f>
        <v>0</v>
      </c>
      <c r="U147" s="162" t="n">
        <f aca="false">U148</f>
        <v>0</v>
      </c>
      <c r="V147" s="162" t="n">
        <f aca="false">V148</f>
        <v>0</v>
      </c>
      <c r="W147" s="162" t="n">
        <f aca="false">W148</f>
        <v>0</v>
      </c>
      <c r="X147" s="163" t="n">
        <f aca="false">X148</f>
        <v>0</v>
      </c>
    </row>
    <row r="148" customFormat="false" ht="64.15" hidden="false" customHeight="false" outlineLevel="0" collapsed="false">
      <c r="B148" s="124"/>
      <c r="C148" s="169" t="s">
        <v>243</v>
      </c>
      <c r="D148" s="158" t="s">
        <v>340</v>
      </c>
      <c r="E148" s="157" t="s">
        <v>25</v>
      </c>
      <c r="F148" s="157" t="s">
        <v>39</v>
      </c>
      <c r="G148" s="94" t="s">
        <v>244</v>
      </c>
      <c r="H148" s="160"/>
      <c r="I148" s="161" t="n">
        <f aca="false">SUM(J148:P148)</f>
        <v>11986700</v>
      </c>
      <c r="J148" s="161" t="n">
        <f aca="false">J149</f>
        <v>11231600</v>
      </c>
      <c r="K148" s="162" t="n">
        <f aca="false">K149</f>
        <v>755100</v>
      </c>
      <c r="L148" s="162" t="n">
        <f aca="false">L149</f>
        <v>0</v>
      </c>
      <c r="M148" s="162" t="n">
        <f aca="false">M149</f>
        <v>0</v>
      </c>
      <c r="N148" s="162" t="n">
        <f aca="false">N149</f>
        <v>0</v>
      </c>
      <c r="O148" s="162" t="n">
        <f aca="false">O149</f>
        <v>0</v>
      </c>
      <c r="P148" s="163" t="n">
        <f aca="false">P149</f>
        <v>0</v>
      </c>
      <c r="Q148" s="161" t="n">
        <f aca="false">SUM(R148:X148)</f>
        <v>12270400</v>
      </c>
      <c r="R148" s="161" t="n">
        <f aca="false">R149</f>
        <v>12270400</v>
      </c>
      <c r="S148" s="162" t="n">
        <f aca="false">S149</f>
        <v>0</v>
      </c>
      <c r="T148" s="162" t="n">
        <f aca="false">T149</f>
        <v>0</v>
      </c>
      <c r="U148" s="162" t="n">
        <f aca="false">U149</f>
        <v>0</v>
      </c>
      <c r="V148" s="162" t="n">
        <f aca="false">V149</f>
        <v>0</v>
      </c>
      <c r="W148" s="162" t="n">
        <f aca="false">W149</f>
        <v>0</v>
      </c>
      <c r="X148" s="163" t="n">
        <f aca="false">X149</f>
        <v>0</v>
      </c>
    </row>
    <row r="149" customFormat="false" ht="32.1" hidden="false" customHeight="false" outlineLevel="0" collapsed="false">
      <c r="B149" s="124"/>
      <c r="C149" s="156" t="s">
        <v>108</v>
      </c>
      <c r="D149" s="158" t="s">
        <v>340</v>
      </c>
      <c r="E149" s="157" t="s">
        <v>25</v>
      </c>
      <c r="F149" s="157" t="s">
        <v>39</v>
      </c>
      <c r="G149" s="94" t="s">
        <v>244</v>
      </c>
      <c r="H149" s="160" t="s">
        <v>109</v>
      </c>
      <c r="I149" s="161" t="n">
        <f aca="false">SUM(J149:P149)</f>
        <v>11986700</v>
      </c>
      <c r="J149" s="161" t="n">
        <v>11231600</v>
      </c>
      <c r="K149" s="162" t="n">
        <v>755100</v>
      </c>
      <c r="L149" s="162"/>
      <c r="M149" s="162"/>
      <c r="N149" s="162"/>
      <c r="O149" s="162"/>
      <c r="P149" s="163"/>
      <c r="Q149" s="161" t="n">
        <f aca="false">SUM(R149:X149)</f>
        <v>12270400</v>
      </c>
      <c r="R149" s="161" t="n">
        <v>12270400</v>
      </c>
      <c r="S149" s="162"/>
      <c r="T149" s="162"/>
      <c r="U149" s="162"/>
      <c r="V149" s="162"/>
      <c r="W149" s="162"/>
      <c r="X149" s="163"/>
    </row>
    <row r="150" customFormat="false" ht="17.35" hidden="false" customHeight="false" outlineLevel="0" collapsed="false">
      <c r="B150" s="124"/>
      <c r="C150" s="156" t="s">
        <v>50</v>
      </c>
      <c r="D150" s="158" t="s">
        <v>340</v>
      </c>
      <c r="E150" s="157" t="s">
        <v>25</v>
      </c>
      <c r="F150" s="157" t="s">
        <v>51</v>
      </c>
      <c r="G150" s="94"/>
      <c r="H150" s="160"/>
      <c r="I150" s="161" t="n">
        <f aca="false">SUM(J150:P150)</f>
        <v>2070000</v>
      </c>
      <c r="J150" s="161" t="n">
        <f aca="false">J151+J155</f>
        <v>870000</v>
      </c>
      <c r="K150" s="162" t="n">
        <f aca="false">K151+K155+K159</f>
        <v>1200000</v>
      </c>
      <c r="L150" s="162" t="n">
        <f aca="false">L151+L155</f>
        <v>0</v>
      </c>
      <c r="M150" s="162" t="n">
        <f aca="false">M151+M155</f>
        <v>0</v>
      </c>
      <c r="N150" s="162" t="n">
        <f aca="false">N151+N155</f>
        <v>0</v>
      </c>
      <c r="O150" s="162" t="n">
        <f aca="false">O151+O155</f>
        <v>0</v>
      </c>
      <c r="P150" s="163" t="n">
        <f aca="false">P151+P155</f>
        <v>0</v>
      </c>
      <c r="Q150" s="161" t="n">
        <f aca="false">SUM(R150:X150)</f>
        <v>2685000</v>
      </c>
      <c r="R150" s="161" t="n">
        <f aca="false">R151+R155+R159</f>
        <v>2685000</v>
      </c>
      <c r="S150" s="162" t="n">
        <f aca="false">S151+S155</f>
        <v>0</v>
      </c>
      <c r="T150" s="162" t="n">
        <f aca="false">T151+T155</f>
        <v>0</v>
      </c>
      <c r="U150" s="162" t="n">
        <f aca="false">U151+U155</f>
        <v>0</v>
      </c>
      <c r="V150" s="162" t="n">
        <f aca="false">V151+V155</f>
        <v>0</v>
      </c>
      <c r="W150" s="162" t="n">
        <f aca="false">W151+W155</f>
        <v>0</v>
      </c>
      <c r="X150" s="163" t="n">
        <f aca="false">X151+X155</f>
        <v>0</v>
      </c>
    </row>
    <row r="151" customFormat="false" ht="32.1" hidden="false" customHeight="false" outlineLevel="0" collapsed="false">
      <c r="B151" s="124"/>
      <c r="C151" s="156" t="s">
        <v>161</v>
      </c>
      <c r="D151" s="158" t="s">
        <v>340</v>
      </c>
      <c r="E151" s="157" t="s">
        <v>25</v>
      </c>
      <c r="F151" s="157" t="s">
        <v>51</v>
      </c>
      <c r="G151" s="94" t="n">
        <v>5600000000</v>
      </c>
      <c r="H151" s="160"/>
      <c r="I151" s="161" t="n">
        <f aca="false">SUM(J151:P151)</f>
        <v>520000</v>
      </c>
      <c r="J151" s="161" t="n">
        <f aca="false">J152</f>
        <v>520000</v>
      </c>
      <c r="K151" s="162" t="n">
        <f aca="false">K152</f>
        <v>0</v>
      </c>
      <c r="L151" s="162" t="n">
        <f aca="false">L152</f>
        <v>0</v>
      </c>
      <c r="M151" s="162" t="n">
        <f aca="false">M152</f>
        <v>0</v>
      </c>
      <c r="N151" s="162" t="n">
        <f aca="false">N152</f>
        <v>0</v>
      </c>
      <c r="O151" s="162" t="n">
        <f aca="false">O152</f>
        <v>0</v>
      </c>
      <c r="P151" s="163" t="n">
        <f aca="false">P152</f>
        <v>0</v>
      </c>
      <c r="Q151" s="161" t="n">
        <f aca="false">SUM(R151:X151)</f>
        <v>525000</v>
      </c>
      <c r="R151" s="161" t="n">
        <f aca="false">R152</f>
        <v>525000</v>
      </c>
      <c r="S151" s="162" t="n">
        <f aca="false">S152</f>
        <v>0</v>
      </c>
      <c r="T151" s="162" t="n">
        <f aca="false">T152</f>
        <v>0</v>
      </c>
      <c r="U151" s="162" t="n">
        <f aca="false">U152</f>
        <v>0</v>
      </c>
      <c r="V151" s="162" t="n">
        <f aca="false">V152</f>
        <v>0</v>
      </c>
      <c r="W151" s="162" t="n">
        <f aca="false">W152</f>
        <v>0</v>
      </c>
      <c r="X151" s="163" t="n">
        <f aca="false">X152</f>
        <v>0</v>
      </c>
    </row>
    <row r="152" customFormat="false" ht="32.1" hidden="false" customHeight="false" outlineLevel="0" collapsed="false">
      <c r="B152" s="124"/>
      <c r="C152" s="156" t="s">
        <v>162</v>
      </c>
      <c r="D152" s="158" t="s">
        <v>340</v>
      </c>
      <c r="E152" s="157" t="s">
        <v>25</v>
      </c>
      <c r="F152" s="157" t="s">
        <v>51</v>
      </c>
      <c r="G152" s="94" t="n">
        <v>5610000000</v>
      </c>
      <c r="H152" s="160"/>
      <c r="I152" s="161" t="n">
        <f aca="false">SUM(J152:P152)</f>
        <v>520000</v>
      </c>
      <c r="J152" s="161" t="n">
        <f aca="false">J153</f>
        <v>520000</v>
      </c>
      <c r="K152" s="162" t="n">
        <f aca="false">K153</f>
        <v>0</v>
      </c>
      <c r="L152" s="162" t="n">
        <f aca="false">L153</f>
        <v>0</v>
      </c>
      <c r="M152" s="162" t="n">
        <f aca="false">M153</f>
        <v>0</v>
      </c>
      <c r="N152" s="162" t="n">
        <f aca="false">N153</f>
        <v>0</v>
      </c>
      <c r="O152" s="162" t="n">
        <f aca="false">O153</f>
        <v>0</v>
      </c>
      <c r="P152" s="163" t="n">
        <f aca="false">P153</f>
        <v>0</v>
      </c>
      <c r="Q152" s="161" t="n">
        <f aca="false">SUM(R152:X152)</f>
        <v>525000</v>
      </c>
      <c r="R152" s="161" t="n">
        <f aca="false">R153</f>
        <v>525000</v>
      </c>
      <c r="S152" s="162" t="n">
        <f aca="false">S153</f>
        <v>0</v>
      </c>
      <c r="T152" s="162" t="n">
        <f aca="false">T153</f>
        <v>0</v>
      </c>
      <c r="U152" s="162" t="n">
        <f aca="false">U153</f>
        <v>0</v>
      </c>
      <c r="V152" s="162" t="n">
        <f aca="false">V153</f>
        <v>0</v>
      </c>
      <c r="W152" s="162" t="n">
        <f aca="false">W153</f>
        <v>0</v>
      </c>
      <c r="X152" s="163" t="n">
        <f aca="false">X153</f>
        <v>0</v>
      </c>
    </row>
    <row r="153" customFormat="false" ht="32.1" hidden="false" customHeight="false" outlineLevel="0" collapsed="false">
      <c r="B153" s="124"/>
      <c r="C153" s="156" t="s">
        <v>163</v>
      </c>
      <c r="D153" s="158" t="s">
        <v>340</v>
      </c>
      <c r="E153" s="157" t="s">
        <v>25</v>
      </c>
      <c r="F153" s="157" t="s">
        <v>51</v>
      </c>
      <c r="G153" s="94" t="n">
        <v>5610010550</v>
      </c>
      <c r="H153" s="160"/>
      <c r="I153" s="161" t="n">
        <f aca="false">SUM(J153:P153)</f>
        <v>520000</v>
      </c>
      <c r="J153" s="161" t="n">
        <f aca="false">J154</f>
        <v>520000</v>
      </c>
      <c r="K153" s="162" t="n">
        <f aca="false">K154</f>
        <v>0</v>
      </c>
      <c r="L153" s="162" t="n">
        <f aca="false">L154</f>
        <v>0</v>
      </c>
      <c r="M153" s="162" t="n">
        <f aca="false">M154</f>
        <v>0</v>
      </c>
      <c r="N153" s="162" t="n">
        <f aca="false">N154</f>
        <v>0</v>
      </c>
      <c r="O153" s="162" t="n">
        <f aca="false">O154</f>
        <v>0</v>
      </c>
      <c r="P153" s="163" t="n">
        <f aca="false">P154</f>
        <v>0</v>
      </c>
      <c r="Q153" s="161" t="n">
        <f aca="false">SUM(R153:X153)</f>
        <v>525000</v>
      </c>
      <c r="R153" s="161" t="n">
        <f aca="false">R154</f>
        <v>525000</v>
      </c>
      <c r="S153" s="162" t="n">
        <f aca="false">S154</f>
        <v>0</v>
      </c>
      <c r="T153" s="162" t="n">
        <f aca="false">T154</f>
        <v>0</v>
      </c>
      <c r="U153" s="162" t="n">
        <f aca="false">U154</f>
        <v>0</v>
      </c>
      <c r="V153" s="162" t="n">
        <f aca="false">V154</f>
        <v>0</v>
      </c>
      <c r="W153" s="162" t="n">
        <f aca="false">W154</f>
        <v>0</v>
      </c>
      <c r="X153" s="163" t="n">
        <f aca="false">X154</f>
        <v>0</v>
      </c>
    </row>
    <row r="154" customFormat="false" ht="32.1" hidden="false" customHeight="false" outlineLevel="0" collapsed="false">
      <c r="B154" s="124"/>
      <c r="C154" s="156" t="s">
        <v>108</v>
      </c>
      <c r="D154" s="158" t="s">
        <v>340</v>
      </c>
      <c r="E154" s="157" t="s">
        <v>25</v>
      </c>
      <c r="F154" s="157" t="s">
        <v>51</v>
      </c>
      <c r="G154" s="94" t="n">
        <v>5610010550</v>
      </c>
      <c r="H154" s="160" t="s">
        <v>109</v>
      </c>
      <c r="I154" s="161" t="n">
        <f aca="false">SUM(J154:P154)</f>
        <v>520000</v>
      </c>
      <c r="J154" s="161" t="n">
        <v>520000</v>
      </c>
      <c r="K154" s="162" t="n">
        <v>0</v>
      </c>
      <c r="L154" s="162"/>
      <c r="M154" s="162"/>
      <c r="N154" s="162"/>
      <c r="O154" s="162"/>
      <c r="P154" s="163"/>
      <c r="Q154" s="161" t="n">
        <f aca="false">SUM(R154:X154)</f>
        <v>525000</v>
      </c>
      <c r="R154" s="161" t="n">
        <v>525000</v>
      </c>
      <c r="S154" s="162"/>
      <c r="T154" s="162"/>
      <c r="U154" s="162"/>
      <c r="V154" s="162"/>
      <c r="W154" s="162"/>
      <c r="X154" s="163"/>
    </row>
    <row r="155" customFormat="false" ht="32.1" hidden="false" customHeight="false" outlineLevel="0" collapsed="false">
      <c r="B155" s="124"/>
      <c r="C155" s="156" t="s">
        <v>164</v>
      </c>
      <c r="D155" s="158" t="s">
        <v>340</v>
      </c>
      <c r="E155" s="157" t="s">
        <v>25</v>
      </c>
      <c r="F155" s="157" t="s">
        <v>51</v>
      </c>
      <c r="G155" s="94" t="n">
        <v>5700000000</v>
      </c>
      <c r="H155" s="160"/>
      <c r="I155" s="161" t="n">
        <f aca="false">SUM(J155:P155)</f>
        <v>350000</v>
      </c>
      <c r="J155" s="161" t="n">
        <f aca="false">J156</f>
        <v>350000</v>
      </c>
      <c r="K155" s="162" t="n">
        <f aca="false">K156</f>
        <v>0</v>
      </c>
      <c r="L155" s="162" t="n">
        <f aca="false">L156</f>
        <v>0</v>
      </c>
      <c r="M155" s="162" t="n">
        <f aca="false">M156</f>
        <v>0</v>
      </c>
      <c r="N155" s="162" t="n">
        <f aca="false">N156</f>
        <v>0</v>
      </c>
      <c r="O155" s="162" t="n">
        <f aca="false">O156</f>
        <v>0</v>
      </c>
      <c r="P155" s="163" t="n">
        <f aca="false">P156</f>
        <v>0</v>
      </c>
      <c r="Q155" s="161" t="n">
        <f aca="false">SUM(R155:X155)</f>
        <v>360000</v>
      </c>
      <c r="R155" s="161" t="n">
        <f aca="false">R156</f>
        <v>360000</v>
      </c>
      <c r="S155" s="162" t="n">
        <f aca="false">S156</f>
        <v>0</v>
      </c>
      <c r="T155" s="162" t="n">
        <f aca="false">T156</f>
        <v>0</v>
      </c>
      <c r="U155" s="162" t="n">
        <f aca="false">U156</f>
        <v>0</v>
      </c>
      <c r="V155" s="162" t="n">
        <f aca="false">V156</f>
        <v>0</v>
      </c>
      <c r="W155" s="162" t="n">
        <f aca="false">W156</f>
        <v>0</v>
      </c>
      <c r="X155" s="163" t="n">
        <f aca="false">X156</f>
        <v>0</v>
      </c>
    </row>
    <row r="156" customFormat="false" ht="32.1" hidden="false" customHeight="false" outlineLevel="0" collapsed="false">
      <c r="B156" s="124"/>
      <c r="C156" s="156" t="s">
        <v>165</v>
      </c>
      <c r="D156" s="158" t="s">
        <v>340</v>
      </c>
      <c r="E156" s="157" t="s">
        <v>25</v>
      </c>
      <c r="F156" s="157" t="s">
        <v>51</v>
      </c>
      <c r="G156" s="94" t="n">
        <v>5710000000</v>
      </c>
      <c r="H156" s="160"/>
      <c r="I156" s="161" t="n">
        <f aca="false">SUM(J156:P156)</f>
        <v>350000</v>
      </c>
      <c r="J156" s="161" t="n">
        <f aca="false">J157</f>
        <v>350000</v>
      </c>
      <c r="K156" s="162" t="n">
        <f aca="false">K157</f>
        <v>0</v>
      </c>
      <c r="L156" s="162" t="n">
        <f aca="false">L157</f>
        <v>0</v>
      </c>
      <c r="M156" s="162" t="n">
        <f aca="false">M157</f>
        <v>0</v>
      </c>
      <c r="N156" s="162" t="n">
        <f aca="false">N157</f>
        <v>0</v>
      </c>
      <c r="O156" s="162" t="n">
        <f aca="false">O157</f>
        <v>0</v>
      </c>
      <c r="P156" s="163" t="n">
        <f aca="false">P157</f>
        <v>0</v>
      </c>
      <c r="Q156" s="161" t="n">
        <f aca="false">SUM(R156:X156)</f>
        <v>360000</v>
      </c>
      <c r="R156" s="161" t="n">
        <f aca="false">R157</f>
        <v>360000</v>
      </c>
      <c r="S156" s="162" t="n">
        <f aca="false">S157</f>
        <v>0</v>
      </c>
      <c r="T156" s="162" t="n">
        <f aca="false">T157</f>
        <v>0</v>
      </c>
      <c r="U156" s="162" t="n">
        <f aca="false">U157</f>
        <v>0</v>
      </c>
      <c r="V156" s="162" t="n">
        <f aca="false">V157</f>
        <v>0</v>
      </c>
      <c r="W156" s="162" t="n">
        <f aca="false">W157</f>
        <v>0</v>
      </c>
      <c r="X156" s="163" t="n">
        <f aca="false">X157</f>
        <v>0</v>
      </c>
    </row>
    <row r="157" customFormat="false" ht="32.1" hidden="false" customHeight="false" outlineLevel="0" collapsed="false">
      <c r="B157" s="124"/>
      <c r="C157" s="156" t="s">
        <v>166</v>
      </c>
      <c r="D157" s="158" t="s">
        <v>340</v>
      </c>
      <c r="E157" s="157" t="s">
        <v>25</v>
      </c>
      <c r="F157" s="157" t="s">
        <v>51</v>
      </c>
      <c r="G157" s="94" t="n">
        <v>5710010400</v>
      </c>
      <c r="H157" s="160"/>
      <c r="I157" s="161" t="n">
        <f aca="false">SUM(J157:P157)</f>
        <v>350000</v>
      </c>
      <c r="J157" s="161" t="n">
        <f aca="false">J158</f>
        <v>350000</v>
      </c>
      <c r="K157" s="162" t="n">
        <f aca="false">K158</f>
        <v>0</v>
      </c>
      <c r="L157" s="162" t="n">
        <f aca="false">L158</f>
        <v>0</v>
      </c>
      <c r="M157" s="162" t="n">
        <f aca="false">M158</f>
        <v>0</v>
      </c>
      <c r="N157" s="162" t="n">
        <f aca="false">N158</f>
        <v>0</v>
      </c>
      <c r="O157" s="162" t="n">
        <f aca="false">O158</f>
        <v>0</v>
      </c>
      <c r="P157" s="163" t="n">
        <f aca="false">P158</f>
        <v>0</v>
      </c>
      <c r="Q157" s="161" t="n">
        <f aca="false">SUM(R157:X157)</f>
        <v>360000</v>
      </c>
      <c r="R157" s="161" t="n">
        <f aca="false">R158</f>
        <v>360000</v>
      </c>
      <c r="S157" s="162" t="n">
        <f aca="false">S158</f>
        <v>0</v>
      </c>
      <c r="T157" s="162" t="n">
        <f aca="false">T158</f>
        <v>0</v>
      </c>
      <c r="U157" s="162" t="n">
        <f aca="false">U158</f>
        <v>0</v>
      </c>
      <c r="V157" s="162" t="n">
        <f aca="false">V158</f>
        <v>0</v>
      </c>
      <c r="W157" s="162" t="n">
        <f aca="false">W158</f>
        <v>0</v>
      </c>
      <c r="X157" s="163" t="n">
        <f aca="false">X158</f>
        <v>0</v>
      </c>
    </row>
    <row r="158" customFormat="false" ht="32.1" hidden="false" customHeight="false" outlineLevel="0" collapsed="false">
      <c r="B158" s="124"/>
      <c r="C158" s="156" t="s">
        <v>108</v>
      </c>
      <c r="D158" s="158" t="s">
        <v>340</v>
      </c>
      <c r="E158" s="157" t="s">
        <v>25</v>
      </c>
      <c r="F158" s="157" t="s">
        <v>51</v>
      </c>
      <c r="G158" s="94" t="n">
        <v>5710010400</v>
      </c>
      <c r="H158" s="160" t="s">
        <v>109</v>
      </c>
      <c r="I158" s="161" t="n">
        <f aca="false">SUM(J158:P158)</f>
        <v>350000</v>
      </c>
      <c r="J158" s="161" t="n">
        <v>350000</v>
      </c>
      <c r="K158" s="162" t="n">
        <v>0</v>
      </c>
      <c r="L158" s="162"/>
      <c r="M158" s="162"/>
      <c r="N158" s="162"/>
      <c r="O158" s="162"/>
      <c r="P158" s="163"/>
      <c r="Q158" s="161" t="n">
        <f aca="false">SUM(R158:X158)</f>
        <v>360000</v>
      </c>
      <c r="R158" s="161" t="n">
        <v>360000</v>
      </c>
      <c r="S158" s="162"/>
      <c r="T158" s="162"/>
      <c r="U158" s="162"/>
      <c r="V158" s="162"/>
      <c r="W158" s="162"/>
      <c r="X158" s="163"/>
    </row>
    <row r="159" customFormat="false" ht="48.2" hidden="false" customHeight="false" outlineLevel="0" collapsed="false">
      <c r="B159" s="124"/>
      <c r="C159" s="156" t="s">
        <v>294</v>
      </c>
      <c r="D159" s="158" t="s">
        <v>340</v>
      </c>
      <c r="E159" s="157" t="s">
        <v>25</v>
      </c>
      <c r="F159" s="157" t="s">
        <v>51</v>
      </c>
      <c r="G159" s="94" t="n">
        <v>7200000000</v>
      </c>
      <c r="H159" s="160"/>
      <c r="I159" s="161" t="n">
        <f aca="false">SUM(J159:P159)</f>
        <v>1200000</v>
      </c>
      <c r="J159" s="161"/>
      <c r="K159" s="162" t="n">
        <f aca="false">K160</f>
        <v>1200000</v>
      </c>
      <c r="L159" s="162" t="n">
        <f aca="false">L160</f>
        <v>0</v>
      </c>
      <c r="M159" s="162" t="n">
        <f aca="false">M160</f>
        <v>0</v>
      </c>
      <c r="N159" s="162" t="n">
        <f aca="false">N160</f>
        <v>0</v>
      </c>
      <c r="O159" s="162" t="n">
        <f aca="false">O160</f>
        <v>0</v>
      </c>
      <c r="P159" s="163" t="n">
        <f aca="false">P160</f>
        <v>0</v>
      </c>
      <c r="Q159" s="161" t="n">
        <f aca="false">SUM(R159:X159)</f>
        <v>1800000</v>
      </c>
      <c r="R159" s="161" t="n">
        <f aca="false">R160</f>
        <v>1800000</v>
      </c>
      <c r="S159" s="162"/>
      <c r="T159" s="162"/>
      <c r="U159" s="162"/>
      <c r="V159" s="162"/>
      <c r="W159" s="162"/>
      <c r="X159" s="163"/>
    </row>
    <row r="160" customFormat="false" ht="32.1" hidden="false" customHeight="false" outlineLevel="0" collapsed="false">
      <c r="B160" s="124"/>
      <c r="C160" s="156" t="s">
        <v>295</v>
      </c>
      <c r="D160" s="158" t="s">
        <v>340</v>
      </c>
      <c r="E160" s="157" t="s">
        <v>25</v>
      </c>
      <c r="F160" s="157" t="s">
        <v>51</v>
      </c>
      <c r="G160" s="94" t="n">
        <v>7210000000</v>
      </c>
      <c r="H160" s="160"/>
      <c r="I160" s="161" t="n">
        <f aca="false">SUM(J160:P160)</f>
        <v>1200000</v>
      </c>
      <c r="J160" s="161"/>
      <c r="K160" s="162" t="n">
        <f aca="false">K161</f>
        <v>1200000</v>
      </c>
      <c r="L160" s="162" t="n">
        <f aca="false">L161</f>
        <v>0</v>
      </c>
      <c r="M160" s="162" t="n">
        <f aca="false">M161</f>
        <v>0</v>
      </c>
      <c r="N160" s="162" t="n">
        <f aca="false">N161</f>
        <v>0</v>
      </c>
      <c r="O160" s="162" t="n">
        <f aca="false">O161</f>
        <v>0</v>
      </c>
      <c r="P160" s="163" t="n">
        <f aca="false">P161</f>
        <v>0</v>
      </c>
      <c r="Q160" s="161" t="n">
        <f aca="false">SUM(R160:X160)</f>
        <v>1800000</v>
      </c>
      <c r="R160" s="161" t="n">
        <f aca="false">R161</f>
        <v>1800000</v>
      </c>
      <c r="S160" s="162"/>
      <c r="T160" s="162"/>
      <c r="U160" s="162"/>
      <c r="V160" s="162"/>
      <c r="W160" s="162"/>
      <c r="X160" s="163"/>
    </row>
    <row r="161" customFormat="false" ht="17.35" hidden="false" customHeight="false" outlineLevel="0" collapsed="false">
      <c r="B161" s="124"/>
      <c r="C161" s="156" t="s">
        <v>296</v>
      </c>
      <c r="D161" s="158" t="s">
        <v>340</v>
      </c>
      <c r="E161" s="157" t="s">
        <v>25</v>
      </c>
      <c r="F161" s="157" t="s">
        <v>51</v>
      </c>
      <c r="G161" s="94" t="n">
        <v>7210010870</v>
      </c>
      <c r="H161" s="160"/>
      <c r="I161" s="161" t="n">
        <f aca="false">SUM(J161:P161)</f>
        <v>1200000</v>
      </c>
      <c r="J161" s="161"/>
      <c r="K161" s="162" t="n">
        <f aca="false">K162</f>
        <v>1200000</v>
      </c>
      <c r="L161" s="162" t="n">
        <f aca="false">L162</f>
        <v>0</v>
      </c>
      <c r="M161" s="162" t="n">
        <f aca="false">M162</f>
        <v>0</v>
      </c>
      <c r="N161" s="162" t="n">
        <f aca="false">N162</f>
        <v>0</v>
      </c>
      <c r="O161" s="162" t="n">
        <f aca="false">O162</f>
        <v>0</v>
      </c>
      <c r="P161" s="163" t="n">
        <f aca="false">P162</f>
        <v>0</v>
      </c>
      <c r="Q161" s="161" t="n">
        <f aca="false">SUM(R161:X161)</f>
        <v>1800000</v>
      </c>
      <c r="R161" s="161" t="n">
        <f aca="false">R162</f>
        <v>1800000</v>
      </c>
      <c r="S161" s="162"/>
      <c r="T161" s="162"/>
      <c r="U161" s="162"/>
      <c r="V161" s="162"/>
      <c r="W161" s="162"/>
      <c r="X161" s="163"/>
    </row>
    <row r="162" customFormat="false" ht="32.1" hidden="false" customHeight="false" outlineLevel="0" collapsed="false">
      <c r="B162" s="124"/>
      <c r="C162" s="156" t="s">
        <v>108</v>
      </c>
      <c r="D162" s="158" t="s">
        <v>340</v>
      </c>
      <c r="E162" s="157" t="s">
        <v>25</v>
      </c>
      <c r="F162" s="157" t="s">
        <v>51</v>
      </c>
      <c r="G162" s="94" t="n">
        <v>7210010870</v>
      </c>
      <c r="H162" s="160" t="s">
        <v>109</v>
      </c>
      <c r="I162" s="161" t="n">
        <f aca="false">SUM(J162:P162)</f>
        <v>1200000</v>
      </c>
      <c r="J162" s="161"/>
      <c r="K162" s="162" t="n">
        <v>1200000</v>
      </c>
      <c r="L162" s="162"/>
      <c r="M162" s="162"/>
      <c r="N162" s="162"/>
      <c r="O162" s="162"/>
      <c r="P162" s="163"/>
      <c r="Q162" s="161" t="n">
        <f aca="false">SUM(R162:X162)</f>
        <v>1800000</v>
      </c>
      <c r="R162" s="161" t="n">
        <v>1800000</v>
      </c>
      <c r="S162" s="162"/>
      <c r="T162" s="162"/>
      <c r="U162" s="162"/>
      <c r="V162" s="162"/>
      <c r="W162" s="162"/>
      <c r="X162" s="163"/>
    </row>
    <row r="163" customFormat="false" ht="17.35" hidden="false" customHeight="false" outlineLevel="0" collapsed="false">
      <c r="B163" s="124"/>
      <c r="C163" s="156" t="s">
        <v>53</v>
      </c>
      <c r="D163" s="158" t="s">
        <v>340</v>
      </c>
      <c r="E163" s="157" t="s">
        <v>27</v>
      </c>
      <c r="F163" s="157" t="s">
        <v>86</v>
      </c>
      <c r="G163" s="94"/>
      <c r="H163" s="160"/>
      <c r="I163" s="161" t="n">
        <f aca="false">SUM(J163:P163)</f>
        <v>24877600</v>
      </c>
      <c r="J163" s="161" t="n">
        <f aca="false">J164</f>
        <v>50516600</v>
      </c>
      <c r="K163" s="162" t="n">
        <f aca="false">K164</f>
        <v>-17866300</v>
      </c>
      <c r="L163" s="162" t="n">
        <f aca="false">L164</f>
        <v>-7772700</v>
      </c>
      <c r="M163" s="162" t="n">
        <f aca="false">M164</f>
        <v>0</v>
      </c>
      <c r="N163" s="162" t="n">
        <f aca="false">N164</f>
        <v>0</v>
      </c>
      <c r="O163" s="162" t="n">
        <f aca="false">O164</f>
        <v>0</v>
      </c>
      <c r="P163" s="163" t="n">
        <f aca="false">P164</f>
        <v>0</v>
      </c>
      <c r="Q163" s="161" t="n">
        <f aca="false">SUM(R163:X163)</f>
        <v>1060000</v>
      </c>
      <c r="R163" s="161" t="n">
        <f aca="false">R164</f>
        <v>49535800</v>
      </c>
      <c r="S163" s="162" t="n">
        <f aca="false">S164</f>
        <v>0</v>
      </c>
      <c r="T163" s="162" t="n">
        <f aca="false">T164</f>
        <v>-48475800</v>
      </c>
      <c r="U163" s="162" t="n">
        <f aca="false">U164</f>
        <v>0</v>
      </c>
      <c r="V163" s="162" t="n">
        <f aca="false">V164</f>
        <v>0</v>
      </c>
      <c r="W163" s="162" t="n">
        <f aca="false">W164</f>
        <v>0</v>
      </c>
      <c r="X163" s="163" t="n">
        <f aca="false">X164</f>
        <v>0</v>
      </c>
    </row>
    <row r="164" customFormat="false" ht="17.35" hidden="false" customHeight="false" outlineLevel="0" collapsed="false">
      <c r="B164" s="124"/>
      <c r="C164" s="156" t="s">
        <v>54</v>
      </c>
      <c r="D164" s="158" t="s">
        <v>340</v>
      </c>
      <c r="E164" s="157" t="s">
        <v>27</v>
      </c>
      <c r="F164" s="157" t="s">
        <v>20</v>
      </c>
      <c r="G164" s="94"/>
      <c r="H164" s="160"/>
      <c r="I164" s="161" t="n">
        <f aca="false">SUM(J164:P164)</f>
        <v>24877600</v>
      </c>
      <c r="J164" s="161" t="n">
        <f aca="false">J165+J169</f>
        <v>50516600</v>
      </c>
      <c r="K164" s="162" t="n">
        <f aca="false">K165+K169</f>
        <v>-17866300</v>
      </c>
      <c r="L164" s="162" t="n">
        <f aca="false">L165+L169</f>
        <v>-7772700</v>
      </c>
      <c r="M164" s="162" t="n">
        <f aca="false">M165+M169</f>
        <v>0</v>
      </c>
      <c r="N164" s="162" t="n">
        <f aca="false">N165+N169</f>
        <v>0</v>
      </c>
      <c r="O164" s="162" t="n">
        <f aca="false">O165+O169</f>
        <v>0</v>
      </c>
      <c r="P164" s="163" t="n">
        <f aca="false">P165+P169</f>
        <v>0</v>
      </c>
      <c r="Q164" s="161" t="n">
        <f aca="false">SUM(R164:X164)</f>
        <v>1060000</v>
      </c>
      <c r="R164" s="161" t="n">
        <f aca="false">R165+R169</f>
        <v>49535800</v>
      </c>
      <c r="S164" s="162" t="n">
        <f aca="false">S165+S169</f>
        <v>0</v>
      </c>
      <c r="T164" s="162" t="n">
        <f aca="false">T165+T169</f>
        <v>-48475800</v>
      </c>
      <c r="U164" s="162" t="n">
        <f aca="false">U165+U169</f>
        <v>0</v>
      </c>
      <c r="V164" s="162" t="n">
        <f aca="false">V165+V169</f>
        <v>0</v>
      </c>
      <c r="W164" s="162" t="n">
        <f aca="false">W165+W169</f>
        <v>0</v>
      </c>
      <c r="X164" s="163" t="n">
        <f aca="false">X165+X169</f>
        <v>0</v>
      </c>
    </row>
    <row r="165" customFormat="false" ht="48.5" hidden="true" customHeight="false" outlineLevel="0" collapsed="false">
      <c r="B165" s="124"/>
      <c r="C165" s="156" t="s">
        <v>246</v>
      </c>
      <c r="D165" s="158" t="s">
        <v>340</v>
      </c>
      <c r="E165" s="157" t="s">
        <v>27</v>
      </c>
      <c r="F165" s="157" t="s">
        <v>20</v>
      </c>
      <c r="G165" s="94" t="n">
        <v>6500000000</v>
      </c>
      <c r="H165" s="160"/>
      <c r="I165" s="161" t="n">
        <f aca="false">SUM(J165:P165)</f>
        <v>0</v>
      </c>
      <c r="J165" s="161" t="n">
        <f aca="false">J166</f>
        <v>0</v>
      </c>
      <c r="K165" s="162" t="n">
        <f aca="false">K166</f>
        <v>7772700</v>
      </c>
      <c r="L165" s="162" t="n">
        <f aca="false">L166</f>
        <v>-7772700</v>
      </c>
      <c r="M165" s="162" t="n">
        <f aca="false">M166</f>
        <v>0</v>
      </c>
      <c r="N165" s="162" t="n">
        <f aca="false">N166</f>
        <v>0</v>
      </c>
      <c r="O165" s="162" t="n">
        <f aca="false">O166</f>
        <v>0</v>
      </c>
      <c r="P165" s="163" t="n">
        <f aca="false">P166</f>
        <v>0</v>
      </c>
      <c r="Q165" s="161" t="n">
        <f aca="false">SUM(R165:X165)</f>
        <v>0</v>
      </c>
      <c r="R165" s="161" t="n">
        <f aca="false">R166</f>
        <v>48475800</v>
      </c>
      <c r="S165" s="162" t="n">
        <f aca="false">S166</f>
        <v>0</v>
      </c>
      <c r="T165" s="162" t="n">
        <f aca="false">T166</f>
        <v>-48475800</v>
      </c>
      <c r="U165" s="162" t="n">
        <f aca="false">U166</f>
        <v>0</v>
      </c>
      <c r="V165" s="162" t="n">
        <f aca="false">V166</f>
        <v>0</v>
      </c>
      <c r="W165" s="162" t="n">
        <f aca="false">W166</f>
        <v>0</v>
      </c>
      <c r="X165" s="163" t="n">
        <f aca="false">X166</f>
        <v>0</v>
      </c>
    </row>
    <row r="166" customFormat="false" ht="17.35" hidden="true" customHeight="false" outlineLevel="0" collapsed="false">
      <c r="B166" s="124"/>
      <c r="C166" s="156" t="s">
        <v>260</v>
      </c>
      <c r="D166" s="158" t="s">
        <v>340</v>
      </c>
      <c r="E166" s="157" t="s">
        <v>27</v>
      </c>
      <c r="F166" s="157" t="s">
        <v>20</v>
      </c>
      <c r="G166" s="94" t="n">
        <v>6550000000</v>
      </c>
      <c r="H166" s="160"/>
      <c r="I166" s="161" t="n">
        <f aca="false">SUM(J166:P166)</f>
        <v>0</v>
      </c>
      <c r="J166" s="161" t="n">
        <f aca="false">J167</f>
        <v>0</v>
      </c>
      <c r="K166" s="161" t="n">
        <f aca="false">K167</f>
        <v>7772700</v>
      </c>
      <c r="L166" s="162" t="n">
        <f aca="false">L167</f>
        <v>-7772700</v>
      </c>
      <c r="M166" s="162" t="n">
        <f aca="false">M167</f>
        <v>0</v>
      </c>
      <c r="N166" s="162" t="n">
        <f aca="false">N167</f>
        <v>0</v>
      </c>
      <c r="O166" s="162" t="n">
        <f aca="false">O167</f>
        <v>0</v>
      </c>
      <c r="P166" s="163" t="n">
        <f aca="false">P167</f>
        <v>0</v>
      </c>
      <c r="Q166" s="161" t="n">
        <f aca="false">SUM(R166:X166)</f>
        <v>0</v>
      </c>
      <c r="R166" s="161" t="n">
        <f aca="false">R167</f>
        <v>48475800</v>
      </c>
      <c r="S166" s="162" t="n">
        <f aca="false">S167</f>
        <v>0</v>
      </c>
      <c r="T166" s="162" t="n">
        <f aca="false">T167</f>
        <v>-48475800</v>
      </c>
      <c r="U166" s="162" t="n">
        <f aca="false">U167</f>
        <v>0</v>
      </c>
      <c r="V166" s="162" t="n">
        <f aca="false">V167</f>
        <v>0</v>
      </c>
      <c r="W166" s="162" t="n">
        <f aca="false">W167</f>
        <v>0</v>
      </c>
      <c r="X166" s="163" t="n">
        <f aca="false">X167</f>
        <v>0</v>
      </c>
    </row>
    <row r="167" customFormat="false" ht="48.5" hidden="true" customHeight="false" outlineLevel="0" collapsed="false">
      <c r="B167" s="124"/>
      <c r="C167" s="156" t="s">
        <v>261</v>
      </c>
      <c r="D167" s="158" t="s">
        <v>340</v>
      </c>
      <c r="E167" s="157" t="s">
        <v>27</v>
      </c>
      <c r="F167" s="157" t="s">
        <v>20</v>
      </c>
      <c r="G167" s="94" t="s">
        <v>262</v>
      </c>
      <c r="H167" s="160"/>
      <c r="I167" s="161" t="n">
        <f aca="false">SUM(J167:P167)</f>
        <v>0</v>
      </c>
      <c r="J167" s="161" t="n">
        <f aca="false">J168</f>
        <v>0</v>
      </c>
      <c r="K167" s="162" t="n">
        <f aca="false">K168</f>
        <v>7772700</v>
      </c>
      <c r="L167" s="162" t="n">
        <f aca="false">L168</f>
        <v>-7772700</v>
      </c>
      <c r="M167" s="162" t="n">
        <f aca="false">M168</f>
        <v>0</v>
      </c>
      <c r="N167" s="162" t="n">
        <f aca="false">N168</f>
        <v>0</v>
      </c>
      <c r="O167" s="162" t="n">
        <f aca="false">O168</f>
        <v>0</v>
      </c>
      <c r="P167" s="163" t="n">
        <f aca="false">P168</f>
        <v>0</v>
      </c>
      <c r="Q167" s="161" t="n">
        <f aca="false">SUM(R167:X167)</f>
        <v>0</v>
      </c>
      <c r="R167" s="161" t="n">
        <f aca="false">R168</f>
        <v>48475800</v>
      </c>
      <c r="S167" s="162" t="n">
        <f aca="false">S168</f>
        <v>0</v>
      </c>
      <c r="T167" s="162" t="n">
        <f aca="false">T168</f>
        <v>-48475800</v>
      </c>
      <c r="U167" s="162" t="n">
        <f aca="false">U168</f>
        <v>0</v>
      </c>
      <c r="V167" s="162" t="n">
        <f aca="false">V168</f>
        <v>0</v>
      </c>
      <c r="W167" s="162" t="n">
        <f aca="false">W168</f>
        <v>0</v>
      </c>
      <c r="X167" s="163" t="n">
        <f aca="false">X168</f>
        <v>0</v>
      </c>
    </row>
    <row r="168" customFormat="false" ht="32.1" hidden="true" customHeight="false" outlineLevel="0" collapsed="false">
      <c r="B168" s="124"/>
      <c r="C168" s="156" t="s">
        <v>257</v>
      </c>
      <c r="D168" s="158" t="s">
        <v>340</v>
      </c>
      <c r="E168" s="157" t="s">
        <v>27</v>
      </c>
      <c r="F168" s="157" t="s">
        <v>20</v>
      </c>
      <c r="G168" s="94" t="s">
        <v>262</v>
      </c>
      <c r="H168" s="160" t="s">
        <v>258</v>
      </c>
      <c r="I168" s="161" t="n">
        <f aca="false">SUM(J168:P168)</f>
        <v>0</v>
      </c>
      <c r="J168" s="161"/>
      <c r="K168" s="162" t="n">
        <v>7772700</v>
      </c>
      <c r="L168" s="162" t="n">
        <v>-7772700</v>
      </c>
      <c r="M168" s="162"/>
      <c r="N168" s="162"/>
      <c r="O168" s="162"/>
      <c r="P168" s="163"/>
      <c r="Q168" s="161" t="n">
        <f aca="false">SUM(R168:X168)</f>
        <v>0</v>
      </c>
      <c r="R168" s="161" t="n">
        <v>48475800</v>
      </c>
      <c r="S168" s="162"/>
      <c r="T168" s="162" t="n">
        <v>-48475800</v>
      </c>
      <c r="U168" s="162"/>
      <c r="V168" s="162"/>
      <c r="W168" s="162"/>
      <c r="X168" s="163"/>
    </row>
    <row r="169" customFormat="false" ht="17.35" hidden="false" customHeight="false" outlineLevel="0" collapsed="false">
      <c r="B169" s="124"/>
      <c r="C169" s="156" t="s">
        <v>298</v>
      </c>
      <c r="D169" s="158" t="s">
        <v>340</v>
      </c>
      <c r="E169" s="157" t="s">
        <v>27</v>
      </c>
      <c r="F169" s="157" t="s">
        <v>20</v>
      </c>
      <c r="G169" s="94" t="n">
        <v>7300000000</v>
      </c>
      <c r="H169" s="160"/>
      <c r="I169" s="161" t="n">
        <f aca="false">SUM(J169:P169)</f>
        <v>24877600</v>
      </c>
      <c r="J169" s="161" t="n">
        <f aca="false">J170+J175+J178</f>
        <v>50516600</v>
      </c>
      <c r="K169" s="162" t="n">
        <f aca="false">K170+K175+K178</f>
        <v>-25639000</v>
      </c>
      <c r="L169" s="162" t="n">
        <f aca="false">L170+L175+L178</f>
        <v>0</v>
      </c>
      <c r="M169" s="162" t="n">
        <f aca="false">M170+M175+M178</f>
        <v>0</v>
      </c>
      <c r="N169" s="162" t="n">
        <f aca="false">N170+N175+N178</f>
        <v>0</v>
      </c>
      <c r="O169" s="162" t="n">
        <f aca="false">O170+O175+O178</f>
        <v>0</v>
      </c>
      <c r="P169" s="163" t="n">
        <f aca="false">P170+P175+P178</f>
        <v>0</v>
      </c>
      <c r="Q169" s="161" t="n">
        <f aca="false">SUM(R169:X169)</f>
        <v>1060000</v>
      </c>
      <c r="R169" s="161" t="n">
        <f aca="false">R170+R175+R178</f>
        <v>1060000</v>
      </c>
      <c r="S169" s="162" t="n">
        <f aca="false">S170+S175+S178</f>
        <v>0</v>
      </c>
      <c r="T169" s="162" t="n">
        <f aca="false">T170+T175+T178</f>
        <v>0</v>
      </c>
      <c r="U169" s="162" t="n">
        <f aca="false">U170+U175+U178</f>
        <v>0</v>
      </c>
      <c r="V169" s="162" t="n">
        <f aca="false">V170+V175+V178</f>
        <v>0</v>
      </c>
      <c r="W169" s="162" t="n">
        <f aca="false">W170+W175+W178</f>
        <v>0</v>
      </c>
      <c r="X169" s="163" t="n">
        <f aca="false">X170+X175+X178</f>
        <v>0</v>
      </c>
    </row>
    <row r="170" customFormat="false" ht="32.8" hidden="false" customHeight="true" outlineLevel="0" collapsed="false">
      <c r="B170" s="124"/>
      <c r="C170" s="156" t="s">
        <v>299</v>
      </c>
      <c r="D170" s="158" t="s">
        <v>340</v>
      </c>
      <c r="E170" s="157" t="s">
        <v>27</v>
      </c>
      <c r="F170" s="157" t="s">
        <v>20</v>
      </c>
      <c r="G170" s="94" t="n">
        <v>7310000000</v>
      </c>
      <c r="H170" s="160"/>
      <c r="I170" s="161" t="n">
        <f aca="false">SUM(J170:P170)</f>
        <v>23802600</v>
      </c>
      <c r="J170" s="161" t="n">
        <f aca="false">J171+J173</f>
        <v>23802600</v>
      </c>
      <c r="K170" s="162" t="n">
        <f aca="false">K171+K173</f>
        <v>0</v>
      </c>
      <c r="L170" s="162" t="n">
        <f aca="false">L171+L173</f>
        <v>0</v>
      </c>
      <c r="M170" s="162" t="n">
        <f aca="false">M171+M173</f>
        <v>0</v>
      </c>
      <c r="N170" s="162" t="n">
        <f aca="false">N171+N173</f>
        <v>0</v>
      </c>
      <c r="O170" s="162" t="n">
        <f aca="false">O171+O173</f>
        <v>0</v>
      </c>
      <c r="P170" s="163" t="n">
        <f aca="false">P171+P173</f>
        <v>0</v>
      </c>
      <c r="Q170" s="161" t="n">
        <f aca="false">SUM(R170:X170)</f>
        <v>0</v>
      </c>
      <c r="R170" s="161" t="n">
        <f aca="false">R171+R173</f>
        <v>0</v>
      </c>
      <c r="S170" s="162" t="n">
        <f aca="false">S171+S173</f>
        <v>0</v>
      </c>
      <c r="T170" s="162" t="n">
        <f aca="false">T171+T173</f>
        <v>0</v>
      </c>
      <c r="U170" s="162" t="n">
        <f aca="false">U171+U173</f>
        <v>0</v>
      </c>
      <c r="V170" s="162" t="n">
        <f aca="false">V171+V173</f>
        <v>0</v>
      </c>
      <c r="W170" s="162" t="n">
        <f aca="false">W171+W173</f>
        <v>0</v>
      </c>
      <c r="X170" s="163" t="n">
        <f aca="false">X171+X173</f>
        <v>0</v>
      </c>
    </row>
    <row r="171" customFormat="false" ht="32.1" hidden="false" customHeight="false" outlineLevel="0" collapsed="false">
      <c r="B171" s="124"/>
      <c r="C171" s="156" t="s">
        <v>300</v>
      </c>
      <c r="D171" s="158" t="s">
        <v>340</v>
      </c>
      <c r="E171" s="157" t="s">
        <v>27</v>
      </c>
      <c r="F171" s="157" t="s">
        <v>20</v>
      </c>
      <c r="G171" s="94" t="n">
        <v>7310010140</v>
      </c>
      <c r="H171" s="160"/>
      <c r="I171" s="161" t="n">
        <f aca="false">SUM(J171:P171)</f>
        <v>15462000</v>
      </c>
      <c r="J171" s="161" t="n">
        <f aca="false">J172</f>
        <v>15462000</v>
      </c>
      <c r="K171" s="162" t="n">
        <v>0</v>
      </c>
      <c r="L171" s="162" t="n">
        <f aca="false">L172</f>
        <v>0</v>
      </c>
      <c r="M171" s="162" t="n">
        <f aca="false">M172</f>
        <v>0</v>
      </c>
      <c r="N171" s="162" t="n">
        <f aca="false">N172</f>
        <v>0</v>
      </c>
      <c r="O171" s="162" t="n">
        <f aca="false">O172</f>
        <v>0</v>
      </c>
      <c r="P171" s="163" t="n">
        <f aca="false">P172</f>
        <v>0</v>
      </c>
      <c r="Q171" s="161" t="n">
        <f aca="false">SUM(R171:X171)</f>
        <v>0</v>
      </c>
      <c r="R171" s="161" t="n">
        <f aca="false">R172</f>
        <v>0</v>
      </c>
      <c r="S171" s="162"/>
      <c r="T171" s="162" t="n">
        <f aca="false">T172</f>
        <v>0</v>
      </c>
      <c r="U171" s="162" t="n">
        <f aca="false">U172</f>
        <v>0</v>
      </c>
      <c r="V171" s="162" t="n">
        <f aca="false">V172</f>
        <v>0</v>
      </c>
      <c r="W171" s="162" t="n">
        <f aca="false">W172</f>
        <v>0</v>
      </c>
      <c r="X171" s="163" t="n">
        <f aca="false">X172</f>
        <v>0</v>
      </c>
    </row>
    <row r="172" customFormat="false" ht="32.1" hidden="false" customHeight="false" outlineLevel="0" collapsed="false">
      <c r="B172" s="124"/>
      <c r="C172" s="156" t="s">
        <v>108</v>
      </c>
      <c r="D172" s="158" t="s">
        <v>340</v>
      </c>
      <c r="E172" s="157" t="s">
        <v>27</v>
      </c>
      <c r="F172" s="157" t="s">
        <v>20</v>
      </c>
      <c r="G172" s="94" t="n">
        <v>7310010140</v>
      </c>
      <c r="H172" s="160" t="s">
        <v>109</v>
      </c>
      <c r="I172" s="161" t="n">
        <f aca="false">SUM(J172:P172)</f>
        <v>15462000</v>
      </c>
      <c r="J172" s="161" t="n">
        <v>15462000</v>
      </c>
      <c r="K172" s="162" t="n">
        <v>0</v>
      </c>
      <c r="L172" s="162"/>
      <c r="M172" s="162"/>
      <c r="N172" s="162"/>
      <c r="O172" s="162"/>
      <c r="P172" s="163"/>
      <c r="Q172" s="161" t="n">
        <f aca="false">SUM(R172:X172)</f>
        <v>0</v>
      </c>
      <c r="R172" s="161"/>
      <c r="S172" s="162"/>
      <c r="T172" s="162"/>
      <c r="U172" s="162"/>
      <c r="V172" s="162"/>
      <c r="W172" s="162"/>
      <c r="X172" s="163"/>
    </row>
    <row r="173" customFormat="false" ht="32.1" hidden="false" customHeight="false" outlineLevel="0" collapsed="false">
      <c r="B173" s="124"/>
      <c r="C173" s="156" t="s">
        <v>301</v>
      </c>
      <c r="D173" s="158" t="s">
        <v>340</v>
      </c>
      <c r="E173" s="157" t="s">
        <v>27</v>
      </c>
      <c r="F173" s="157" t="s">
        <v>20</v>
      </c>
      <c r="G173" s="94" t="n">
        <v>7310010860</v>
      </c>
      <c r="H173" s="160"/>
      <c r="I173" s="161" t="n">
        <f aca="false">SUM(J173:P173)</f>
        <v>8340600</v>
      </c>
      <c r="J173" s="161" t="n">
        <f aca="false">J174</f>
        <v>8340600</v>
      </c>
      <c r="K173" s="162" t="n">
        <f aca="false">K174</f>
        <v>0</v>
      </c>
      <c r="L173" s="162" t="n">
        <f aca="false">L174</f>
        <v>0</v>
      </c>
      <c r="M173" s="162" t="n">
        <f aca="false">M174</f>
        <v>0</v>
      </c>
      <c r="N173" s="162" t="n">
        <f aca="false">N174</f>
        <v>0</v>
      </c>
      <c r="O173" s="162" t="n">
        <f aca="false">O174</f>
        <v>0</v>
      </c>
      <c r="P173" s="163" t="n">
        <f aca="false">P174</f>
        <v>0</v>
      </c>
      <c r="Q173" s="161" t="n">
        <f aca="false">SUM(R173:X173)</f>
        <v>0</v>
      </c>
      <c r="R173" s="161" t="n">
        <f aca="false">R174</f>
        <v>0</v>
      </c>
      <c r="S173" s="162" t="n">
        <f aca="false">S174</f>
        <v>0</v>
      </c>
      <c r="T173" s="162" t="n">
        <f aca="false">T174</f>
        <v>0</v>
      </c>
      <c r="U173" s="162" t="n">
        <f aca="false">U174</f>
        <v>0</v>
      </c>
      <c r="V173" s="162" t="n">
        <f aca="false">V174</f>
        <v>0</v>
      </c>
      <c r="W173" s="162" t="n">
        <f aca="false">W174</f>
        <v>0</v>
      </c>
      <c r="X173" s="163" t="n">
        <f aca="false">X174</f>
        <v>0</v>
      </c>
    </row>
    <row r="174" customFormat="false" ht="32.1" hidden="false" customHeight="false" outlineLevel="0" collapsed="false">
      <c r="B174" s="124"/>
      <c r="C174" s="156" t="s">
        <v>108</v>
      </c>
      <c r="D174" s="158" t="s">
        <v>340</v>
      </c>
      <c r="E174" s="157" t="s">
        <v>27</v>
      </c>
      <c r="F174" s="157" t="s">
        <v>20</v>
      </c>
      <c r="G174" s="94" t="n">
        <v>7310010860</v>
      </c>
      <c r="H174" s="160" t="s">
        <v>109</v>
      </c>
      <c r="I174" s="161" t="n">
        <f aca="false">SUM(J174:P174)</f>
        <v>8340600</v>
      </c>
      <c r="J174" s="161" t="n">
        <v>8340600</v>
      </c>
      <c r="K174" s="162" t="n">
        <v>0</v>
      </c>
      <c r="L174" s="162"/>
      <c r="M174" s="162"/>
      <c r="N174" s="162"/>
      <c r="O174" s="162"/>
      <c r="P174" s="163"/>
      <c r="Q174" s="161" t="n">
        <f aca="false">SUM(R174:X174)</f>
        <v>0</v>
      </c>
      <c r="R174" s="161"/>
      <c r="S174" s="162"/>
      <c r="T174" s="162"/>
      <c r="U174" s="162"/>
      <c r="V174" s="162"/>
      <c r="W174" s="162"/>
      <c r="X174" s="163"/>
    </row>
    <row r="175" customFormat="false" ht="32.1" hidden="false" customHeight="false" outlineLevel="0" collapsed="false">
      <c r="B175" s="124"/>
      <c r="C175" s="156" t="s">
        <v>302</v>
      </c>
      <c r="D175" s="158" t="s">
        <v>340</v>
      </c>
      <c r="E175" s="157" t="s">
        <v>27</v>
      </c>
      <c r="F175" s="157" t="s">
        <v>20</v>
      </c>
      <c r="G175" s="94" t="n">
        <v>7320000000</v>
      </c>
      <c r="H175" s="160"/>
      <c r="I175" s="161" t="n">
        <f aca="false">SUM(J175:P175)</f>
        <v>50000</v>
      </c>
      <c r="J175" s="161" t="n">
        <f aca="false">J176</f>
        <v>50000</v>
      </c>
      <c r="K175" s="162" t="n">
        <f aca="false">K176</f>
        <v>0</v>
      </c>
      <c r="L175" s="162" t="n">
        <f aca="false">L176</f>
        <v>0</v>
      </c>
      <c r="M175" s="162" t="n">
        <f aca="false">M176</f>
        <v>0</v>
      </c>
      <c r="N175" s="162" t="n">
        <f aca="false">N176</f>
        <v>0</v>
      </c>
      <c r="O175" s="162" t="n">
        <f aca="false">O176</f>
        <v>0</v>
      </c>
      <c r="P175" s="163" t="n">
        <f aca="false">P176</f>
        <v>0</v>
      </c>
      <c r="Q175" s="161" t="n">
        <f aca="false">SUM(R175:X175)</f>
        <v>50000</v>
      </c>
      <c r="R175" s="161" t="n">
        <f aca="false">R176</f>
        <v>50000</v>
      </c>
      <c r="S175" s="162" t="n">
        <f aca="false">S176</f>
        <v>0</v>
      </c>
      <c r="T175" s="162" t="n">
        <f aca="false">T176</f>
        <v>0</v>
      </c>
      <c r="U175" s="162" t="n">
        <f aca="false">U176</f>
        <v>0</v>
      </c>
      <c r="V175" s="162" t="n">
        <f aca="false">V176</f>
        <v>0</v>
      </c>
      <c r="W175" s="162" t="n">
        <f aca="false">W176</f>
        <v>0</v>
      </c>
      <c r="X175" s="163" t="n">
        <f aca="false">X176</f>
        <v>0</v>
      </c>
    </row>
    <row r="176" customFormat="false" ht="64.15" hidden="false" customHeight="false" outlineLevel="0" collapsed="false">
      <c r="B176" s="124"/>
      <c r="C176" s="156" t="s">
        <v>303</v>
      </c>
      <c r="D176" s="158" t="s">
        <v>340</v>
      </c>
      <c r="E176" s="157" t="s">
        <v>27</v>
      </c>
      <c r="F176" s="157" t="s">
        <v>20</v>
      </c>
      <c r="G176" s="94" t="n">
        <v>7320010080</v>
      </c>
      <c r="H176" s="160"/>
      <c r="I176" s="161" t="n">
        <f aca="false">SUM(J176:P176)</f>
        <v>50000</v>
      </c>
      <c r="J176" s="161" t="n">
        <f aca="false">J177</f>
        <v>50000</v>
      </c>
      <c r="K176" s="162" t="n">
        <f aca="false">K177</f>
        <v>0</v>
      </c>
      <c r="L176" s="162" t="n">
        <f aca="false">L177</f>
        <v>0</v>
      </c>
      <c r="M176" s="162" t="n">
        <f aca="false">M177</f>
        <v>0</v>
      </c>
      <c r="N176" s="162" t="n">
        <f aca="false">N177</f>
        <v>0</v>
      </c>
      <c r="O176" s="162" t="n">
        <f aca="false">O177</f>
        <v>0</v>
      </c>
      <c r="P176" s="163" t="n">
        <f aca="false">P177</f>
        <v>0</v>
      </c>
      <c r="Q176" s="161" t="n">
        <f aca="false">SUM(R176:X176)</f>
        <v>50000</v>
      </c>
      <c r="R176" s="161" t="n">
        <f aca="false">R177</f>
        <v>50000</v>
      </c>
      <c r="S176" s="162" t="n">
        <f aca="false">S177</f>
        <v>0</v>
      </c>
      <c r="T176" s="162" t="n">
        <f aca="false">T177</f>
        <v>0</v>
      </c>
      <c r="U176" s="162" t="n">
        <f aca="false">U177</f>
        <v>0</v>
      </c>
      <c r="V176" s="162" t="n">
        <f aca="false">V177</f>
        <v>0</v>
      </c>
      <c r="W176" s="162" t="n">
        <f aca="false">W177</f>
        <v>0</v>
      </c>
      <c r="X176" s="163" t="n">
        <f aca="false">X177</f>
        <v>0</v>
      </c>
    </row>
    <row r="177" customFormat="false" ht="32.1" hidden="false" customHeight="false" outlineLevel="0" collapsed="false">
      <c r="B177" s="124"/>
      <c r="C177" s="156" t="s">
        <v>108</v>
      </c>
      <c r="D177" s="158" t="s">
        <v>340</v>
      </c>
      <c r="E177" s="157" t="s">
        <v>27</v>
      </c>
      <c r="F177" s="157" t="s">
        <v>20</v>
      </c>
      <c r="G177" s="94" t="n">
        <v>7320010080</v>
      </c>
      <c r="H177" s="160" t="s">
        <v>109</v>
      </c>
      <c r="I177" s="161" t="n">
        <f aca="false">SUM(J177:P177)</f>
        <v>50000</v>
      </c>
      <c r="J177" s="161" t="n">
        <v>50000</v>
      </c>
      <c r="K177" s="162" t="n">
        <v>0</v>
      </c>
      <c r="L177" s="162"/>
      <c r="M177" s="162"/>
      <c r="N177" s="162"/>
      <c r="O177" s="162"/>
      <c r="P177" s="163"/>
      <c r="Q177" s="161" t="n">
        <f aca="false">SUM(R177:X177)</f>
        <v>50000</v>
      </c>
      <c r="R177" s="161" t="n">
        <v>50000</v>
      </c>
      <c r="S177" s="162"/>
      <c r="T177" s="162"/>
      <c r="U177" s="162"/>
      <c r="V177" s="162"/>
      <c r="W177" s="162"/>
      <c r="X177" s="163"/>
    </row>
    <row r="178" customFormat="false" ht="32.1" hidden="false" customHeight="false" outlineLevel="0" collapsed="false">
      <c r="B178" s="124"/>
      <c r="C178" s="156" t="s">
        <v>304</v>
      </c>
      <c r="D178" s="158" t="s">
        <v>340</v>
      </c>
      <c r="E178" s="157" t="s">
        <v>27</v>
      </c>
      <c r="F178" s="157" t="s">
        <v>20</v>
      </c>
      <c r="G178" s="94" t="n">
        <v>7330000000</v>
      </c>
      <c r="H178" s="160"/>
      <c r="I178" s="161" t="n">
        <f aca="false">SUM(J178:P178)</f>
        <v>1025000</v>
      </c>
      <c r="J178" s="161" t="n">
        <f aca="false">J179</f>
        <v>26664000</v>
      </c>
      <c r="K178" s="161" t="n">
        <f aca="false">K179</f>
        <v>-25639000</v>
      </c>
      <c r="L178" s="162" t="n">
        <f aca="false">L179</f>
        <v>0</v>
      </c>
      <c r="M178" s="162" t="n">
        <f aca="false">M179</f>
        <v>0</v>
      </c>
      <c r="N178" s="162" t="n">
        <f aca="false">N179</f>
        <v>0</v>
      </c>
      <c r="O178" s="162" t="n">
        <f aca="false">O179</f>
        <v>0</v>
      </c>
      <c r="P178" s="163" t="n">
        <f aca="false">P179</f>
        <v>0</v>
      </c>
      <c r="Q178" s="161" t="n">
        <f aca="false">SUM(R178:X178)</f>
        <v>1010000</v>
      </c>
      <c r="R178" s="161" t="n">
        <f aca="false">R179</f>
        <v>1010000</v>
      </c>
      <c r="S178" s="162" t="n">
        <f aca="false">S179</f>
        <v>0</v>
      </c>
      <c r="T178" s="162" t="n">
        <f aca="false">T179</f>
        <v>0</v>
      </c>
      <c r="U178" s="162" t="n">
        <f aca="false">U179</f>
        <v>0</v>
      </c>
      <c r="V178" s="162" t="n">
        <f aca="false">V179</f>
        <v>0</v>
      </c>
      <c r="W178" s="162" t="n">
        <f aca="false">W179</f>
        <v>0</v>
      </c>
      <c r="X178" s="163" t="n">
        <f aca="false">X179</f>
        <v>0</v>
      </c>
    </row>
    <row r="179" customFormat="false" ht="32.1" hidden="false" customHeight="false" outlineLevel="0" collapsed="false">
      <c r="B179" s="124"/>
      <c r="C179" s="156" t="s">
        <v>305</v>
      </c>
      <c r="D179" s="158" t="s">
        <v>340</v>
      </c>
      <c r="E179" s="157" t="s">
        <v>27</v>
      </c>
      <c r="F179" s="157" t="s">
        <v>20</v>
      </c>
      <c r="G179" s="94" t="n">
        <v>7330010720</v>
      </c>
      <c r="H179" s="160"/>
      <c r="I179" s="161" t="n">
        <f aca="false">SUM(J179:P179)</f>
        <v>1025000</v>
      </c>
      <c r="J179" s="161" t="n">
        <f aca="false">J181+J180</f>
        <v>26664000</v>
      </c>
      <c r="K179" s="162" t="n">
        <f aca="false">K181+K180</f>
        <v>-25639000</v>
      </c>
      <c r="L179" s="162" t="n">
        <f aca="false">L181+L180</f>
        <v>0</v>
      </c>
      <c r="M179" s="162" t="n">
        <f aca="false">M181+M180</f>
        <v>0</v>
      </c>
      <c r="N179" s="162" t="n">
        <f aca="false">N181+N180</f>
        <v>0</v>
      </c>
      <c r="O179" s="162" t="n">
        <f aca="false">O181+O180</f>
        <v>0</v>
      </c>
      <c r="P179" s="163" t="n">
        <f aca="false">P181+P180</f>
        <v>0</v>
      </c>
      <c r="Q179" s="161" t="n">
        <f aca="false">SUM(R179:X179)</f>
        <v>1010000</v>
      </c>
      <c r="R179" s="162" t="n">
        <f aca="false">R181+R180</f>
        <v>1010000</v>
      </c>
      <c r="S179" s="162" t="n">
        <f aca="false">S181+S180</f>
        <v>0</v>
      </c>
      <c r="T179" s="162" t="n">
        <f aca="false">T181+T180</f>
        <v>0</v>
      </c>
      <c r="U179" s="162" t="n">
        <f aca="false">U181+U180</f>
        <v>0</v>
      </c>
      <c r="V179" s="162" t="n">
        <f aca="false">V181+V180</f>
        <v>0</v>
      </c>
      <c r="W179" s="162" t="n">
        <f aca="false">W181+W180</f>
        <v>0</v>
      </c>
      <c r="X179" s="163" t="n">
        <f aca="false">X181+X180</f>
        <v>0</v>
      </c>
    </row>
    <row r="180" customFormat="false" ht="32.1" hidden="false" customHeight="false" outlineLevel="0" collapsed="false">
      <c r="B180" s="124"/>
      <c r="C180" s="156" t="s">
        <v>108</v>
      </c>
      <c r="D180" s="158" t="s">
        <v>340</v>
      </c>
      <c r="E180" s="157" t="s">
        <v>27</v>
      </c>
      <c r="F180" s="157" t="s">
        <v>20</v>
      </c>
      <c r="G180" s="94" t="n">
        <v>7330010720</v>
      </c>
      <c r="H180" s="160" t="s">
        <v>109</v>
      </c>
      <c r="I180" s="161" t="n">
        <f aca="false">SUM(J180:P180)</f>
        <v>1025000</v>
      </c>
      <c r="J180" s="161" t="n">
        <v>26664000</v>
      </c>
      <c r="K180" s="162" t="n">
        <v>-25639000</v>
      </c>
      <c r="L180" s="162"/>
      <c r="M180" s="162"/>
      <c r="N180" s="162"/>
      <c r="O180" s="162"/>
      <c r="P180" s="163"/>
      <c r="Q180" s="161" t="n">
        <f aca="false">SUM(R180:X180)</f>
        <v>1010000</v>
      </c>
      <c r="R180" s="161" t="n">
        <v>1010000</v>
      </c>
      <c r="S180" s="162"/>
      <c r="T180" s="162"/>
      <c r="U180" s="162"/>
      <c r="V180" s="162"/>
      <c r="W180" s="162"/>
      <c r="X180" s="163"/>
    </row>
    <row r="181" customFormat="false" ht="32.1" hidden="true" customHeight="false" outlineLevel="0" collapsed="false">
      <c r="B181" s="124"/>
      <c r="C181" s="156" t="s">
        <v>257</v>
      </c>
      <c r="D181" s="158" t="s">
        <v>340</v>
      </c>
      <c r="E181" s="157" t="s">
        <v>27</v>
      </c>
      <c r="F181" s="157" t="s">
        <v>20</v>
      </c>
      <c r="G181" s="94" t="n">
        <v>7330010720</v>
      </c>
      <c r="H181" s="160" t="s">
        <v>258</v>
      </c>
      <c r="I181" s="161" t="n">
        <f aca="false">SUM(J181:P181)</f>
        <v>0</v>
      </c>
      <c r="J181" s="161"/>
      <c r="K181" s="162" t="n">
        <v>0</v>
      </c>
      <c r="L181" s="162"/>
      <c r="M181" s="162"/>
      <c r="N181" s="162"/>
      <c r="O181" s="162"/>
      <c r="P181" s="163"/>
      <c r="Q181" s="161" t="n">
        <f aca="false">SUM(R181:X181)</f>
        <v>0</v>
      </c>
      <c r="R181" s="161" t="n">
        <v>0</v>
      </c>
      <c r="S181" s="162"/>
      <c r="T181" s="162"/>
      <c r="U181" s="162"/>
      <c r="V181" s="162"/>
      <c r="W181" s="162"/>
      <c r="X181" s="163"/>
    </row>
    <row r="182" customFormat="false" ht="17.35" hidden="false" customHeight="false" outlineLevel="0" collapsed="false">
      <c r="B182" s="124"/>
      <c r="C182" s="156" t="s">
        <v>56</v>
      </c>
      <c r="D182" s="158" t="s">
        <v>340</v>
      </c>
      <c r="E182" s="157" t="s">
        <v>57</v>
      </c>
      <c r="F182" s="157" t="s">
        <v>86</v>
      </c>
      <c r="G182" s="94"/>
      <c r="H182" s="160"/>
      <c r="I182" s="161" t="n">
        <f aca="false">SUM(J182:P182)</f>
        <v>33240100</v>
      </c>
      <c r="J182" s="161" t="n">
        <f aca="false">J188</f>
        <v>30782500</v>
      </c>
      <c r="K182" s="161" t="n">
        <f aca="false">K188+K183</f>
        <v>2609100</v>
      </c>
      <c r="L182" s="162" t="n">
        <f aca="false">L188</f>
        <v>-151500</v>
      </c>
      <c r="M182" s="162" t="n">
        <f aca="false">M188</f>
        <v>0</v>
      </c>
      <c r="N182" s="162" t="n">
        <f aca="false">N188</f>
        <v>0</v>
      </c>
      <c r="O182" s="162" t="n">
        <f aca="false">O188</f>
        <v>0</v>
      </c>
      <c r="P182" s="163" t="n">
        <f aca="false">P188</f>
        <v>0</v>
      </c>
      <c r="Q182" s="161" t="n">
        <f aca="false">SUM(R182:X182)</f>
        <v>35239400</v>
      </c>
      <c r="R182" s="161" t="n">
        <f aca="false">R188+R183</f>
        <v>35340300</v>
      </c>
      <c r="S182" s="162" t="n">
        <f aca="false">S188</f>
        <v>0</v>
      </c>
      <c r="T182" s="162" t="n">
        <f aca="false">T188</f>
        <v>-100900</v>
      </c>
      <c r="U182" s="162" t="n">
        <f aca="false">U188</f>
        <v>0</v>
      </c>
      <c r="V182" s="162" t="n">
        <f aca="false">V188</f>
        <v>0</v>
      </c>
      <c r="W182" s="162" t="n">
        <f aca="false">W188</f>
        <v>0</v>
      </c>
      <c r="X182" s="163" t="n">
        <f aca="false">X188</f>
        <v>0</v>
      </c>
    </row>
    <row r="183" customFormat="false" ht="17.35" hidden="false" customHeight="false" outlineLevel="0" collapsed="false">
      <c r="B183" s="124"/>
      <c r="D183" s="158" t="s">
        <v>340</v>
      </c>
      <c r="E183" s="157" t="s">
        <v>57</v>
      </c>
      <c r="F183" s="157" t="s">
        <v>57</v>
      </c>
      <c r="G183" s="94"/>
      <c r="H183" s="160"/>
      <c r="I183" s="161" t="n">
        <f aca="false">SUM(J183:P183)</f>
        <v>100000</v>
      </c>
      <c r="J183" s="161"/>
      <c r="K183" s="161" t="n">
        <f aca="false">K184</f>
        <v>100000</v>
      </c>
      <c r="L183" s="162" t="n">
        <f aca="false">L184</f>
        <v>0</v>
      </c>
      <c r="M183" s="162" t="n">
        <f aca="false">M184</f>
        <v>0</v>
      </c>
      <c r="N183" s="162" t="n">
        <f aca="false">N184</f>
        <v>0</v>
      </c>
      <c r="O183" s="162" t="n">
        <f aca="false">O184</f>
        <v>0</v>
      </c>
      <c r="P183" s="163" t="n">
        <f aca="false">P184</f>
        <v>0</v>
      </c>
      <c r="Q183" s="161" t="n">
        <f aca="false">SUM(R183:X183)</f>
        <v>100000</v>
      </c>
      <c r="R183" s="161" t="n">
        <f aca="false">R184</f>
        <v>100000</v>
      </c>
      <c r="S183" s="162"/>
      <c r="T183" s="162"/>
      <c r="U183" s="162"/>
      <c r="V183" s="162"/>
      <c r="W183" s="162"/>
      <c r="X183" s="163"/>
    </row>
    <row r="184" customFormat="false" ht="17.35" hidden="false" customHeight="false" outlineLevel="0" collapsed="false">
      <c r="B184" s="124"/>
      <c r="C184" s="156" t="s">
        <v>282</v>
      </c>
      <c r="D184" s="158" t="s">
        <v>340</v>
      </c>
      <c r="E184" s="157" t="s">
        <v>57</v>
      </c>
      <c r="F184" s="157" t="s">
        <v>57</v>
      </c>
      <c r="G184" s="94" t="n">
        <v>7000000000</v>
      </c>
      <c r="H184" s="160"/>
      <c r="I184" s="161" t="n">
        <f aca="false">SUM(J184:P184)</f>
        <v>100000</v>
      </c>
      <c r="J184" s="161"/>
      <c r="K184" s="161" t="n">
        <f aca="false">K185</f>
        <v>100000</v>
      </c>
      <c r="L184" s="162" t="n">
        <f aca="false">L185</f>
        <v>0</v>
      </c>
      <c r="M184" s="162" t="n">
        <f aca="false">M185</f>
        <v>0</v>
      </c>
      <c r="N184" s="162" t="n">
        <f aca="false">N185</f>
        <v>0</v>
      </c>
      <c r="O184" s="162" t="n">
        <f aca="false">O185</f>
        <v>0</v>
      </c>
      <c r="P184" s="163" t="n">
        <f aca="false">P185</f>
        <v>0</v>
      </c>
      <c r="Q184" s="161" t="n">
        <f aca="false">SUM(R184:X184)</f>
        <v>100000</v>
      </c>
      <c r="R184" s="161" t="n">
        <f aca="false">R185</f>
        <v>100000</v>
      </c>
      <c r="S184" s="162"/>
      <c r="T184" s="162"/>
      <c r="U184" s="162"/>
      <c r="V184" s="162"/>
      <c r="W184" s="162"/>
      <c r="X184" s="163"/>
    </row>
    <row r="185" customFormat="false" ht="32.8" hidden="false" customHeight="false" outlineLevel="0" collapsed="false">
      <c r="B185" s="124"/>
      <c r="C185" s="156" t="s">
        <v>283</v>
      </c>
      <c r="D185" s="158" t="s">
        <v>340</v>
      </c>
      <c r="E185" s="157" t="s">
        <v>57</v>
      </c>
      <c r="F185" s="157" t="s">
        <v>57</v>
      </c>
      <c r="G185" s="94" t="n">
        <v>7010000000</v>
      </c>
      <c r="H185" s="160"/>
      <c r="I185" s="161" t="n">
        <f aca="false">SUM(J185:P185)</f>
        <v>100000</v>
      </c>
      <c r="J185" s="161"/>
      <c r="K185" s="161" t="n">
        <f aca="false">K186</f>
        <v>100000</v>
      </c>
      <c r="L185" s="162" t="n">
        <f aca="false">L186</f>
        <v>0</v>
      </c>
      <c r="M185" s="162" t="n">
        <f aca="false">M186</f>
        <v>0</v>
      </c>
      <c r="N185" s="162" t="n">
        <f aca="false">N186</f>
        <v>0</v>
      </c>
      <c r="O185" s="162" t="n">
        <f aca="false">O186</f>
        <v>0</v>
      </c>
      <c r="P185" s="163" t="n">
        <f aca="false">P186</f>
        <v>0</v>
      </c>
      <c r="Q185" s="161" t="n">
        <f aca="false">SUM(R185:X185)</f>
        <v>100000</v>
      </c>
      <c r="R185" s="161" t="n">
        <f aca="false">R186</f>
        <v>100000</v>
      </c>
      <c r="S185" s="162"/>
      <c r="T185" s="162"/>
      <c r="U185" s="162"/>
      <c r="V185" s="162"/>
      <c r="W185" s="162"/>
      <c r="X185" s="163"/>
    </row>
    <row r="186" customFormat="false" ht="32.8" hidden="false" customHeight="false" outlineLevel="0" collapsed="false">
      <c r="B186" s="124"/>
      <c r="C186" s="156" t="s">
        <v>135</v>
      </c>
      <c r="D186" s="158" t="s">
        <v>340</v>
      </c>
      <c r="E186" s="157" t="s">
        <v>57</v>
      </c>
      <c r="F186" s="157" t="s">
        <v>57</v>
      </c>
      <c r="G186" s="94" t="n">
        <v>7010000590</v>
      </c>
      <c r="H186" s="160"/>
      <c r="I186" s="161" t="n">
        <f aca="false">SUM(J186:P186)</f>
        <v>100000</v>
      </c>
      <c r="J186" s="161"/>
      <c r="K186" s="161" t="n">
        <f aca="false">K187</f>
        <v>100000</v>
      </c>
      <c r="L186" s="162" t="n">
        <f aca="false">L187</f>
        <v>0</v>
      </c>
      <c r="M186" s="162" t="n">
        <f aca="false">M187</f>
        <v>0</v>
      </c>
      <c r="N186" s="162" t="n">
        <f aca="false">N187</f>
        <v>0</v>
      </c>
      <c r="O186" s="162" t="n">
        <f aca="false">O187</f>
        <v>0</v>
      </c>
      <c r="P186" s="163" t="n">
        <f aca="false">P187</f>
        <v>0</v>
      </c>
      <c r="Q186" s="161" t="n">
        <f aca="false">SUM(R186:X186)</f>
        <v>100000</v>
      </c>
      <c r="R186" s="161" t="n">
        <f aca="false">R187</f>
        <v>100000</v>
      </c>
      <c r="S186" s="162"/>
      <c r="T186" s="162"/>
      <c r="U186" s="162"/>
      <c r="V186" s="162"/>
      <c r="W186" s="162"/>
      <c r="X186" s="163"/>
    </row>
    <row r="187" customFormat="false" ht="32.8" hidden="false" customHeight="false" outlineLevel="0" collapsed="false">
      <c r="B187" s="124"/>
      <c r="C187" s="156" t="s">
        <v>108</v>
      </c>
      <c r="D187" s="158" t="s">
        <v>340</v>
      </c>
      <c r="E187" s="157" t="s">
        <v>57</v>
      </c>
      <c r="F187" s="157" t="s">
        <v>57</v>
      </c>
      <c r="G187" s="94" t="n">
        <v>7010000590</v>
      </c>
      <c r="H187" s="160" t="s">
        <v>109</v>
      </c>
      <c r="I187" s="161" t="n">
        <f aca="false">SUM(J187:P187)</f>
        <v>100000</v>
      </c>
      <c r="J187" s="161"/>
      <c r="K187" s="161" t="n">
        <v>100000</v>
      </c>
      <c r="L187" s="162"/>
      <c r="M187" s="162"/>
      <c r="N187" s="162"/>
      <c r="O187" s="162"/>
      <c r="P187" s="163"/>
      <c r="Q187" s="161" t="n">
        <f aca="false">SUM(R187:X187)</f>
        <v>100000</v>
      </c>
      <c r="R187" s="161" t="n">
        <v>100000</v>
      </c>
      <c r="S187" s="162"/>
      <c r="T187" s="162"/>
      <c r="U187" s="162"/>
      <c r="V187" s="162"/>
      <c r="W187" s="162"/>
      <c r="X187" s="163"/>
    </row>
    <row r="188" customFormat="false" ht="17.35" hidden="false" customHeight="false" outlineLevel="0" collapsed="false">
      <c r="B188" s="124"/>
      <c r="C188" s="156" t="s">
        <v>62</v>
      </c>
      <c r="D188" s="158" t="s">
        <v>340</v>
      </c>
      <c r="E188" s="157" t="s">
        <v>57</v>
      </c>
      <c r="F188" s="157" t="s">
        <v>39</v>
      </c>
      <c r="G188" s="94"/>
      <c r="H188" s="160"/>
      <c r="I188" s="161" t="n">
        <f aca="false">SUM(J188:P188)</f>
        <v>33140100</v>
      </c>
      <c r="J188" s="161" t="n">
        <f aca="false">J189</f>
        <v>30782500</v>
      </c>
      <c r="K188" s="162" t="n">
        <f aca="false">K189</f>
        <v>2509100</v>
      </c>
      <c r="L188" s="162" t="n">
        <f aca="false">L189</f>
        <v>-151500</v>
      </c>
      <c r="M188" s="162" t="n">
        <f aca="false">M189</f>
        <v>0</v>
      </c>
      <c r="N188" s="162" t="n">
        <f aca="false">N189</f>
        <v>0</v>
      </c>
      <c r="O188" s="162" t="n">
        <f aca="false">O189</f>
        <v>0</v>
      </c>
      <c r="P188" s="163" t="n">
        <f aca="false">P189</f>
        <v>0</v>
      </c>
      <c r="Q188" s="161" t="n">
        <f aca="false">SUM(R188:X188)</f>
        <v>35139400</v>
      </c>
      <c r="R188" s="161" t="n">
        <f aca="false">R189</f>
        <v>35240300</v>
      </c>
      <c r="S188" s="162" t="n">
        <f aca="false">S189</f>
        <v>0</v>
      </c>
      <c r="T188" s="162" t="n">
        <f aca="false">T189</f>
        <v>-100900</v>
      </c>
      <c r="U188" s="162" t="n">
        <f aca="false">U189</f>
        <v>0</v>
      </c>
      <c r="V188" s="162" t="n">
        <f aca="false">V189</f>
        <v>0</v>
      </c>
      <c r="W188" s="162" t="n">
        <f aca="false">W189</f>
        <v>0</v>
      </c>
      <c r="X188" s="163" t="n">
        <f aca="false">X189</f>
        <v>0</v>
      </c>
    </row>
    <row r="189" customFormat="false" ht="32.1" hidden="false" customHeight="false" outlineLevel="0" collapsed="false">
      <c r="B189" s="124"/>
      <c r="C189" s="156" t="s">
        <v>133</v>
      </c>
      <c r="D189" s="158" t="s">
        <v>340</v>
      </c>
      <c r="E189" s="157" t="s">
        <v>57</v>
      </c>
      <c r="F189" s="157" t="s">
        <v>39</v>
      </c>
      <c r="G189" s="94" t="n">
        <v>5200000000</v>
      </c>
      <c r="H189" s="172"/>
      <c r="I189" s="161" t="n">
        <f aca="false">SUM(J189:P189)</f>
        <v>33140100</v>
      </c>
      <c r="J189" s="161" t="n">
        <f aca="false">J190</f>
        <v>30782500</v>
      </c>
      <c r="K189" s="162" t="n">
        <f aca="false">K190</f>
        <v>2509100</v>
      </c>
      <c r="L189" s="162" t="n">
        <f aca="false">L190</f>
        <v>-151500</v>
      </c>
      <c r="M189" s="162" t="n">
        <f aca="false">M190</f>
        <v>0</v>
      </c>
      <c r="N189" s="162" t="n">
        <f aca="false">N190</f>
        <v>0</v>
      </c>
      <c r="O189" s="162" t="n">
        <f aca="false">O190</f>
        <v>0</v>
      </c>
      <c r="P189" s="163" t="n">
        <f aca="false">P190</f>
        <v>0</v>
      </c>
      <c r="Q189" s="161" t="n">
        <f aca="false">SUM(R189:X189)</f>
        <v>35139400</v>
      </c>
      <c r="R189" s="161" t="n">
        <f aca="false">R190</f>
        <v>35240300</v>
      </c>
      <c r="S189" s="162" t="n">
        <f aca="false">S190</f>
        <v>0</v>
      </c>
      <c r="T189" s="162" t="n">
        <f aca="false">T190</f>
        <v>-100900</v>
      </c>
      <c r="U189" s="162" t="n">
        <f aca="false">U190</f>
        <v>0</v>
      </c>
      <c r="V189" s="162" t="n">
        <f aca="false">V190</f>
        <v>0</v>
      </c>
      <c r="W189" s="162" t="n">
        <f aca="false">W190</f>
        <v>0</v>
      </c>
      <c r="X189" s="163" t="n">
        <f aca="false">X190</f>
        <v>0</v>
      </c>
    </row>
    <row r="190" customFormat="false" ht="17.35" hidden="false" customHeight="false" outlineLevel="0" collapsed="false">
      <c r="B190" s="124"/>
      <c r="C190" s="156" t="s">
        <v>134</v>
      </c>
      <c r="D190" s="158" t="s">
        <v>340</v>
      </c>
      <c r="E190" s="157" t="s">
        <v>57</v>
      </c>
      <c r="F190" s="157" t="s">
        <v>39</v>
      </c>
      <c r="G190" s="94" t="n">
        <v>5210000000</v>
      </c>
      <c r="H190" s="172"/>
      <c r="I190" s="161" t="n">
        <f aca="false">SUM(J190:P190)</f>
        <v>33140100</v>
      </c>
      <c r="J190" s="161" t="n">
        <f aca="false">J191</f>
        <v>30782500</v>
      </c>
      <c r="K190" s="162" t="n">
        <f aca="false">K191</f>
        <v>2509100</v>
      </c>
      <c r="L190" s="162" t="n">
        <f aca="false">L191</f>
        <v>-151500</v>
      </c>
      <c r="M190" s="162" t="n">
        <f aca="false">M191</f>
        <v>0</v>
      </c>
      <c r="N190" s="162" t="n">
        <f aca="false">N191</f>
        <v>0</v>
      </c>
      <c r="O190" s="162" t="n">
        <f aca="false">O191</f>
        <v>0</v>
      </c>
      <c r="P190" s="163" t="n">
        <f aca="false">P191</f>
        <v>0</v>
      </c>
      <c r="Q190" s="161" t="n">
        <f aca="false">SUM(R190:X190)</f>
        <v>35139400</v>
      </c>
      <c r="R190" s="161" t="n">
        <f aca="false">R191</f>
        <v>35240300</v>
      </c>
      <c r="S190" s="162" t="n">
        <f aca="false">S191</f>
        <v>0</v>
      </c>
      <c r="T190" s="162" t="n">
        <f aca="false">T191</f>
        <v>-100900</v>
      </c>
      <c r="U190" s="162" t="n">
        <f aca="false">U191</f>
        <v>0</v>
      </c>
      <c r="V190" s="162" t="n">
        <f aca="false">V191</f>
        <v>0</v>
      </c>
      <c r="W190" s="162" t="n">
        <f aca="false">W191</f>
        <v>0</v>
      </c>
      <c r="X190" s="163" t="n">
        <f aca="false">X191</f>
        <v>0</v>
      </c>
    </row>
    <row r="191" customFormat="false" ht="32.1" hidden="false" customHeight="false" outlineLevel="0" collapsed="false">
      <c r="B191" s="124"/>
      <c r="C191" s="156" t="s">
        <v>135</v>
      </c>
      <c r="D191" s="158" t="s">
        <v>340</v>
      </c>
      <c r="E191" s="157" t="s">
        <v>57</v>
      </c>
      <c r="F191" s="157" t="s">
        <v>39</v>
      </c>
      <c r="G191" s="94" t="n">
        <v>5210000590</v>
      </c>
      <c r="H191" s="172"/>
      <c r="I191" s="161" t="n">
        <f aca="false">SUM(J191:P191)</f>
        <v>33140100</v>
      </c>
      <c r="J191" s="161" t="n">
        <f aca="false">J192+J193+J194</f>
        <v>30782500</v>
      </c>
      <c r="K191" s="162" t="n">
        <f aca="false">K192+K193+K194</f>
        <v>2509100</v>
      </c>
      <c r="L191" s="162" t="n">
        <f aca="false">L192+L193+L194</f>
        <v>-151500</v>
      </c>
      <c r="M191" s="162" t="n">
        <f aca="false">M192+M193+M194</f>
        <v>0</v>
      </c>
      <c r="N191" s="162" t="n">
        <f aca="false">N192+N193+N194</f>
        <v>0</v>
      </c>
      <c r="O191" s="162" t="n">
        <f aca="false">O192+O193+O194</f>
        <v>0</v>
      </c>
      <c r="P191" s="163" t="n">
        <f aca="false">P192+P193+P194</f>
        <v>0</v>
      </c>
      <c r="Q191" s="161" t="n">
        <f aca="false">SUM(R191:X191)</f>
        <v>35139400</v>
      </c>
      <c r="R191" s="161" t="n">
        <f aca="false">R192+R193+R194</f>
        <v>35240300</v>
      </c>
      <c r="S191" s="162" t="n">
        <f aca="false">S192+S193+S194</f>
        <v>0</v>
      </c>
      <c r="T191" s="162" t="n">
        <f aca="false">T192+T193+T194</f>
        <v>-100900</v>
      </c>
      <c r="U191" s="162" t="n">
        <f aca="false">U192+U193+U194</f>
        <v>0</v>
      </c>
      <c r="V191" s="162" t="n">
        <f aca="false">V192+V193+V194</f>
        <v>0</v>
      </c>
      <c r="W191" s="162" t="n">
        <f aca="false">W192+W193+W194</f>
        <v>0</v>
      </c>
      <c r="X191" s="163" t="n">
        <f aca="false">X192+X193+X194</f>
        <v>0</v>
      </c>
    </row>
    <row r="192" customFormat="false" ht="64.15" hidden="false" customHeight="false" outlineLevel="0" collapsed="false">
      <c r="B192" s="124"/>
      <c r="C192" s="156" t="s">
        <v>105</v>
      </c>
      <c r="D192" s="158" t="s">
        <v>340</v>
      </c>
      <c r="E192" s="157" t="s">
        <v>57</v>
      </c>
      <c r="F192" s="157" t="s">
        <v>39</v>
      </c>
      <c r="G192" s="94" t="n">
        <v>5210000590</v>
      </c>
      <c r="H192" s="172" t="n">
        <v>100</v>
      </c>
      <c r="I192" s="161" t="n">
        <f aca="false">SUM(J192:P192)</f>
        <v>22931500</v>
      </c>
      <c r="J192" s="161" t="n">
        <v>23096600</v>
      </c>
      <c r="K192" s="162" t="n">
        <v>-13600</v>
      </c>
      <c r="L192" s="162" t="n">
        <v>-151500</v>
      </c>
      <c r="M192" s="162"/>
      <c r="N192" s="162"/>
      <c r="O192" s="162"/>
      <c r="P192" s="163"/>
      <c r="Q192" s="161" t="n">
        <f aca="false">SUM(R192:X192)</f>
        <v>22982100</v>
      </c>
      <c r="R192" s="161" t="n">
        <v>23083000</v>
      </c>
      <c r="S192" s="162"/>
      <c r="T192" s="162" t="n">
        <v>-100900</v>
      </c>
      <c r="U192" s="162"/>
      <c r="V192" s="162"/>
      <c r="W192" s="162"/>
      <c r="X192" s="163"/>
    </row>
    <row r="193" customFormat="false" ht="32.1" hidden="false" customHeight="false" outlineLevel="0" collapsed="false">
      <c r="B193" s="124"/>
      <c r="C193" s="156" t="s">
        <v>108</v>
      </c>
      <c r="D193" s="158" t="s">
        <v>340</v>
      </c>
      <c r="E193" s="157" t="s">
        <v>57</v>
      </c>
      <c r="F193" s="157" t="s">
        <v>39</v>
      </c>
      <c r="G193" s="94" t="n">
        <v>5210000590</v>
      </c>
      <c r="H193" s="172" t="n">
        <v>200</v>
      </c>
      <c r="I193" s="161" t="n">
        <f aca="false">SUM(J193:P193)</f>
        <v>10208600</v>
      </c>
      <c r="J193" s="161" t="n">
        <v>7685900</v>
      </c>
      <c r="K193" s="162" t="n">
        <v>2522700</v>
      </c>
      <c r="L193" s="162"/>
      <c r="M193" s="162"/>
      <c r="N193" s="162"/>
      <c r="O193" s="162"/>
      <c r="P193" s="163"/>
      <c r="Q193" s="161" t="n">
        <f aca="false">SUM(R193:X193)</f>
        <v>12157300</v>
      </c>
      <c r="R193" s="161" t="n">
        <v>12157300</v>
      </c>
      <c r="S193" s="162"/>
      <c r="T193" s="162"/>
      <c r="U193" s="162"/>
      <c r="V193" s="162"/>
      <c r="W193" s="162"/>
      <c r="X193" s="163"/>
    </row>
    <row r="194" customFormat="false" ht="17.35" hidden="true" customHeight="false" outlineLevel="0" collapsed="false">
      <c r="B194" s="124"/>
      <c r="C194" s="156" t="s">
        <v>111</v>
      </c>
      <c r="D194" s="158" t="s">
        <v>340</v>
      </c>
      <c r="E194" s="157" t="s">
        <v>57</v>
      </c>
      <c r="F194" s="157" t="s">
        <v>39</v>
      </c>
      <c r="G194" s="94" t="n">
        <v>5210000590</v>
      </c>
      <c r="H194" s="172" t="n">
        <v>800</v>
      </c>
      <c r="I194" s="161" t="n">
        <f aca="false">SUM(J194:P194)</f>
        <v>0</v>
      </c>
      <c r="J194" s="161"/>
      <c r="K194" s="162"/>
      <c r="L194" s="162"/>
      <c r="M194" s="162"/>
      <c r="N194" s="162"/>
      <c r="O194" s="162"/>
      <c r="P194" s="163"/>
      <c r="Q194" s="161" t="n">
        <f aca="false">SUM(R194:X194)</f>
        <v>0</v>
      </c>
      <c r="R194" s="161"/>
      <c r="S194" s="162"/>
      <c r="T194" s="162"/>
      <c r="U194" s="162"/>
      <c r="V194" s="162"/>
      <c r="W194" s="162"/>
      <c r="X194" s="163"/>
    </row>
    <row r="195" customFormat="false" ht="17.35" hidden="false" customHeight="false" outlineLevel="0" collapsed="false">
      <c r="B195" s="124"/>
      <c r="C195" s="156" t="s">
        <v>70</v>
      </c>
      <c r="D195" s="158" t="s">
        <v>340</v>
      </c>
      <c r="E195" s="157" t="s">
        <v>39</v>
      </c>
      <c r="F195" s="157"/>
      <c r="G195" s="94"/>
      <c r="H195" s="172"/>
      <c r="I195" s="161" t="n">
        <f aca="false">SUM(J195:P195)</f>
        <v>20000000</v>
      </c>
      <c r="J195" s="161"/>
      <c r="K195" s="162"/>
      <c r="L195" s="162" t="n">
        <f aca="false">L196</f>
        <v>20000000</v>
      </c>
      <c r="M195" s="162"/>
      <c r="N195" s="162"/>
      <c r="O195" s="162"/>
      <c r="P195" s="163"/>
      <c r="Q195" s="161" t="n">
        <f aca="false">SUM(R195:X195)</f>
        <v>850000</v>
      </c>
      <c r="R195" s="161"/>
      <c r="S195" s="162"/>
      <c r="T195" s="162" t="n">
        <f aca="false">T196</f>
        <v>850000</v>
      </c>
      <c r="U195" s="162"/>
      <c r="V195" s="162"/>
      <c r="W195" s="162"/>
      <c r="X195" s="163"/>
    </row>
    <row r="196" customFormat="false" ht="17.35" hidden="false" customHeight="false" outlineLevel="0" collapsed="false">
      <c r="B196" s="124"/>
      <c r="C196" s="156" t="s">
        <v>71</v>
      </c>
      <c r="D196" s="158" t="s">
        <v>340</v>
      </c>
      <c r="E196" s="157" t="s">
        <v>39</v>
      </c>
      <c r="F196" s="157" t="s">
        <v>20</v>
      </c>
      <c r="G196" s="94"/>
      <c r="H196" s="172"/>
      <c r="I196" s="161" t="n">
        <f aca="false">SUM(J196:P196)</f>
        <v>20000000</v>
      </c>
      <c r="J196" s="161"/>
      <c r="K196" s="162"/>
      <c r="L196" s="162" t="n">
        <f aca="false">L197</f>
        <v>20000000</v>
      </c>
      <c r="M196" s="162"/>
      <c r="N196" s="162"/>
      <c r="O196" s="162"/>
      <c r="P196" s="163"/>
      <c r="Q196" s="161" t="n">
        <f aca="false">SUM(R196:X196)</f>
        <v>850000</v>
      </c>
      <c r="R196" s="161"/>
      <c r="S196" s="162"/>
      <c r="T196" s="162" t="n">
        <f aca="false">T197</f>
        <v>850000</v>
      </c>
      <c r="U196" s="162"/>
      <c r="V196" s="162"/>
      <c r="W196" s="162"/>
      <c r="X196" s="163"/>
    </row>
    <row r="197" customFormat="false" ht="48.5" hidden="false" customHeight="false" outlineLevel="0" collapsed="false">
      <c r="B197" s="124"/>
      <c r="C197" s="156" t="s">
        <v>246</v>
      </c>
      <c r="D197" s="158" t="s">
        <v>340</v>
      </c>
      <c r="E197" s="157" t="s">
        <v>39</v>
      </c>
      <c r="F197" s="157" t="s">
        <v>20</v>
      </c>
      <c r="G197" s="94" t="n">
        <v>6500000000</v>
      </c>
      <c r="H197" s="172"/>
      <c r="I197" s="161" t="n">
        <f aca="false">SUM(J197:P197)</f>
        <v>20000000</v>
      </c>
      <c r="J197" s="161"/>
      <c r="K197" s="162"/>
      <c r="L197" s="162" t="n">
        <f aca="false">L198</f>
        <v>20000000</v>
      </c>
      <c r="M197" s="162"/>
      <c r="N197" s="162"/>
      <c r="O197" s="162"/>
      <c r="P197" s="163"/>
      <c r="Q197" s="161" t="n">
        <f aca="false">SUM(R197:X197)</f>
        <v>850000</v>
      </c>
      <c r="R197" s="161"/>
      <c r="S197" s="162"/>
      <c r="T197" s="162" t="n">
        <f aca="false">T198</f>
        <v>850000</v>
      </c>
      <c r="U197" s="162"/>
      <c r="V197" s="162"/>
      <c r="W197" s="162"/>
      <c r="X197" s="163"/>
    </row>
    <row r="198" customFormat="false" ht="17.35" hidden="false" customHeight="false" outlineLevel="0" collapsed="false">
      <c r="B198" s="124"/>
      <c r="C198" s="156" t="s">
        <v>247</v>
      </c>
      <c r="D198" s="158" t="s">
        <v>340</v>
      </c>
      <c r="E198" s="157" t="s">
        <v>39</v>
      </c>
      <c r="F198" s="157" t="s">
        <v>20</v>
      </c>
      <c r="G198" s="94" t="n">
        <v>6510000000</v>
      </c>
      <c r="H198" s="172"/>
      <c r="I198" s="161" t="n">
        <f aca="false">SUM(J198:P198)</f>
        <v>20000000</v>
      </c>
      <c r="J198" s="161"/>
      <c r="K198" s="162"/>
      <c r="L198" s="162" t="n">
        <f aca="false">L199</f>
        <v>20000000</v>
      </c>
      <c r="M198" s="162"/>
      <c r="N198" s="162"/>
      <c r="O198" s="162"/>
      <c r="P198" s="163"/>
      <c r="Q198" s="161" t="n">
        <f aca="false">SUM(R198:X198)</f>
        <v>850000</v>
      </c>
      <c r="R198" s="161"/>
      <c r="S198" s="162"/>
      <c r="T198" s="162" t="n">
        <f aca="false">T199</f>
        <v>850000</v>
      </c>
      <c r="U198" s="162"/>
      <c r="V198" s="162"/>
      <c r="W198" s="162"/>
      <c r="X198" s="163"/>
    </row>
    <row r="199" customFormat="false" ht="32.1" hidden="false" customHeight="false" outlineLevel="0" collapsed="false">
      <c r="B199" s="124"/>
      <c r="C199" s="156" t="s">
        <v>248</v>
      </c>
      <c r="D199" s="158" t="s">
        <v>340</v>
      </c>
      <c r="E199" s="157" t="s">
        <v>39</v>
      </c>
      <c r="F199" s="157" t="s">
        <v>20</v>
      </c>
      <c r="G199" s="94" t="s">
        <v>249</v>
      </c>
      <c r="H199" s="172"/>
      <c r="I199" s="161" t="n">
        <f aca="false">SUM(J199:P199)</f>
        <v>20000000</v>
      </c>
      <c r="J199" s="161"/>
      <c r="K199" s="162"/>
      <c r="L199" s="162" t="n">
        <f aca="false">L200</f>
        <v>20000000</v>
      </c>
      <c r="M199" s="162"/>
      <c r="N199" s="162"/>
      <c r="O199" s="162"/>
      <c r="P199" s="163"/>
      <c r="Q199" s="161" t="n">
        <f aca="false">SUM(R199:X199)</f>
        <v>850000</v>
      </c>
      <c r="R199" s="161"/>
      <c r="S199" s="162"/>
      <c r="T199" s="162" t="n">
        <f aca="false">T200+T202</f>
        <v>850000</v>
      </c>
      <c r="U199" s="162"/>
      <c r="V199" s="162"/>
      <c r="W199" s="162"/>
      <c r="X199" s="163"/>
    </row>
    <row r="200" customFormat="false" ht="173.85" hidden="false" customHeight="false" outlineLevel="0" collapsed="false">
      <c r="B200" s="124"/>
      <c r="C200" s="156" t="s">
        <v>250</v>
      </c>
      <c r="D200" s="158" t="s">
        <v>340</v>
      </c>
      <c r="E200" s="157" t="s">
        <v>39</v>
      </c>
      <c r="F200" s="157" t="s">
        <v>20</v>
      </c>
      <c r="G200" s="94" t="s">
        <v>251</v>
      </c>
      <c r="H200" s="172"/>
      <c r="I200" s="161" t="n">
        <f aca="false">SUM(J200:P200)</f>
        <v>20000000</v>
      </c>
      <c r="J200" s="161"/>
      <c r="K200" s="162"/>
      <c r="L200" s="162" t="n">
        <f aca="false">L201</f>
        <v>20000000</v>
      </c>
      <c r="M200" s="162"/>
      <c r="N200" s="162"/>
      <c r="O200" s="162"/>
      <c r="P200" s="163"/>
      <c r="Q200" s="161" t="n">
        <f aca="false">SUM(R200:X200)</f>
        <v>0</v>
      </c>
      <c r="R200" s="161"/>
      <c r="S200" s="162"/>
      <c r="T200" s="162"/>
      <c r="U200" s="162"/>
      <c r="V200" s="162"/>
      <c r="W200" s="162"/>
      <c r="X200" s="163"/>
    </row>
    <row r="201" customFormat="false" ht="32.1" hidden="false" customHeight="false" outlineLevel="0" collapsed="false">
      <c r="B201" s="124"/>
      <c r="C201" s="156" t="s">
        <v>108</v>
      </c>
      <c r="D201" s="158" t="s">
        <v>340</v>
      </c>
      <c r="E201" s="157" t="s">
        <v>39</v>
      </c>
      <c r="F201" s="157" t="s">
        <v>20</v>
      </c>
      <c r="G201" s="94" t="s">
        <v>251</v>
      </c>
      <c r="H201" s="172" t="n">
        <v>200</v>
      </c>
      <c r="I201" s="161" t="n">
        <f aca="false">SUM(J201:P201)</f>
        <v>20000000</v>
      </c>
      <c r="J201" s="161"/>
      <c r="K201" s="162"/>
      <c r="L201" s="162" t="n">
        <v>20000000</v>
      </c>
      <c r="M201" s="162"/>
      <c r="N201" s="162"/>
      <c r="O201" s="162"/>
      <c r="P201" s="163"/>
      <c r="Q201" s="161" t="n">
        <f aca="false">SUM(R201:X201)</f>
        <v>0</v>
      </c>
      <c r="R201" s="161"/>
      <c r="S201" s="162"/>
      <c r="T201" s="162"/>
      <c r="U201" s="162"/>
      <c r="V201" s="162"/>
      <c r="W201" s="162"/>
      <c r="X201" s="163"/>
    </row>
    <row r="202" customFormat="false" ht="173.85" hidden="false" customHeight="false" outlineLevel="0" collapsed="false">
      <c r="B202" s="124"/>
      <c r="C202" s="156" t="s">
        <v>252</v>
      </c>
      <c r="D202" s="158" t="s">
        <v>340</v>
      </c>
      <c r="E202" s="157" t="s">
        <v>39</v>
      </c>
      <c r="F202" s="157" t="s">
        <v>20</v>
      </c>
      <c r="G202" s="94" t="s">
        <v>253</v>
      </c>
      <c r="H202" s="172"/>
      <c r="I202" s="161" t="n">
        <f aca="false">SUM(J202:P202)</f>
        <v>0</v>
      </c>
      <c r="J202" s="161"/>
      <c r="K202" s="162"/>
      <c r="L202" s="162" t="n">
        <f aca="false">L203</f>
        <v>0</v>
      </c>
      <c r="M202" s="162"/>
      <c r="N202" s="162"/>
      <c r="O202" s="162"/>
      <c r="P202" s="163"/>
      <c r="Q202" s="161" t="n">
        <f aca="false">SUM(R202:X202)</f>
        <v>850000</v>
      </c>
      <c r="R202" s="161"/>
      <c r="S202" s="162"/>
      <c r="T202" s="162" t="n">
        <f aca="false">T203</f>
        <v>850000</v>
      </c>
      <c r="U202" s="162"/>
      <c r="V202" s="162"/>
      <c r="W202" s="162"/>
      <c r="X202" s="163"/>
    </row>
    <row r="203" customFormat="false" ht="32.1" hidden="false" customHeight="false" outlineLevel="0" collapsed="false">
      <c r="B203" s="124"/>
      <c r="C203" s="156" t="s">
        <v>108</v>
      </c>
      <c r="D203" s="158" t="s">
        <v>340</v>
      </c>
      <c r="E203" s="157" t="s">
        <v>39</v>
      </c>
      <c r="F203" s="157" t="s">
        <v>20</v>
      </c>
      <c r="G203" s="94" t="s">
        <v>253</v>
      </c>
      <c r="H203" s="172" t="n">
        <v>200</v>
      </c>
      <c r="I203" s="161" t="n">
        <f aca="false">SUM(J203:P203)</f>
        <v>0</v>
      </c>
      <c r="J203" s="161"/>
      <c r="K203" s="162"/>
      <c r="L203" s="162" t="n">
        <v>0</v>
      </c>
      <c r="M203" s="162"/>
      <c r="N203" s="162"/>
      <c r="O203" s="162"/>
      <c r="P203" s="163"/>
      <c r="Q203" s="161" t="n">
        <f aca="false">SUM(R203:X203)</f>
        <v>850000</v>
      </c>
      <c r="R203" s="161"/>
      <c r="S203" s="162"/>
      <c r="T203" s="162" t="n">
        <v>850000</v>
      </c>
      <c r="U203" s="162"/>
      <c r="V203" s="162"/>
      <c r="W203" s="162"/>
      <c r="X203" s="163"/>
    </row>
    <row r="204" customFormat="false" ht="17.35" hidden="false" customHeight="false" outlineLevel="0" collapsed="false">
      <c r="B204" s="124"/>
      <c r="C204" s="156" t="s">
        <v>73</v>
      </c>
      <c r="D204" s="158" t="s">
        <v>340</v>
      </c>
      <c r="E204" s="157" t="s">
        <v>41</v>
      </c>
      <c r="F204" s="157"/>
      <c r="G204" s="94"/>
      <c r="H204" s="160"/>
      <c r="I204" s="161" t="n">
        <f aca="false">SUM(J204:P204)</f>
        <v>87171200</v>
      </c>
      <c r="J204" s="161" t="n">
        <f aca="false">J205+J209</f>
        <v>90850400</v>
      </c>
      <c r="K204" s="162" t="n">
        <f aca="false">K205+K209</f>
        <v>3674600</v>
      </c>
      <c r="L204" s="162" t="n">
        <f aca="false">L205+L209</f>
        <v>-7353800</v>
      </c>
      <c r="M204" s="162" t="n">
        <f aca="false">M205+M209</f>
        <v>0</v>
      </c>
      <c r="N204" s="162" t="n">
        <f aca="false">N205+N209</f>
        <v>0</v>
      </c>
      <c r="O204" s="162" t="n">
        <f aca="false">O205+O209</f>
        <v>0</v>
      </c>
      <c r="P204" s="163" t="n">
        <f aca="false">P205+P209</f>
        <v>0</v>
      </c>
      <c r="Q204" s="161" t="n">
        <f aca="false">SUM(R204:X204)</f>
        <v>88728200</v>
      </c>
      <c r="R204" s="161" t="n">
        <f aca="false">R205+R209</f>
        <v>94432600</v>
      </c>
      <c r="S204" s="162" t="n">
        <f aca="false">S205+S209</f>
        <v>0</v>
      </c>
      <c r="T204" s="162" t="n">
        <f aca="false">T205+T209</f>
        <v>-5704400</v>
      </c>
      <c r="U204" s="162" t="n">
        <f aca="false">U205+U209</f>
        <v>0</v>
      </c>
      <c r="V204" s="162" t="n">
        <f aca="false">V205+V209</f>
        <v>0</v>
      </c>
      <c r="W204" s="162" t="n">
        <f aca="false">W205+W209</f>
        <v>0</v>
      </c>
      <c r="X204" s="163" t="n">
        <f aca="false">X205+X209</f>
        <v>0</v>
      </c>
    </row>
    <row r="205" customFormat="false" ht="17.35" hidden="false" customHeight="false" outlineLevel="0" collapsed="false">
      <c r="B205" s="124"/>
      <c r="C205" s="156" t="s">
        <v>74</v>
      </c>
      <c r="D205" s="158" t="s">
        <v>340</v>
      </c>
      <c r="E205" s="157" t="s">
        <v>41</v>
      </c>
      <c r="F205" s="157" t="s">
        <v>22</v>
      </c>
      <c r="G205" s="94"/>
      <c r="H205" s="160"/>
      <c r="I205" s="161" t="n">
        <f aca="false">SUM(J205:P205)</f>
        <v>6162300</v>
      </c>
      <c r="J205" s="161" t="n">
        <f aca="false">J206</f>
        <v>5743400</v>
      </c>
      <c r="K205" s="162" t="n">
        <f aca="false">K206</f>
        <v>418900</v>
      </c>
      <c r="L205" s="162" t="n">
        <f aca="false">L206</f>
        <v>0</v>
      </c>
      <c r="M205" s="162" t="n">
        <f aca="false">M206</f>
        <v>0</v>
      </c>
      <c r="N205" s="162" t="n">
        <f aca="false">N206</f>
        <v>0</v>
      </c>
      <c r="O205" s="162" t="n">
        <f aca="false">O206</f>
        <v>0</v>
      </c>
      <c r="P205" s="163" t="n">
        <f aca="false">P206</f>
        <v>0</v>
      </c>
      <c r="Q205" s="161" t="n">
        <f aca="false">SUM(R205:X205)</f>
        <v>6069900</v>
      </c>
      <c r="R205" s="161" t="n">
        <f aca="false">R206</f>
        <v>6069900</v>
      </c>
      <c r="S205" s="162" t="n">
        <f aca="false">S206</f>
        <v>0</v>
      </c>
      <c r="T205" s="162" t="n">
        <f aca="false">T206</f>
        <v>0</v>
      </c>
      <c r="U205" s="162" t="n">
        <f aca="false">U206</f>
        <v>0</v>
      </c>
      <c r="V205" s="162" t="n">
        <f aca="false">V206</f>
        <v>0</v>
      </c>
      <c r="W205" s="162" t="n">
        <f aca="false">W206</f>
        <v>0</v>
      </c>
      <c r="X205" s="163" t="n">
        <f aca="false">X206</f>
        <v>0</v>
      </c>
    </row>
    <row r="206" customFormat="false" ht="32.1" hidden="false" customHeight="false" outlineLevel="0" collapsed="false">
      <c r="B206" s="124"/>
      <c r="C206" s="156" t="s">
        <v>307</v>
      </c>
      <c r="D206" s="158" t="s">
        <v>340</v>
      </c>
      <c r="E206" s="157" t="s">
        <v>41</v>
      </c>
      <c r="F206" s="157" t="s">
        <v>22</v>
      </c>
      <c r="G206" s="94" t="n">
        <v>9900000000</v>
      </c>
      <c r="H206" s="160"/>
      <c r="I206" s="161" t="n">
        <f aca="false">SUM(J206:P206)</f>
        <v>6162300</v>
      </c>
      <c r="J206" s="161" t="n">
        <f aca="false">J207</f>
        <v>5743400</v>
      </c>
      <c r="K206" s="162" t="n">
        <f aca="false">K207</f>
        <v>418900</v>
      </c>
      <c r="L206" s="162" t="n">
        <f aca="false">L207</f>
        <v>0</v>
      </c>
      <c r="M206" s="162" t="n">
        <f aca="false">M207</f>
        <v>0</v>
      </c>
      <c r="N206" s="162" t="n">
        <f aca="false">N207</f>
        <v>0</v>
      </c>
      <c r="O206" s="162" t="n">
        <f aca="false">O207</f>
        <v>0</v>
      </c>
      <c r="P206" s="163" t="n">
        <f aca="false">P207</f>
        <v>0</v>
      </c>
      <c r="Q206" s="161" t="n">
        <f aca="false">SUM(R206:X206)</f>
        <v>6069900</v>
      </c>
      <c r="R206" s="161" t="n">
        <f aca="false">R207</f>
        <v>6069900</v>
      </c>
      <c r="S206" s="162" t="n">
        <f aca="false">S207</f>
        <v>0</v>
      </c>
      <c r="T206" s="162" t="n">
        <f aca="false">T207</f>
        <v>0</v>
      </c>
      <c r="U206" s="162" t="n">
        <f aca="false">U207</f>
        <v>0</v>
      </c>
      <c r="V206" s="162" t="n">
        <f aca="false">V207</f>
        <v>0</v>
      </c>
      <c r="W206" s="162" t="n">
        <f aca="false">W207</f>
        <v>0</v>
      </c>
      <c r="X206" s="163" t="n">
        <f aca="false">X207</f>
        <v>0</v>
      </c>
    </row>
    <row r="207" customFormat="false" ht="48.2" hidden="false" customHeight="false" outlineLevel="0" collapsed="false">
      <c r="B207" s="124"/>
      <c r="C207" s="156" t="s">
        <v>310</v>
      </c>
      <c r="D207" s="158" t="s">
        <v>340</v>
      </c>
      <c r="E207" s="157" t="s">
        <v>41</v>
      </c>
      <c r="F207" s="157" t="s">
        <v>22</v>
      </c>
      <c r="G207" s="94" t="n">
        <v>9900010620</v>
      </c>
      <c r="H207" s="160"/>
      <c r="I207" s="161" t="n">
        <f aca="false">SUM(J207:P207)</f>
        <v>6162300</v>
      </c>
      <c r="J207" s="161" t="n">
        <f aca="false">J208</f>
        <v>5743400</v>
      </c>
      <c r="K207" s="162" t="n">
        <f aca="false">K208</f>
        <v>418900</v>
      </c>
      <c r="L207" s="162" t="n">
        <f aca="false">L208</f>
        <v>0</v>
      </c>
      <c r="M207" s="162" t="n">
        <f aca="false">M208</f>
        <v>0</v>
      </c>
      <c r="N207" s="162" t="n">
        <f aca="false">N208</f>
        <v>0</v>
      </c>
      <c r="O207" s="162" t="n">
        <f aca="false">O208</f>
        <v>0</v>
      </c>
      <c r="P207" s="163" t="n">
        <f aca="false">P208</f>
        <v>0</v>
      </c>
      <c r="Q207" s="161" t="n">
        <f aca="false">SUM(R207:X207)</f>
        <v>6069900</v>
      </c>
      <c r="R207" s="161" t="n">
        <f aca="false">R208</f>
        <v>6069900</v>
      </c>
      <c r="S207" s="162" t="n">
        <f aca="false">S208</f>
        <v>0</v>
      </c>
      <c r="T207" s="162" t="n">
        <f aca="false">T208</f>
        <v>0</v>
      </c>
      <c r="U207" s="162" t="n">
        <f aca="false">U208</f>
        <v>0</v>
      </c>
      <c r="V207" s="162" t="n">
        <f aca="false">V208</f>
        <v>0</v>
      </c>
      <c r="W207" s="162" t="n">
        <f aca="false">W208</f>
        <v>0</v>
      </c>
      <c r="X207" s="163" t="n">
        <f aca="false">X208</f>
        <v>0</v>
      </c>
    </row>
    <row r="208" customFormat="false" ht="17.35" hidden="false" customHeight="false" outlineLevel="0" collapsed="false">
      <c r="B208" s="124"/>
      <c r="C208" s="156" t="s">
        <v>147</v>
      </c>
      <c r="D208" s="158" t="s">
        <v>340</v>
      </c>
      <c r="E208" s="157" t="s">
        <v>41</v>
      </c>
      <c r="F208" s="157" t="s">
        <v>22</v>
      </c>
      <c r="G208" s="94" t="n">
        <v>9900010620</v>
      </c>
      <c r="H208" s="160" t="s">
        <v>148</v>
      </c>
      <c r="I208" s="161" t="n">
        <f aca="false">SUM(J208:P208)</f>
        <v>6162300</v>
      </c>
      <c r="J208" s="161" t="n">
        <v>5743400</v>
      </c>
      <c r="K208" s="162" t="n">
        <v>418900</v>
      </c>
      <c r="L208" s="162"/>
      <c r="M208" s="162"/>
      <c r="N208" s="162"/>
      <c r="O208" s="162"/>
      <c r="P208" s="163"/>
      <c r="Q208" s="161" t="n">
        <f aca="false">SUM(R208:X208)</f>
        <v>6069900</v>
      </c>
      <c r="R208" s="161" t="n">
        <v>6069900</v>
      </c>
      <c r="S208" s="162"/>
      <c r="T208" s="162"/>
      <c r="U208" s="162"/>
      <c r="V208" s="162"/>
      <c r="W208" s="162"/>
      <c r="X208" s="163"/>
    </row>
    <row r="209" customFormat="false" ht="17.35" hidden="false" customHeight="false" outlineLevel="0" collapsed="false">
      <c r="B209" s="124"/>
      <c r="C209" s="156" t="s">
        <v>75</v>
      </c>
      <c r="D209" s="158" t="s">
        <v>340</v>
      </c>
      <c r="E209" s="157" t="s">
        <v>41</v>
      </c>
      <c r="F209" s="157" t="s">
        <v>25</v>
      </c>
      <c r="G209" s="94"/>
      <c r="H209" s="160"/>
      <c r="I209" s="161" t="n">
        <f aca="false">SUM(J209:P209)</f>
        <v>81008900</v>
      </c>
      <c r="J209" s="161" t="n">
        <f aca="false">J210+J216</f>
        <v>85107000</v>
      </c>
      <c r="K209" s="162" t="n">
        <f aca="false">K210+K216</f>
        <v>3255700</v>
      </c>
      <c r="L209" s="162" t="n">
        <f aca="false">L210+L216</f>
        <v>-7353800</v>
      </c>
      <c r="M209" s="162" t="n">
        <f aca="false">M210+M216</f>
        <v>0</v>
      </c>
      <c r="N209" s="162" t="n">
        <f aca="false">N210+N216</f>
        <v>0</v>
      </c>
      <c r="O209" s="162" t="n">
        <f aca="false">O210+O216</f>
        <v>0</v>
      </c>
      <c r="P209" s="163" t="n">
        <f aca="false">P210+P216</f>
        <v>0</v>
      </c>
      <c r="Q209" s="161" t="n">
        <f aca="false">SUM(R209:X209)</f>
        <v>82658300</v>
      </c>
      <c r="R209" s="161" t="n">
        <f aca="false">R210+R216</f>
        <v>88362700</v>
      </c>
      <c r="S209" s="162" t="n">
        <f aca="false">S210+S216</f>
        <v>0</v>
      </c>
      <c r="T209" s="162" t="n">
        <f aca="false">T210+T216</f>
        <v>-5704400</v>
      </c>
      <c r="U209" s="162" t="n">
        <f aca="false">U210+U216</f>
        <v>0</v>
      </c>
      <c r="V209" s="162" t="n">
        <f aca="false">V210+V216</f>
        <v>0</v>
      </c>
      <c r="W209" s="162" t="n">
        <f aca="false">W210+W216</f>
        <v>0</v>
      </c>
      <c r="X209" s="163" t="n">
        <f aca="false">X210+X216</f>
        <v>0</v>
      </c>
    </row>
    <row r="210" customFormat="false" ht="32.1" hidden="false" customHeight="false" outlineLevel="0" collapsed="false">
      <c r="B210" s="160"/>
      <c r="C210" s="156" t="s">
        <v>217</v>
      </c>
      <c r="D210" s="158" t="s">
        <v>340</v>
      </c>
      <c r="E210" s="157" t="s">
        <v>41</v>
      </c>
      <c r="F210" s="157" t="s">
        <v>25</v>
      </c>
      <c r="G210" s="94" t="n">
        <v>600000000</v>
      </c>
      <c r="H210" s="160"/>
      <c r="I210" s="161" t="n">
        <f aca="false">SUM(J210:P210)</f>
        <v>7484400</v>
      </c>
      <c r="J210" s="161" t="n">
        <f aca="false">J211</f>
        <v>10541800</v>
      </c>
      <c r="K210" s="162" t="n">
        <f aca="false">K211</f>
        <v>-3411000</v>
      </c>
      <c r="L210" s="162" t="n">
        <f aca="false">L211</f>
        <v>353600</v>
      </c>
      <c r="M210" s="162" t="n">
        <f aca="false">M211</f>
        <v>0</v>
      </c>
      <c r="N210" s="162" t="n">
        <f aca="false">N211</f>
        <v>0</v>
      </c>
      <c r="O210" s="162" t="n">
        <f aca="false">O211</f>
        <v>0</v>
      </c>
      <c r="P210" s="163" t="n">
        <f aca="false">P211</f>
        <v>0</v>
      </c>
      <c r="Q210" s="161" t="n">
        <f aca="false">SUM(R210:X210)</f>
        <v>9133800</v>
      </c>
      <c r="R210" s="161" t="n">
        <f aca="false">R211</f>
        <v>7130800</v>
      </c>
      <c r="S210" s="162" t="n">
        <f aca="false">S211</f>
        <v>0</v>
      </c>
      <c r="T210" s="162" t="n">
        <f aca="false">T211</f>
        <v>2003000</v>
      </c>
      <c r="U210" s="162" t="n">
        <f aca="false">U211</f>
        <v>0</v>
      </c>
      <c r="V210" s="162" t="n">
        <f aca="false">V211</f>
        <v>0</v>
      </c>
      <c r="W210" s="162" t="n">
        <f aca="false">W211</f>
        <v>0</v>
      </c>
      <c r="X210" s="163" t="n">
        <f aca="false">X211</f>
        <v>0</v>
      </c>
    </row>
    <row r="211" customFormat="false" ht="17.35" hidden="false" customHeight="false" outlineLevel="0" collapsed="false">
      <c r="B211" s="124"/>
      <c r="C211" s="156" t="s">
        <v>218</v>
      </c>
      <c r="D211" s="158" t="s">
        <v>340</v>
      </c>
      <c r="E211" s="157" t="s">
        <v>41</v>
      </c>
      <c r="F211" s="157" t="s">
        <v>25</v>
      </c>
      <c r="G211" s="94" t="n">
        <v>601000000</v>
      </c>
      <c r="H211" s="160"/>
      <c r="I211" s="161" t="n">
        <f aca="false">SUM(J211:P211)</f>
        <v>7484400</v>
      </c>
      <c r="J211" s="161" t="n">
        <f aca="false">J214+J212</f>
        <v>10541800</v>
      </c>
      <c r="K211" s="162" t="n">
        <f aca="false">K214+K212</f>
        <v>-3411000</v>
      </c>
      <c r="L211" s="162" t="n">
        <f aca="false">L214+L212</f>
        <v>353600</v>
      </c>
      <c r="M211" s="162" t="n">
        <f aca="false">M214+M212</f>
        <v>0</v>
      </c>
      <c r="N211" s="162" t="n">
        <f aca="false">N214+N212</f>
        <v>0</v>
      </c>
      <c r="O211" s="162" t="n">
        <f aca="false">O214+O212</f>
        <v>0</v>
      </c>
      <c r="P211" s="163" t="n">
        <f aca="false">P214+P212</f>
        <v>0</v>
      </c>
      <c r="Q211" s="161" t="n">
        <f aca="false">SUM(R211:X211)</f>
        <v>9133800</v>
      </c>
      <c r="R211" s="161" t="n">
        <f aca="false">R214+R212</f>
        <v>7130800</v>
      </c>
      <c r="S211" s="162" t="n">
        <f aca="false">S214+S212</f>
        <v>0</v>
      </c>
      <c r="T211" s="162" t="n">
        <f aca="false">T214+T212</f>
        <v>2003000</v>
      </c>
      <c r="U211" s="162" t="n">
        <f aca="false">U214+U212</f>
        <v>0</v>
      </c>
      <c r="V211" s="162" t="n">
        <f aca="false">V214+V212</f>
        <v>0</v>
      </c>
      <c r="W211" s="162" t="n">
        <f aca="false">W214+W212</f>
        <v>0</v>
      </c>
      <c r="X211" s="163" t="n">
        <f aca="false">X214+X212</f>
        <v>0</v>
      </c>
    </row>
    <row r="212" customFormat="false" ht="32.8" hidden="true" customHeight="false" outlineLevel="0" collapsed="false">
      <c r="B212" s="124"/>
      <c r="C212" s="156" t="s">
        <v>219</v>
      </c>
      <c r="D212" s="158" t="s">
        <v>340</v>
      </c>
      <c r="E212" s="157" t="s">
        <v>41</v>
      </c>
      <c r="F212" s="157" t="s">
        <v>25</v>
      </c>
      <c r="G212" s="94" t="n">
        <v>6010010680</v>
      </c>
      <c r="H212" s="160"/>
      <c r="I212" s="161" t="n">
        <f aca="false">SUM(J212:P212)</f>
        <v>0</v>
      </c>
      <c r="J212" s="161" t="n">
        <f aca="false">J213</f>
        <v>3862700</v>
      </c>
      <c r="K212" s="162" t="n">
        <f aca="false">K213</f>
        <v>-3862700</v>
      </c>
      <c r="L212" s="162" t="n">
        <f aca="false">L213</f>
        <v>0</v>
      </c>
      <c r="M212" s="162" t="n">
        <f aca="false">M213</f>
        <v>0</v>
      </c>
      <c r="N212" s="162" t="n">
        <f aca="false">N213</f>
        <v>0</v>
      </c>
      <c r="O212" s="162" t="n">
        <f aca="false">O213</f>
        <v>0</v>
      </c>
      <c r="P212" s="163" t="n">
        <f aca="false">P213</f>
        <v>0</v>
      </c>
      <c r="Q212" s="161" t="n">
        <f aca="false">SUM(R212:X212)</f>
        <v>0</v>
      </c>
      <c r="R212" s="161" t="n">
        <f aca="false">R213</f>
        <v>0</v>
      </c>
      <c r="S212" s="162" t="n">
        <f aca="false">S213</f>
        <v>0</v>
      </c>
      <c r="T212" s="162" t="n">
        <f aca="false">T213</f>
        <v>0</v>
      </c>
      <c r="U212" s="162" t="n">
        <f aca="false">U213</f>
        <v>0</v>
      </c>
      <c r="V212" s="162" t="n">
        <f aca="false">V213</f>
        <v>0</v>
      </c>
      <c r="W212" s="162" t="n">
        <f aca="false">W213</f>
        <v>0</v>
      </c>
      <c r="X212" s="163" t="n">
        <f aca="false">X213</f>
        <v>0</v>
      </c>
    </row>
    <row r="213" customFormat="false" ht="17.35" hidden="true" customHeight="false" outlineLevel="0" collapsed="false">
      <c r="B213" s="124"/>
      <c r="C213" s="156" t="s">
        <v>147</v>
      </c>
      <c r="D213" s="158" t="s">
        <v>340</v>
      </c>
      <c r="E213" s="157" t="s">
        <v>41</v>
      </c>
      <c r="F213" s="157" t="s">
        <v>25</v>
      </c>
      <c r="G213" s="94" t="n">
        <v>6010010680</v>
      </c>
      <c r="H213" s="160" t="s">
        <v>148</v>
      </c>
      <c r="I213" s="161" t="n">
        <f aca="false">SUM(J213:P213)</f>
        <v>0</v>
      </c>
      <c r="J213" s="161" t="n">
        <v>3862700</v>
      </c>
      <c r="K213" s="162" t="n">
        <v>-3862700</v>
      </c>
      <c r="L213" s="162" t="n">
        <v>0</v>
      </c>
      <c r="M213" s="162" t="n">
        <v>0</v>
      </c>
      <c r="N213" s="162" t="n">
        <v>0</v>
      </c>
      <c r="O213" s="162" t="n">
        <v>0</v>
      </c>
      <c r="P213" s="163" t="n">
        <v>0</v>
      </c>
      <c r="Q213" s="161" t="n">
        <f aca="false">SUM(R213:X213)</f>
        <v>0</v>
      </c>
      <c r="R213" s="161"/>
      <c r="S213" s="162"/>
      <c r="T213" s="162"/>
      <c r="U213" s="162"/>
      <c r="V213" s="162"/>
      <c r="W213" s="162"/>
      <c r="X213" s="163"/>
    </row>
    <row r="214" customFormat="false" ht="32.8" hidden="false" customHeight="false" outlineLevel="0" collapsed="false">
      <c r="B214" s="124"/>
      <c r="C214" s="156" t="s">
        <v>220</v>
      </c>
      <c r="D214" s="158" t="s">
        <v>340</v>
      </c>
      <c r="E214" s="157" t="s">
        <v>41</v>
      </c>
      <c r="F214" s="157" t="s">
        <v>25</v>
      </c>
      <c r="G214" s="94" t="s">
        <v>221</v>
      </c>
      <c r="H214" s="160"/>
      <c r="I214" s="161" t="n">
        <f aca="false">SUM(J214:P214)</f>
        <v>7484400</v>
      </c>
      <c r="J214" s="161" t="n">
        <f aca="false">J215</f>
        <v>6679100</v>
      </c>
      <c r="K214" s="162" t="n">
        <f aca="false">K215</f>
        <v>451700</v>
      </c>
      <c r="L214" s="162" t="n">
        <f aca="false">L215</f>
        <v>353600</v>
      </c>
      <c r="M214" s="162" t="n">
        <f aca="false">M215</f>
        <v>0</v>
      </c>
      <c r="N214" s="162" t="n">
        <f aca="false">N215</f>
        <v>0</v>
      </c>
      <c r="O214" s="162" t="n">
        <f aca="false">O215</f>
        <v>0</v>
      </c>
      <c r="P214" s="163" t="n">
        <f aca="false">P215</f>
        <v>0</v>
      </c>
      <c r="Q214" s="161" t="n">
        <f aca="false">SUM(R214:X214)</f>
        <v>9133800</v>
      </c>
      <c r="R214" s="161" t="n">
        <f aca="false">R215</f>
        <v>7130800</v>
      </c>
      <c r="S214" s="162" t="n">
        <f aca="false">S215</f>
        <v>0</v>
      </c>
      <c r="T214" s="162" t="n">
        <f aca="false">T215</f>
        <v>2003000</v>
      </c>
      <c r="U214" s="162" t="n">
        <f aca="false">U215</f>
        <v>0</v>
      </c>
      <c r="V214" s="162" t="n">
        <f aca="false">V215</f>
        <v>0</v>
      </c>
      <c r="W214" s="162" t="n">
        <f aca="false">W215</f>
        <v>0</v>
      </c>
      <c r="X214" s="163" t="n">
        <f aca="false">X215</f>
        <v>0</v>
      </c>
    </row>
    <row r="215" customFormat="false" ht="17.35" hidden="false" customHeight="false" outlineLevel="0" collapsed="false">
      <c r="B215" s="124"/>
      <c r="C215" s="156" t="s">
        <v>147</v>
      </c>
      <c r="D215" s="158" t="s">
        <v>340</v>
      </c>
      <c r="E215" s="157" t="s">
        <v>41</v>
      </c>
      <c r="F215" s="157" t="s">
        <v>25</v>
      </c>
      <c r="G215" s="94" t="s">
        <v>221</v>
      </c>
      <c r="H215" s="160" t="s">
        <v>148</v>
      </c>
      <c r="I215" s="161" t="n">
        <f aca="false">SUM(J215:P215)</f>
        <v>7484400</v>
      </c>
      <c r="J215" s="161" t="n">
        <v>6679100</v>
      </c>
      <c r="K215" s="162" t="n">
        <v>451700</v>
      </c>
      <c r="L215" s="162" t="n">
        <v>353600</v>
      </c>
      <c r="M215" s="162" t="n">
        <v>0</v>
      </c>
      <c r="N215" s="162" t="n">
        <v>0</v>
      </c>
      <c r="O215" s="162" t="n">
        <v>0</v>
      </c>
      <c r="P215" s="163" t="n">
        <v>0</v>
      </c>
      <c r="Q215" s="161" t="n">
        <f aca="false">SUM(R215:X215)</f>
        <v>9133800</v>
      </c>
      <c r="R215" s="161" t="n">
        <v>7130800</v>
      </c>
      <c r="S215" s="162"/>
      <c r="T215" s="162" t="n">
        <v>2003000</v>
      </c>
      <c r="U215" s="162"/>
      <c r="V215" s="162"/>
      <c r="W215" s="162"/>
      <c r="X215" s="163"/>
    </row>
    <row r="216" customFormat="false" ht="48.5" hidden="false" customHeight="false" outlineLevel="0" collapsed="false">
      <c r="B216" s="124"/>
      <c r="C216" s="156" t="s">
        <v>246</v>
      </c>
      <c r="D216" s="158" t="s">
        <v>340</v>
      </c>
      <c r="E216" s="157" t="s">
        <v>41</v>
      </c>
      <c r="F216" s="157" t="s">
        <v>25</v>
      </c>
      <c r="G216" s="94" t="n">
        <v>6500000000</v>
      </c>
      <c r="H216" s="160"/>
      <c r="I216" s="161" t="n">
        <f aca="false">SUM(J216:P216)</f>
        <v>73524500</v>
      </c>
      <c r="J216" s="161" t="n">
        <f aca="false">J217</f>
        <v>74565200</v>
      </c>
      <c r="K216" s="162" t="n">
        <f aca="false">K217</f>
        <v>6666700</v>
      </c>
      <c r="L216" s="162" t="n">
        <f aca="false">L217</f>
        <v>-7707400</v>
      </c>
      <c r="M216" s="162" t="n">
        <f aca="false">M217</f>
        <v>0</v>
      </c>
      <c r="N216" s="162" t="n">
        <f aca="false">N217</f>
        <v>0</v>
      </c>
      <c r="O216" s="162" t="n">
        <f aca="false">O217</f>
        <v>0</v>
      </c>
      <c r="P216" s="163" t="n">
        <f aca="false">P217</f>
        <v>0</v>
      </c>
      <c r="Q216" s="161" t="n">
        <f aca="false">SUM(R216:X216)</f>
        <v>73524500</v>
      </c>
      <c r="R216" s="161" t="n">
        <f aca="false">R217</f>
        <v>81231900</v>
      </c>
      <c r="S216" s="162" t="n">
        <f aca="false">S217</f>
        <v>0</v>
      </c>
      <c r="T216" s="162" t="n">
        <f aca="false">T217</f>
        <v>-7707400</v>
      </c>
      <c r="U216" s="162" t="n">
        <f aca="false">U217</f>
        <v>0</v>
      </c>
      <c r="V216" s="162" t="n">
        <f aca="false">V217</f>
        <v>0</v>
      </c>
      <c r="W216" s="162" t="n">
        <f aca="false">W217</f>
        <v>0</v>
      </c>
      <c r="X216" s="163" t="n">
        <f aca="false">X217</f>
        <v>0</v>
      </c>
    </row>
    <row r="217" customFormat="false" ht="17.35" hidden="false" customHeight="false" outlineLevel="0" collapsed="false">
      <c r="B217" s="124"/>
      <c r="C217" s="156" t="s">
        <v>345</v>
      </c>
      <c r="D217" s="158" t="s">
        <v>340</v>
      </c>
      <c r="E217" s="157" t="s">
        <v>41</v>
      </c>
      <c r="F217" s="157" t="s">
        <v>25</v>
      </c>
      <c r="G217" s="94" t="n">
        <v>6520000000</v>
      </c>
      <c r="H217" s="160"/>
      <c r="I217" s="161" t="n">
        <f aca="false">SUM(J217:P217)</f>
        <v>73524500</v>
      </c>
      <c r="J217" s="161" t="n">
        <f aca="false">J220+J218</f>
        <v>74565200</v>
      </c>
      <c r="K217" s="161" t="n">
        <f aca="false">K220+K218</f>
        <v>6666700</v>
      </c>
      <c r="L217" s="162" t="n">
        <f aca="false">L220+L218</f>
        <v>-7707400</v>
      </c>
      <c r="M217" s="162" t="n">
        <f aca="false">M220+M218</f>
        <v>0</v>
      </c>
      <c r="N217" s="162" t="n">
        <f aca="false">N220+N218</f>
        <v>0</v>
      </c>
      <c r="O217" s="162" t="n">
        <f aca="false">O220+O218</f>
        <v>0</v>
      </c>
      <c r="P217" s="163" t="n">
        <f aca="false">P220+P218</f>
        <v>0</v>
      </c>
      <c r="Q217" s="161" t="n">
        <f aca="false">SUM(R217:X217)</f>
        <v>73524500</v>
      </c>
      <c r="R217" s="161" t="n">
        <f aca="false">R220+R218</f>
        <v>81231900</v>
      </c>
      <c r="S217" s="162" t="n">
        <f aca="false">S220</f>
        <v>0</v>
      </c>
      <c r="T217" s="162" t="n">
        <f aca="false">T220+T218</f>
        <v>-7707400</v>
      </c>
      <c r="U217" s="162" t="n">
        <f aca="false">U220</f>
        <v>0</v>
      </c>
      <c r="V217" s="162" t="n">
        <f aca="false">V220</f>
        <v>0</v>
      </c>
      <c r="W217" s="162" t="n">
        <f aca="false">W220</f>
        <v>0</v>
      </c>
      <c r="X217" s="163" t="n">
        <f aca="false">X220</f>
        <v>0</v>
      </c>
    </row>
    <row r="218" customFormat="false" ht="64.15" hidden="false" customHeight="false" outlineLevel="0" collapsed="false">
      <c r="B218" s="124"/>
      <c r="C218" s="156" t="s">
        <v>255</v>
      </c>
      <c r="D218" s="158" t="s">
        <v>340</v>
      </c>
      <c r="E218" s="157" t="s">
        <v>41</v>
      </c>
      <c r="F218" s="157" t="s">
        <v>25</v>
      </c>
      <c r="G218" s="94" t="s">
        <v>256</v>
      </c>
      <c r="H218" s="160"/>
      <c r="I218" s="161" t="n">
        <f aca="false">SUM(J218:P218)</f>
        <v>11018100</v>
      </c>
      <c r="J218" s="161" t="n">
        <f aca="false">J219</f>
        <v>13544300</v>
      </c>
      <c r="K218" s="162" t="n">
        <f aca="false">K219</f>
        <v>569400</v>
      </c>
      <c r="L218" s="162" t="n">
        <f aca="false">L219</f>
        <v>-3095600</v>
      </c>
      <c r="M218" s="162" t="n">
        <f aca="false">M219</f>
        <v>0</v>
      </c>
      <c r="N218" s="162" t="n">
        <f aca="false">N219</f>
        <v>0</v>
      </c>
      <c r="O218" s="162" t="n">
        <f aca="false">O219</f>
        <v>0</v>
      </c>
      <c r="P218" s="163" t="n">
        <f aca="false">P219</f>
        <v>0</v>
      </c>
      <c r="Q218" s="161" t="n">
        <f aca="false">SUM(R218:X218)</f>
        <v>11018100</v>
      </c>
      <c r="R218" s="161" t="n">
        <f aca="false">R219</f>
        <v>14113700</v>
      </c>
      <c r="S218" s="162"/>
      <c r="T218" s="162" t="n">
        <f aca="false">T219</f>
        <v>-3095600</v>
      </c>
      <c r="U218" s="162"/>
      <c r="V218" s="162"/>
      <c r="W218" s="162"/>
      <c r="X218" s="163"/>
    </row>
    <row r="219" customFormat="false" ht="32.1" hidden="false" customHeight="false" outlineLevel="0" collapsed="false">
      <c r="B219" s="124"/>
      <c r="C219" s="156" t="s">
        <v>257</v>
      </c>
      <c r="D219" s="158" t="s">
        <v>340</v>
      </c>
      <c r="E219" s="157" t="s">
        <v>41</v>
      </c>
      <c r="F219" s="157" t="s">
        <v>25</v>
      </c>
      <c r="G219" s="94" t="s">
        <v>256</v>
      </c>
      <c r="H219" s="160" t="s">
        <v>258</v>
      </c>
      <c r="I219" s="161" t="n">
        <f aca="false">SUM(J219:P219)</f>
        <v>11018100</v>
      </c>
      <c r="J219" s="161" t="n">
        <v>13544300</v>
      </c>
      <c r="K219" s="162" t="n">
        <v>569400</v>
      </c>
      <c r="L219" s="162" t="n">
        <v>-3095600</v>
      </c>
      <c r="M219" s="162" t="n">
        <v>0</v>
      </c>
      <c r="N219" s="162" t="n">
        <v>0</v>
      </c>
      <c r="O219" s="162" t="n">
        <v>0</v>
      </c>
      <c r="P219" s="163" t="n">
        <v>0</v>
      </c>
      <c r="Q219" s="161" t="n">
        <f aca="false">SUM(R219:X219)</f>
        <v>11018100</v>
      </c>
      <c r="R219" s="161" t="n">
        <v>14113700</v>
      </c>
      <c r="S219" s="162"/>
      <c r="T219" s="162" t="n">
        <v>-3095600</v>
      </c>
      <c r="U219" s="162"/>
      <c r="V219" s="162"/>
      <c r="W219" s="162"/>
      <c r="X219" s="163"/>
    </row>
    <row r="220" customFormat="false" ht="64.15" hidden="false" customHeight="false" outlineLevel="0" collapsed="false">
      <c r="B220" s="124"/>
      <c r="C220" s="156" t="s">
        <v>255</v>
      </c>
      <c r="D220" s="158" t="s">
        <v>340</v>
      </c>
      <c r="E220" s="157" t="s">
        <v>41</v>
      </c>
      <c r="F220" s="157" t="s">
        <v>25</v>
      </c>
      <c r="G220" s="94" t="s">
        <v>259</v>
      </c>
      <c r="H220" s="160"/>
      <c r="I220" s="161" t="n">
        <f aca="false">SUM(J220:P220)</f>
        <v>62506400</v>
      </c>
      <c r="J220" s="161" t="n">
        <f aca="false">J221+J222</f>
        <v>61020900</v>
      </c>
      <c r="K220" s="162" t="n">
        <f aca="false">K221+K222</f>
        <v>6097300</v>
      </c>
      <c r="L220" s="162" t="n">
        <f aca="false">L221+L222</f>
        <v>-4611800</v>
      </c>
      <c r="M220" s="162" t="n">
        <f aca="false">M221+M222</f>
        <v>0</v>
      </c>
      <c r="N220" s="162" t="n">
        <f aca="false">N221+N222</f>
        <v>0</v>
      </c>
      <c r="O220" s="162" t="n">
        <f aca="false">O221+O222</f>
        <v>0</v>
      </c>
      <c r="P220" s="163" t="n">
        <f aca="false">P221+P222</f>
        <v>0</v>
      </c>
      <c r="Q220" s="161" t="n">
        <f aca="false">SUM(R220:X220)</f>
        <v>62506400</v>
      </c>
      <c r="R220" s="161" t="n">
        <f aca="false">R221+R222</f>
        <v>67118200</v>
      </c>
      <c r="S220" s="162" t="n">
        <f aca="false">S221+S222</f>
        <v>0</v>
      </c>
      <c r="T220" s="162" t="n">
        <f aca="false">T221+T222</f>
        <v>-4611800</v>
      </c>
      <c r="U220" s="162" t="n">
        <f aca="false">U221+U222</f>
        <v>0</v>
      </c>
      <c r="V220" s="162" t="n">
        <f aca="false">V221+V222</f>
        <v>0</v>
      </c>
      <c r="W220" s="162" t="n">
        <f aca="false">W221+W222</f>
        <v>0</v>
      </c>
      <c r="X220" s="163" t="n">
        <f aca="false">X221+X222</f>
        <v>0</v>
      </c>
    </row>
    <row r="221" customFormat="false" ht="32.1" hidden="false" customHeight="false" outlineLevel="0" collapsed="false">
      <c r="B221" s="124"/>
      <c r="C221" s="156" t="s">
        <v>108</v>
      </c>
      <c r="D221" s="158" t="s">
        <v>340</v>
      </c>
      <c r="E221" s="157" t="s">
        <v>41</v>
      </c>
      <c r="F221" s="157" t="s">
        <v>25</v>
      </c>
      <c r="G221" s="94" t="s">
        <v>259</v>
      </c>
      <c r="H221" s="160" t="s">
        <v>109</v>
      </c>
      <c r="I221" s="161" t="n">
        <f aca="false">SUM(J221:P221)</f>
        <v>72034.8</v>
      </c>
      <c r="J221" s="161" t="n">
        <v>72034.8</v>
      </c>
      <c r="K221" s="162" t="n">
        <v>0</v>
      </c>
      <c r="L221" s="162" t="n">
        <v>0</v>
      </c>
      <c r="M221" s="162" t="n">
        <v>0</v>
      </c>
      <c r="N221" s="162" t="n">
        <v>0</v>
      </c>
      <c r="O221" s="162" t="n">
        <v>0</v>
      </c>
      <c r="P221" s="163" t="n">
        <v>0</v>
      </c>
      <c r="Q221" s="161" t="n">
        <f aca="false">SUM(R221:X221)</f>
        <v>72034.8</v>
      </c>
      <c r="R221" s="161" t="n">
        <v>72034.8</v>
      </c>
      <c r="S221" s="162"/>
      <c r="T221" s="162"/>
      <c r="U221" s="162"/>
      <c r="V221" s="162"/>
      <c r="W221" s="162"/>
      <c r="X221" s="163"/>
    </row>
    <row r="222" customFormat="false" ht="32.1" hidden="false" customHeight="false" outlineLevel="0" collapsed="false">
      <c r="B222" s="124"/>
      <c r="C222" s="156" t="s">
        <v>257</v>
      </c>
      <c r="D222" s="158" t="s">
        <v>340</v>
      </c>
      <c r="E222" s="157" t="s">
        <v>41</v>
      </c>
      <c r="F222" s="157" t="s">
        <v>25</v>
      </c>
      <c r="G222" s="94" t="s">
        <v>259</v>
      </c>
      <c r="H222" s="160" t="s">
        <v>258</v>
      </c>
      <c r="I222" s="161" t="n">
        <f aca="false">SUM(J222:P222)</f>
        <v>62434365.2</v>
      </c>
      <c r="J222" s="161" t="n">
        <v>60948865.2</v>
      </c>
      <c r="K222" s="162" t="n">
        <v>6097300</v>
      </c>
      <c r="L222" s="162" t="n">
        <v>-4611800</v>
      </c>
      <c r="M222" s="162" t="n">
        <v>0</v>
      </c>
      <c r="N222" s="162" t="n">
        <v>0</v>
      </c>
      <c r="O222" s="162" t="n">
        <v>0</v>
      </c>
      <c r="P222" s="163" t="n">
        <v>0</v>
      </c>
      <c r="Q222" s="161" t="n">
        <f aca="false">SUM(R222:X222)</f>
        <v>62434365.2</v>
      </c>
      <c r="R222" s="161" t="n">
        <v>67046165.2</v>
      </c>
      <c r="S222" s="162"/>
      <c r="T222" s="162" t="n">
        <v>-4611800</v>
      </c>
      <c r="U222" s="162"/>
      <c r="V222" s="162"/>
      <c r="W222" s="162"/>
      <c r="X222" s="163"/>
    </row>
    <row r="223" s="123" customFormat="true" ht="48.2" hidden="false" customHeight="false" outlineLevel="0" collapsed="false">
      <c r="A223" s="118"/>
      <c r="B223" s="165" t="s">
        <v>44</v>
      </c>
      <c r="C223" s="148" t="s">
        <v>346</v>
      </c>
      <c r="D223" s="148" t="n">
        <v>905</v>
      </c>
      <c r="E223" s="167"/>
      <c r="F223" s="167"/>
      <c r="G223" s="168"/>
      <c r="H223" s="124"/>
      <c r="I223" s="151" t="n">
        <f aca="false">SUM(J223:P223)</f>
        <v>96817500</v>
      </c>
      <c r="J223" s="151" t="n">
        <f aca="false">J224+J236+J242</f>
        <v>130949100</v>
      </c>
      <c r="K223" s="152" t="n">
        <f aca="false">K224+K236+K242</f>
        <v>-34131600</v>
      </c>
      <c r="L223" s="152" t="n">
        <f aca="false">L224+L236+L242</f>
        <v>0</v>
      </c>
      <c r="M223" s="152" t="n">
        <f aca="false">M224+M236+M242</f>
        <v>0</v>
      </c>
      <c r="N223" s="152" t="n">
        <f aca="false">N224+N236+N242</f>
        <v>0</v>
      </c>
      <c r="O223" s="152" t="n">
        <f aca="false">O224+O236+O242</f>
        <v>0</v>
      </c>
      <c r="P223" s="153" t="n">
        <f aca="false">P224+P236+P242</f>
        <v>0</v>
      </c>
      <c r="Q223" s="151" t="n">
        <f aca="false">SUM(R223:X223)</f>
        <v>141552600</v>
      </c>
      <c r="R223" s="151" t="n">
        <f aca="false">R224+R236+R242</f>
        <v>141552600</v>
      </c>
      <c r="S223" s="152" t="n">
        <f aca="false">S224+S236+S242</f>
        <v>0</v>
      </c>
      <c r="T223" s="152" t="n">
        <f aca="false">T224+T236+T242</f>
        <v>0</v>
      </c>
      <c r="U223" s="152" t="n">
        <f aca="false">U224+U236+U242</f>
        <v>0</v>
      </c>
      <c r="V223" s="152" t="n">
        <f aca="false">V224+V236+V242</f>
        <v>0</v>
      </c>
      <c r="W223" s="152" t="n">
        <f aca="false">W224+W236+W242</f>
        <v>0</v>
      </c>
      <c r="X223" s="153" t="n">
        <f aca="false">X224+X236+X242</f>
        <v>0</v>
      </c>
      <c r="ALX223" s="155"/>
      <c r="ALY223" s="155"/>
      <c r="ALZ223" s="155"/>
      <c r="AMA223" s="155"/>
      <c r="AMB223" s="155"/>
      <c r="AMC223" s="155"/>
      <c r="AMD223" s="155"/>
      <c r="AME223" s="155"/>
      <c r="AMF223" s="155"/>
      <c r="AMG223" s="106"/>
      <c r="AMH223" s="106"/>
      <c r="AMI223" s="106"/>
      <c r="AMJ223" s="106"/>
      <c r="AMK223" s="106"/>
      <c r="AML223" s="106"/>
      <c r="AMM223" s="106"/>
      <c r="AMN223" s="106"/>
      <c r="AMP223" s="106"/>
    </row>
    <row r="224" customFormat="false" ht="17.35" hidden="false" customHeight="false" outlineLevel="0" collapsed="false">
      <c r="B224" s="124"/>
      <c r="C224" s="156" t="s">
        <v>17</v>
      </c>
      <c r="D224" s="94" t="n">
        <v>905</v>
      </c>
      <c r="E224" s="157" t="s">
        <v>18</v>
      </c>
      <c r="F224" s="157" t="s">
        <v>86</v>
      </c>
      <c r="G224" s="94"/>
      <c r="H224" s="160"/>
      <c r="I224" s="161" t="n">
        <f aca="false">SUM(J224:P224)</f>
        <v>27817500</v>
      </c>
      <c r="J224" s="161" t="n">
        <f aca="false">J225+J231</f>
        <v>26949100</v>
      </c>
      <c r="K224" s="162" t="n">
        <f aca="false">K225+K231</f>
        <v>868400</v>
      </c>
      <c r="L224" s="162" t="n">
        <f aca="false">L225+L231</f>
        <v>0</v>
      </c>
      <c r="M224" s="162" t="n">
        <f aca="false">M225+M231</f>
        <v>0</v>
      </c>
      <c r="N224" s="162" t="n">
        <f aca="false">N225+N231</f>
        <v>0</v>
      </c>
      <c r="O224" s="162" t="n">
        <f aca="false">O225+O231</f>
        <v>0</v>
      </c>
      <c r="P224" s="163" t="n">
        <f aca="false">P225+P231</f>
        <v>0</v>
      </c>
      <c r="Q224" s="161" t="n">
        <f aca="false">SUM(R224:X224)</f>
        <v>27552600</v>
      </c>
      <c r="R224" s="161" t="n">
        <f aca="false">R225+R231</f>
        <v>27552600</v>
      </c>
      <c r="S224" s="162" t="n">
        <f aca="false">S225+S231</f>
        <v>0</v>
      </c>
      <c r="T224" s="162" t="n">
        <f aca="false">T225+T231</f>
        <v>0</v>
      </c>
      <c r="U224" s="162" t="n">
        <f aca="false">U225+U231</f>
        <v>0</v>
      </c>
      <c r="V224" s="162" t="n">
        <f aca="false">V225+V231</f>
        <v>0</v>
      </c>
      <c r="W224" s="162" t="n">
        <f aca="false">W225+W231</f>
        <v>0</v>
      </c>
      <c r="X224" s="163" t="n">
        <f aca="false">X225+X231</f>
        <v>0</v>
      </c>
    </row>
    <row r="225" customFormat="false" ht="32.1" hidden="false" customHeight="false" outlineLevel="0" collapsed="false">
      <c r="B225" s="124"/>
      <c r="C225" s="156" t="s">
        <v>347</v>
      </c>
      <c r="D225" s="94" t="n">
        <v>905</v>
      </c>
      <c r="E225" s="157" t="s">
        <v>18</v>
      </c>
      <c r="F225" s="157" t="s">
        <v>29</v>
      </c>
      <c r="G225" s="94"/>
      <c r="H225" s="160"/>
      <c r="I225" s="161" t="n">
        <f aca="false">SUM(J225:P225)</f>
        <v>22543000</v>
      </c>
      <c r="J225" s="161" t="n">
        <f aca="false">J226</f>
        <v>21985300</v>
      </c>
      <c r="K225" s="162" t="n">
        <f aca="false">K226</f>
        <v>557700</v>
      </c>
      <c r="L225" s="162" t="n">
        <f aca="false">L226</f>
        <v>0</v>
      </c>
      <c r="M225" s="162" t="n">
        <f aca="false">M226</f>
        <v>0</v>
      </c>
      <c r="N225" s="162" t="n">
        <f aca="false">N226</f>
        <v>0</v>
      </c>
      <c r="O225" s="162" t="n">
        <f aca="false">O226</f>
        <v>0</v>
      </c>
      <c r="P225" s="163" t="n">
        <f aca="false">P226</f>
        <v>0</v>
      </c>
      <c r="Q225" s="161" t="n">
        <f aca="false">SUM(R225:X225)</f>
        <v>22205100</v>
      </c>
      <c r="R225" s="161" t="n">
        <f aca="false">R226</f>
        <v>22205100</v>
      </c>
      <c r="S225" s="162" t="n">
        <f aca="false">S226</f>
        <v>0</v>
      </c>
      <c r="T225" s="162" t="n">
        <f aca="false">T226</f>
        <v>0</v>
      </c>
      <c r="U225" s="162" t="n">
        <f aca="false">U226</f>
        <v>0</v>
      </c>
      <c r="V225" s="162" t="n">
        <f aca="false">V226</f>
        <v>0</v>
      </c>
      <c r="W225" s="162" t="n">
        <f aca="false">W226</f>
        <v>0</v>
      </c>
      <c r="X225" s="163" t="n">
        <f aca="false">X226</f>
        <v>0</v>
      </c>
    </row>
    <row r="226" customFormat="false" ht="32.1" hidden="false" customHeight="false" outlineLevel="0" collapsed="false">
      <c r="B226" s="124"/>
      <c r="C226" s="156" t="s">
        <v>102</v>
      </c>
      <c r="D226" s="94" t="n">
        <v>905</v>
      </c>
      <c r="E226" s="157" t="s">
        <v>18</v>
      </c>
      <c r="F226" s="157" t="s">
        <v>29</v>
      </c>
      <c r="G226" s="94" t="n">
        <v>5000000000</v>
      </c>
      <c r="H226" s="160"/>
      <c r="I226" s="161" t="n">
        <f aca="false">SUM(J226:P226)</f>
        <v>22543000</v>
      </c>
      <c r="J226" s="161" t="n">
        <f aca="false">J227</f>
        <v>21985300</v>
      </c>
      <c r="K226" s="162" t="n">
        <f aca="false">K227</f>
        <v>557700</v>
      </c>
      <c r="L226" s="162" t="n">
        <f aca="false">L227</f>
        <v>0</v>
      </c>
      <c r="M226" s="162" t="n">
        <f aca="false">M227</f>
        <v>0</v>
      </c>
      <c r="N226" s="162" t="n">
        <f aca="false">N227</f>
        <v>0</v>
      </c>
      <c r="O226" s="162" t="n">
        <f aca="false">O227</f>
        <v>0</v>
      </c>
      <c r="P226" s="163" t="n">
        <f aca="false">P227</f>
        <v>0</v>
      </c>
      <c r="Q226" s="161" t="n">
        <f aca="false">SUM(R226:X226)</f>
        <v>22205100</v>
      </c>
      <c r="R226" s="161" t="n">
        <f aca="false">R227</f>
        <v>22205100</v>
      </c>
      <c r="S226" s="162" t="n">
        <f aca="false">S227</f>
        <v>0</v>
      </c>
      <c r="T226" s="162" t="n">
        <f aca="false">T227</f>
        <v>0</v>
      </c>
      <c r="U226" s="162" t="n">
        <f aca="false">U227</f>
        <v>0</v>
      </c>
      <c r="V226" s="162" t="n">
        <f aca="false">V227</f>
        <v>0</v>
      </c>
      <c r="W226" s="162" t="n">
        <f aca="false">W227</f>
        <v>0</v>
      </c>
      <c r="X226" s="163" t="n">
        <f aca="false">X227</f>
        <v>0</v>
      </c>
    </row>
    <row r="227" customFormat="false" ht="32.1" hidden="false" customHeight="false" outlineLevel="0" collapsed="false">
      <c r="B227" s="124"/>
      <c r="C227" s="156" t="s">
        <v>110</v>
      </c>
      <c r="D227" s="94" t="n">
        <v>905</v>
      </c>
      <c r="E227" s="157" t="s">
        <v>18</v>
      </c>
      <c r="F227" s="157" t="s">
        <v>29</v>
      </c>
      <c r="G227" s="94" t="n">
        <v>5020000000</v>
      </c>
      <c r="H227" s="160"/>
      <c r="I227" s="161" t="n">
        <f aca="false">SUM(J227:P227)</f>
        <v>22543000</v>
      </c>
      <c r="J227" s="161" t="n">
        <f aca="false">J228</f>
        <v>21985300</v>
      </c>
      <c r="K227" s="162" t="n">
        <f aca="false">K228</f>
        <v>557700</v>
      </c>
      <c r="L227" s="162" t="n">
        <f aca="false">L228</f>
        <v>0</v>
      </c>
      <c r="M227" s="162" t="n">
        <f aca="false">M228</f>
        <v>0</v>
      </c>
      <c r="N227" s="162" t="n">
        <f aca="false">N228</f>
        <v>0</v>
      </c>
      <c r="O227" s="162" t="n">
        <f aca="false">O228</f>
        <v>0</v>
      </c>
      <c r="P227" s="163" t="n">
        <f aca="false">P228</f>
        <v>0</v>
      </c>
      <c r="Q227" s="161" t="n">
        <f aca="false">SUM(R227:X227)</f>
        <v>22205100</v>
      </c>
      <c r="R227" s="161" t="n">
        <f aca="false">R228</f>
        <v>22205100</v>
      </c>
      <c r="S227" s="162" t="n">
        <f aca="false">S228</f>
        <v>0</v>
      </c>
      <c r="T227" s="162" t="n">
        <f aca="false">T228</f>
        <v>0</v>
      </c>
      <c r="U227" s="162" t="n">
        <f aca="false">U228</f>
        <v>0</v>
      </c>
      <c r="V227" s="162" t="n">
        <f aca="false">V228</f>
        <v>0</v>
      </c>
      <c r="W227" s="162" t="n">
        <f aca="false">W228</f>
        <v>0</v>
      </c>
      <c r="X227" s="163" t="n">
        <f aca="false">X228</f>
        <v>0</v>
      </c>
    </row>
    <row r="228" customFormat="false" ht="35.8" hidden="false" customHeight="true" outlineLevel="0" collapsed="false">
      <c r="B228" s="124"/>
      <c r="C228" s="156" t="s">
        <v>104</v>
      </c>
      <c r="D228" s="94" t="n">
        <v>905</v>
      </c>
      <c r="E228" s="157" t="s">
        <v>18</v>
      </c>
      <c r="F228" s="157" t="s">
        <v>29</v>
      </c>
      <c r="G228" s="94" t="n">
        <v>5020000190</v>
      </c>
      <c r="H228" s="160"/>
      <c r="I228" s="161" t="n">
        <f aca="false">SUM(J228:P228)</f>
        <v>22543000</v>
      </c>
      <c r="J228" s="161" t="n">
        <f aca="false">J230+J229</f>
        <v>21985300</v>
      </c>
      <c r="K228" s="162" t="n">
        <f aca="false">K230+K229</f>
        <v>557700</v>
      </c>
      <c r="L228" s="162" t="n">
        <f aca="false">L230+L229</f>
        <v>0</v>
      </c>
      <c r="M228" s="162" t="n">
        <f aca="false">M230+M229</f>
        <v>0</v>
      </c>
      <c r="N228" s="162" t="n">
        <f aca="false">N230+N229</f>
        <v>0</v>
      </c>
      <c r="O228" s="162" t="n">
        <f aca="false">O230+O229</f>
        <v>0</v>
      </c>
      <c r="P228" s="163" t="n">
        <f aca="false">P230+P229</f>
        <v>0</v>
      </c>
      <c r="Q228" s="161" t="n">
        <f aca="false">SUM(R228:X228)</f>
        <v>22205100</v>
      </c>
      <c r="R228" s="161" t="n">
        <f aca="false">R230+R229</f>
        <v>22205100</v>
      </c>
      <c r="S228" s="162" t="n">
        <f aca="false">S230+S229</f>
        <v>0</v>
      </c>
      <c r="T228" s="162" t="n">
        <f aca="false">T230+T229</f>
        <v>0</v>
      </c>
      <c r="U228" s="162" t="n">
        <f aca="false">U230+U229</f>
        <v>0</v>
      </c>
      <c r="V228" s="162" t="n">
        <f aca="false">V230+V229</f>
        <v>0</v>
      </c>
      <c r="W228" s="162" t="n">
        <f aca="false">W230+W229</f>
        <v>0</v>
      </c>
      <c r="X228" s="163" t="n">
        <f aca="false">X230+X229</f>
        <v>0</v>
      </c>
    </row>
    <row r="229" customFormat="false" ht="64.15" hidden="false" customHeight="false" outlineLevel="0" collapsed="false">
      <c r="B229" s="124"/>
      <c r="C229" s="156" t="s">
        <v>105</v>
      </c>
      <c r="D229" s="94" t="n">
        <v>905</v>
      </c>
      <c r="E229" s="157" t="s">
        <v>18</v>
      </c>
      <c r="F229" s="157" t="s">
        <v>29</v>
      </c>
      <c r="G229" s="94" t="n">
        <v>5020000190</v>
      </c>
      <c r="H229" s="160" t="s">
        <v>106</v>
      </c>
      <c r="I229" s="161" t="n">
        <f aca="false">SUM(J229:P229)</f>
        <v>22540700</v>
      </c>
      <c r="J229" s="161" t="n">
        <v>21981600</v>
      </c>
      <c r="K229" s="162" t="n">
        <v>559100</v>
      </c>
      <c r="L229" s="162"/>
      <c r="M229" s="162"/>
      <c r="N229" s="162"/>
      <c r="O229" s="162"/>
      <c r="P229" s="163"/>
      <c r="Q229" s="161" t="n">
        <f aca="false">SUM(R229:X229)</f>
        <v>22202800</v>
      </c>
      <c r="R229" s="161" t="n">
        <v>22202800</v>
      </c>
      <c r="S229" s="162"/>
      <c r="T229" s="162"/>
      <c r="U229" s="162"/>
      <c r="V229" s="162"/>
      <c r="W229" s="162"/>
      <c r="X229" s="163"/>
    </row>
    <row r="230" customFormat="false" ht="17.35" hidden="false" customHeight="false" outlineLevel="0" collapsed="false">
      <c r="B230" s="124"/>
      <c r="C230" s="156" t="s">
        <v>111</v>
      </c>
      <c r="D230" s="94" t="n">
        <v>905</v>
      </c>
      <c r="E230" s="157" t="s">
        <v>18</v>
      </c>
      <c r="F230" s="157" t="s">
        <v>29</v>
      </c>
      <c r="G230" s="94" t="n">
        <v>5020000190</v>
      </c>
      <c r="H230" s="160" t="s">
        <v>112</v>
      </c>
      <c r="I230" s="161" t="n">
        <f aca="false">SUM(J230:P230)</f>
        <v>2300</v>
      </c>
      <c r="J230" s="161" t="n">
        <v>3700</v>
      </c>
      <c r="K230" s="162" t="n">
        <v>-1400</v>
      </c>
      <c r="L230" s="162"/>
      <c r="M230" s="162"/>
      <c r="N230" s="162"/>
      <c r="O230" s="162"/>
      <c r="P230" s="163"/>
      <c r="Q230" s="161" t="n">
        <f aca="false">SUM(R230:X230)</f>
        <v>2300</v>
      </c>
      <c r="R230" s="161" t="n">
        <v>2300</v>
      </c>
      <c r="S230" s="162"/>
      <c r="T230" s="162"/>
      <c r="U230" s="162"/>
      <c r="V230" s="162"/>
      <c r="W230" s="162"/>
      <c r="X230" s="163"/>
    </row>
    <row r="231" customFormat="false" ht="17.35" hidden="false" customHeight="false" outlineLevel="0" collapsed="false">
      <c r="B231" s="124"/>
      <c r="C231" s="156" t="s">
        <v>33</v>
      </c>
      <c r="D231" s="94" t="n">
        <v>905</v>
      </c>
      <c r="E231" s="157" t="s">
        <v>18</v>
      </c>
      <c r="F231" s="157" t="s">
        <v>34</v>
      </c>
      <c r="G231" s="94"/>
      <c r="H231" s="160"/>
      <c r="I231" s="161" t="n">
        <f aca="false">SUM(J231:P231)</f>
        <v>5274500</v>
      </c>
      <c r="J231" s="161" t="n">
        <f aca="false">J232</f>
        <v>4963800</v>
      </c>
      <c r="K231" s="162" t="n">
        <f aca="false">K232</f>
        <v>310700</v>
      </c>
      <c r="L231" s="162" t="n">
        <f aca="false">L232</f>
        <v>0</v>
      </c>
      <c r="M231" s="162" t="n">
        <f aca="false">M232</f>
        <v>0</v>
      </c>
      <c r="N231" s="162" t="n">
        <f aca="false">N232</f>
        <v>0</v>
      </c>
      <c r="O231" s="162" t="n">
        <f aca="false">O232</f>
        <v>0</v>
      </c>
      <c r="P231" s="163" t="n">
        <f aca="false">P232</f>
        <v>0</v>
      </c>
      <c r="Q231" s="161" t="n">
        <f aca="false">SUM(R231:X231)</f>
        <v>5347500</v>
      </c>
      <c r="R231" s="161" t="n">
        <f aca="false">R232</f>
        <v>5347500</v>
      </c>
      <c r="S231" s="162" t="n">
        <f aca="false">S232</f>
        <v>0</v>
      </c>
      <c r="T231" s="162" t="n">
        <f aca="false">T232</f>
        <v>0</v>
      </c>
      <c r="U231" s="162" t="n">
        <f aca="false">U232</f>
        <v>0</v>
      </c>
      <c r="V231" s="162" t="n">
        <f aca="false">V232</f>
        <v>0</v>
      </c>
      <c r="W231" s="162" t="n">
        <f aca="false">W232</f>
        <v>0</v>
      </c>
      <c r="X231" s="163" t="n">
        <f aca="false">X232</f>
        <v>0</v>
      </c>
    </row>
    <row r="232" customFormat="false" ht="32.8" hidden="false" customHeight="false" outlineLevel="0" collapsed="false">
      <c r="B232" s="124"/>
      <c r="C232" s="156" t="s">
        <v>102</v>
      </c>
      <c r="D232" s="94" t="n">
        <v>905</v>
      </c>
      <c r="E232" s="157" t="s">
        <v>18</v>
      </c>
      <c r="F232" s="157" t="s">
        <v>34</v>
      </c>
      <c r="G232" s="94" t="n">
        <v>500000000</v>
      </c>
      <c r="H232" s="160"/>
      <c r="I232" s="161" t="n">
        <f aca="false">SUM(J232:P232)</f>
        <v>5274500</v>
      </c>
      <c r="J232" s="161" t="n">
        <f aca="false">J233</f>
        <v>4963800</v>
      </c>
      <c r="K232" s="162" t="n">
        <f aca="false">K233</f>
        <v>310700</v>
      </c>
      <c r="L232" s="162" t="n">
        <f aca="false">L233</f>
        <v>0</v>
      </c>
      <c r="M232" s="162" t="n">
        <f aca="false">M233</f>
        <v>0</v>
      </c>
      <c r="N232" s="162" t="n">
        <f aca="false">N233</f>
        <v>0</v>
      </c>
      <c r="O232" s="162" t="n">
        <f aca="false">O233</f>
        <v>0</v>
      </c>
      <c r="P232" s="163" t="n">
        <f aca="false">P233</f>
        <v>0</v>
      </c>
      <c r="Q232" s="161" t="n">
        <f aca="false">SUM(R232:X232)</f>
        <v>5347500</v>
      </c>
      <c r="R232" s="161" t="n">
        <f aca="false">R233</f>
        <v>5347500</v>
      </c>
      <c r="S232" s="162" t="n">
        <f aca="false">S233</f>
        <v>0</v>
      </c>
      <c r="T232" s="162" t="n">
        <f aca="false">T233</f>
        <v>0</v>
      </c>
      <c r="U232" s="162" t="n">
        <f aca="false">U233</f>
        <v>0</v>
      </c>
      <c r="V232" s="162" t="n">
        <f aca="false">V233</f>
        <v>0</v>
      </c>
      <c r="W232" s="162" t="n">
        <f aca="false">W233</f>
        <v>0</v>
      </c>
      <c r="X232" s="163" t="n">
        <f aca="false">X233</f>
        <v>0</v>
      </c>
    </row>
    <row r="233" customFormat="false" ht="32.8" hidden="false" customHeight="false" outlineLevel="0" collapsed="false">
      <c r="B233" s="124"/>
      <c r="C233" s="156" t="s">
        <v>121</v>
      </c>
      <c r="D233" s="94" t="n">
        <v>905</v>
      </c>
      <c r="E233" s="157" t="s">
        <v>18</v>
      </c>
      <c r="F233" s="157" t="s">
        <v>34</v>
      </c>
      <c r="G233" s="94" t="n">
        <v>5030000000</v>
      </c>
      <c r="H233" s="160"/>
      <c r="I233" s="161" t="n">
        <f aca="false">SUM(J233:P233)</f>
        <v>5274500</v>
      </c>
      <c r="J233" s="161" t="n">
        <f aca="false">J234</f>
        <v>4963800</v>
      </c>
      <c r="K233" s="162" t="n">
        <f aca="false">K234</f>
        <v>310700</v>
      </c>
      <c r="L233" s="162" t="n">
        <f aca="false">L234</f>
        <v>0</v>
      </c>
      <c r="M233" s="162" t="n">
        <f aca="false">M234</f>
        <v>0</v>
      </c>
      <c r="N233" s="162" t="n">
        <f aca="false">N234</f>
        <v>0</v>
      </c>
      <c r="O233" s="162" t="n">
        <f aca="false">O234</f>
        <v>0</v>
      </c>
      <c r="P233" s="163" t="n">
        <f aca="false">P234</f>
        <v>0</v>
      </c>
      <c r="Q233" s="161" t="n">
        <f aca="false">SUM(R233:X233)</f>
        <v>5347500</v>
      </c>
      <c r="R233" s="161" t="n">
        <f aca="false">R234</f>
        <v>5347500</v>
      </c>
      <c r="S233" s="162" t="n">
        <f aca="false">S234</f>
        <v>0</v>
      </c>
      <c r="T233" s="162" t="n">
        <f aca="false">T234</f>
        <v>0</v>
      </c>
      <c r="U233" s="162" t="n">
        <f aca="false">U234</f>
        <v>0</v>
      </c>
      <c r="V233" s="162" t="n">
        <f aca="false">V234</f>
        <v>0</v>
      </c>
      <c r="W233" s="162" t="n">
        <f aca="false">W234</f>
        <v>0</v>
      </c>
      <c r="X233" s="163" t="n">
        <f aca="false">X234</f>
        <v>0</v>
      </c>
    </row>
    <row r="234" customFormat="false" ht="32.8" hidden="false" customHeight="false" outlineLevel="0" collapsed="false">
      <c r="B234" s="124"/>
      <c r="C234" s="156" t="s">
        <v>122</v>
      </c>
      <c r="D234" s="94" t="n">
        <v>905</v>
      </c>
      <c r="E234" s="157" t="s">
        <v>18</v>
      </c>
      <c r="F234" s="157" t="s">
        <v>34</v>
      </c>
      <c r="G234" s="94" t="n">
        <v>5030010030</v>
      </c>
      <c r="H234" s="160"/>
      <c r="I234" s="161" t="n">
        <f aca="false">SUM(J234:P234)</f>
        <v>5274500</v>
      </c>
      <c r="J234" s="161" t="n">
        <f aca="false">J235</f>
        <v>4963800</v>
      </c>
      <c r="K234" s="162" t="n">
        <f aca="false">K235</f>
        <v>310700</v>
      </c>
      <c r="L234" s="162" t="n">
        <f aca="false">L235</f>
        <v>0</v>
      </c>
      <c r="M234" s="162" t="n">
        <f aca="false">M235</f>
        <v>0</v>
      </c>
      <c r="N234" s="162" t="n">
        <f aca="false">N235</f>
        <v>0</v>
      </c>
      <c r="O234" s="162" t="n">
        <f aca="false">O235</f>
        <v>0</v>
      </c>
      <c r="P234" s="163" t="n">
        <f aca="false">P235</f>
        <v>0</v>
      </c>
      <c r="Q234" s="161" t="n">
        <f aca="false">SUM(R234:X234)</f>
        <v>5347500</v>
      </c>
      <c r="R234" s="161" t="n">
        <f aca="false">R235</f>
        <v>5347500</v>
      </c>
      <c r="S234" s="162" t="n">
        <f aca="false">S235</f>
        <v>0</v>
      </c>
      <c r="T234" s="162" t="n">
        <f aca="false">T235</f>
        <v>0</v>
      </c>
      <c r="U234" s="162" t="n">
        <f aca="false">U235</f>
        <v>0</v>
      </c>
      <c r="V234" s="162" t="n">
        <f aca="false">V235</f>
        <v>0</v>
      </c>
      <c r="W234" s="162" t="n">
        <f aca="false">W235</f>
        <v>0</v>
      </c>
      <c r="X234" s="163" t="n">
        <f aca="false">X235</f>
        <v>0</v>
      </c>
    </row>
    <row r="235" customFormat="false" ht="32.8" hidden="false" customHeight="false" outlineLevel="0" collapsed="false">
      <c r="B235" s="124"/>
      <c r="C235" s="156" t="s">
        <v>108</v>
      </c>
      <c r="D235" s="94" t="n">
        <v>905</v>
      </c>
      <c r="E235" s="157" t="s">
        <v>18</v>
      </c>
      <c r="F235" s="157" t="s">
        <v>34</v>
      </c>
      <c r="G235" s="94" t="n">
        <v>5030010030</v>
      </c>
      <c r="H235" s="160" t="s">
        <v>109</v>
      </c>
      <c r="I235" s="161" t="n">
        <f aca="false">SUM(J235:P235)</f>
        <v>5274500</v>
      </c>
      <c r="J235" s="161" t="n">
        <v>4963800</v>
      </c>
      <c r="K235" s="162" t="n">
        <v>310700</v>
      </c>
      <c r="L235" s="162"/>
      <c r="M235" s="162"/>
      <c r="N235" s="162"/>
      <c r="O235" s="162"/>
      <c r="P235" s="163"/>
      <c r="Q235" s="161" t="n">
        <f aca="false">SUM(R235:X235)</f>
        <v>5347500</v>
      </c>
      <c r="R235" s="161" t="n">
        <v>5347500</v>
      </c>
      <c r="S235" s="162"/>
      <c r="T235" s="162"/>
      <c r="U235" s="162"/>
      <c r="V235" s="162"/>
      <c r="W235" s="162"/>
      <c r="X235" s="163"/>
    </row>
    <row r="236" customFormat="false" ht="32.8" hidden="false" customHeight="false" outlineLevel="0" collapsed="false">
      <c r="B236" s="124"/>
      <c r="C236" s="156" t="s">
        <v>85</v>
      </c>
      <c r="D236" s="94" t="n">
        <v>905</v>
      </c>
      <c r="E236" s="157" t="s">
        <v>43</v>
      </c>
      <c r="F236" s="157" t="s">
        <v>86</v>
      </c>
      <c r="G236" s="94"/>
      <c r="H236" s="160"/>
      <c r="I236" s="161" t="n">
        <f aca="false">SUM(J236:P236)</f>
        <v>25000000</v>
      </c>
      <c r="J236" s="161" t="n">
        <f aca="false">J237</f>
        <v>20000000</v>
      </c>
      <c r="K236" s="162" t="n">
        <f aca="false">K237</f>
        <v>5000000</v>
      </c>
      <c r="L236" s="162" t="n">
        <f aca="false">L237</f>
        <v>0</v>
      </c>
      <c r="M236" s="162" t="n">
        <f aca="false">M237</f>
        <v>0</v>
      </c>
      <c r="N236" s="162" t="n">
        <f aca="false">N237</f>
        <v>0</v>
      </c>
      <c r="O236" s="162" t="n">
        <f aca="false">O237</f>
        <v>0</v>
      </c>
      <c r="P236" s="163" t="n">
        <f aca="false">P237</f>
        <v>0</v>
      </c>
      <c r="Q236" s="161" t="n">
        <f aca="false">SUM(R236:X236)</f>
        <v>25000000</v>
      </c>
      <c r="R236" s="161" t="n">
        <f aca="false">R237</f>
        <v>25000000</v>
      </c>
      <c r="S236" s="162" t="n">
        <f aca="false">S237</f>
        <v>0</v>
      </c>
      <c r="T236" s="162" t="n">
        <f aca="false">T237</f>
        <v>0</v>
      </c>
      <c r="U236" s="162" t="n">
        <f aca="false">U237</f>
        <v>0</v>
      </c>
      <c r="V236" s="162" t="n">
        <f aca="false">V237</f>
        <v>0</v>
      </c>
      <c r="W236" s="162" t="n">
        <f aca="false">W237</f>
        <v>0</v>
      </c>
      <c r="X236" s="163" t="n">
        <f aca="false">X237</f>
        <v>0</v>
      </c>
    </row>
    <row r="237" customFormat="false" ht="32.8" hidden="false" customHeight="false" outlineLevel="0" collapsed="false">
      <c r="B237" s="124"/>
      <c r="C237" s="156" t="s">
        <v>87</v>
      </c>
      <c r="D237" s="94" t="n">
        <v>905</v>
      </c>
      <c r="E237" s="157" t="s">
        <v>43</v>
      </c>
      <c r="F237" s="157" t="s">
        <v>18</v>
      </c>
      <c r="G237" s="94"/>
      <c r="H237" s="160"/>
      <c r="I237" s="161" t="n">
        <f aca="false">SUM(J237:P237)</f>
        <v>25000000</v>
      </c>
      <c r="J237" s="161" t="n">
        <f aca="false">J238</f>
        <v>20000000</v>
      </c>
      <c r="K237" s="162" t="n">
        <f aca="false">K238</f>
        <v>5000000</v>
      </c>
      <c r="L237" s="162" t="n">
        <f aca="false">L238</f>
        <v>0</v>
      </c>
      <c r="M237" s="162" t="n">
        <f aca="false">M238</f>
        <v>0</v>
      </c>
      <c r="N237" s="162" t="n">
        <f aca="false">N238</f>
        <v>0</v>
      </c>
      <c r="O237" s="162" t="n">
        <f aca="false">O238</f>
        <v>0</v>
      </c>
      <c r="P237" s="163" t="n">
        <f aca="false">P238</f>
        <v>0</v>
      </c>
      <c r="Q237" s="161" t="n">
        <f aca="false">SUM(R237:X237)</f>
        <v>25000000</v>
      </c>
      <c r="R237" s="161" t="n">
        <f aca="false">R238</f>
        <v>25000000</v>
      </c>
      <c r="S237" s="162" t="n">
        <f aca="false">S238</f>
        <v>0</v>
      </c>
      <c r="T237" s="162" t="n">
        <f aca="false">T238</f>
        <v>0</v>
      </c>
      <c r="U237" s="162" t="n">
        <f aca="false">U238</f>
        <v>0</v>
      </c>
      <c r="V237" s="162" t="n">
        <f aca="false">V238</f>
        <v>0</v>
      </c>
      <c r="W237" s="162" t="n">
        <f aca="false">W238</f>
        <v>0</v>
      </c>
      <c r="X237" s="163" t="n">
        <f aca="false">X238</f>
        <v>0</v>
      </c>
    </row>
    <row r="238" customFormat="false" ht="32.8" hidden="false" customHeight="false" outlineLevel="0" collapsed="false">
      <c r="B238" s="124"/>
      <c r="C238" s="156" t="s">
        <v>127</v>
      </c>
      <c r="D238" s="94" t="n">
        <v>905</v>
      </c>
      <c r="E238" s="157" t="s">
        <v>43</v>
      </c>
      <c r="F238" s="157" t="s">
        <v>18</v>
      </c>
      <c r="G238" s="94" t="n">
        <v>5100000000</v>
      </c>
      <c r="H238" s="160"/>
      <c r="I238" s="161" t="n">
        <f aca="false">SUM(J238:P238)</f>
        <v>25000000</v>
      </c>
      <c r="J238" s="161" t="n">
        <f aca="false">J239</f>
        <v>20000000</v>
      </c>
      <c r="K238" s="162" t="n">
        <f aca="false">K239</f>
        <v>5000000</v>
      </c>
      <c r="L238" s="162" t="n">
        <f aca="false">L239</f>
        <v>0</v>
      </c>
      <c r="M238" s="162" t="n">
        <f aca="false">M239</f>
        <v>0</v>
      </c>
      <c r="N238" s="162" t="n">
        <f aca="false">N239</f>
        <v>0</v>
      </c>
      <c r="O238" s="162" t="n">
        <f aca="false">O239</f>
        <v>0</v>
      </c>
      <c r="P238" s="163" t="n">
        <f aca="false">P239</f>
        <v>0</v>
      </c>
      <c r="Q238" s="161" t="n">
        <f aca="false">SUM(R238:X238)</f>
        <v>25000000</v>
      </c>
      <c r="R238" s="161" t="n">
        <f aca="false">R239</f>
        <v>25000000</v>
      </c>
      <c r="S238" s="162" t="n">
        <f aca="false">S239</f>
        <v>0</v>
      </c>
      <c r="T238" s="162" t="n">
        <f aca="false">T239</f>
        <v>0</v>
      </c>
      <c r="U238" s="162" t="n">
        <f aca="false">U239</f>
        <v>0</v>
      </c>
      <c r="V238" s="162" t="n">
        <f aca="false">V239</f>
        <v>0</v>
      </c>
      <c r="W238" s="162" t="n">
        <f aca="false">W239</f>
        <v>0</v>
      </c>
      <c r="X238" s="163" t="n">
        <f aca="false">X239</f>
        <v>0</v>
      </c>
    </row>
    <row r="239" customFormat="false" ht="32.8" hidden="false" customHeight="false" outlineLevel="0" collapsed="false">
      <c r="B239" s="124"/>
      <c r="C239" s="156" t="s">
        <v>128</v>
      </c>
      <c r="D239" s="94" t="n">
        <v>905</v>
      </c>
      <c r="E239" s="157" t="s">
        <v>43</v>
      </c>
      <c r="F239" s="157" t="s">
        <v>18</v>
      </c>
      <c r="G239" s="94" t="n">
        <v>5110000000</v>
      </c>
      <c r="H239" s="160"/>
      <c r="I239" s="161" t="n">
        <f aca="false">SUM(J239:P239)</f>
        <v>25000000</v>
      </c>
      <c r="J239" s="161" t="n">
        <f aca="false">J240</f>
        <v>20000000</v>
      </c>
      <c r="K239" s="162" t="n">
        <f aca="false">K240</f>
        <v>5000000</v>
      </c>
      <c r="L239" s="162" t="n">
        <f aca="false">L240</f>
        <v>0</v>
      </c>
      <c r="M239" s="162" t="n">
        <f aca="false">M240</f>
        <v>0</v>
      </c>
      <c r="N239" s="162" t="n">
        <f aca="false">N240</f>
        <v>0</v>
      </c>
      <c r="O239" s="162" t="n">
        <f aca="false">O240</f>
        <v>0</v>
      </c>
      <c r="P239" s="163" t="n">
        <f aca="false">P240</f>
        <v>0</v>
      </c>
      <c r="Q239" s="161" t="n">
        <f aca="false">SUM(R239:X239)</f>
        <v>25000000</v>
      </c>
      <c r="R239" s="161" t="n">
        <f aca="false">R240</f>
        <v>25000000</v>
      </c>
      <c r="S239" s="162" t="n">
        <f aca="false">S240</f>
        <v>0</v>
      </c>
      <c r="T239" s="162" t="n">
        <f aca="false">T240</f>
        <v>0</v>
      </c>
      <c r="U239" s="162" t="n">
        <f aca="false">U240</f>
        <v>0</v>
      </c>
      <c r="V239" s="162" t="n">
        <f aca="false">V240</f>
        <v>0</v>
      </c>
      <c r="W239" s="162" t="n">
        <f aca="false">W240</f>
        <v>0</v>
      </c>
      <c r="X239" s="163" t="n">
        <f aca="false">X240</f>
        <v>0</v>
      </c>
    </row>
    <row r="240" customFormat="false" ht="32.8" hidden="false" customHeight="false" outlineLevel="0" collapsed="false">
      <c r="B240" s="124"/>
      <c r="C240" s="156" t="s">
        <v>129</v>
      </c>
      <c r="D240" s="94" t="n">
        <v>905</v>
      </c>
      <c r="E240" s="157" t="s">
        <v>43</v>
      </c>
      <c r="F240" s="157" t="s">
        <v>18</v>
      </c>
      <c r="G240" s="94" t="s">
        <v>130</v>
      </c>
      <c r="H240" s="160"/>
      <c r="I240" s="161" t="n">
        <f aca="false">SUM(J240:P240)</f>
        <v>25000000</v>
      </c>
      <c r="J240" s="161" t="n">
        <f aca="false">J241</f>
        <v>20000000</v>
      </c>
      <c r="K240" s="162" t="n">
        <f aca="false">K241</f>
        <v>5000000</v>
      </c>
      <c r="L240" s="162" t="n">
        <f aca="false">L241</f>
        <v>0</v>
      </c>
      <c r="M240" s="162" t="n">
        <f aca="false">M241</f>
        <v>0</v>
      </c>
      <c r="N240" s="162" t="n">
        <f aca="false">N241</f>
        <v>0</v>
      </c>
      <c r="O240" s="162" t="n">
        <f aca="false">O241</f>
        <v>0</v>
      </c>
      <c r="P240" s="163" t="n">
        <f aca="false">P241</f>
        <v>0</v>
      </c>
      <c r="Q240" s="161" t="n">
        <f aca="false">SUM(R240:X240)</f>
        <v>25000000</v>
      </c>
      <c r="R240" s="161" t="n">
        <f aca="false">R241</f>
        <v>25000000</v>
      </c>
      <c r="S240" s="162" t="n">
        <f aca="false">S241</f>
        <v>0</v>
      </c>
      <c r="T240" s="162" t="n">
        <f aca="false">T241</f>
        <v>0</v>
      </c>
      <c r="U240" s="162" t="n">
        <f aca="false">U241</f>
        <v>0</v>
      </c>
      <c r="V240" s="162" t="n">
        <f aca="false">V241</f>
        <v>0</v>
      </c>
      <c r="W240" s="162" t="n">
        <f aca="false">W241</f>
        <v>0</v>
      </c>
      <c r="X240" s="163" t="n">
        <f aca="false">X241</f>
        <v>0</v>
      </c>
    </row>
    <row r="241" customFormat="false" ht="17.35" hidden="false" customHeight="false" outlineLevel="0" collapsed="false">
      <c r="B241" s="124"/>
      <c r="C241" s="156" t="s">
        <v>131</v>
      </c>
      <c r="D241" s="94" t="n">
        <v>905</v>
      </c>
      <c r="E241" s="157" t="s">
        <v>43</v>
      </c>
      <c r="F241" s="157" t="s">
        <v>18</v>
      </c>
      <c r="G241" s="94" t="s">
        <v>130</v>
      </c>
      <c r="H241" s="160" t="s">
        <v>132</v>
      </c>
      <c r="I241" s="161" t="n">
        <f aca="false">SUM(J241:P241)</f>
        <v>25000000</v>
      </c>
      <c r="J241" s="161" t="n">
        <v>20000000</v>
      </c>
      <c r="K241" s="162" t="n">
        <v>5000000</v>
      </c>
      <c r="L241" s="162"/>
      <c r="M241" s="162"/>
      <c r="N241" s="162"/>
      <c r="O241" s="162"/>
      <c r="P241" s="163"/>
      <c r="Q241" s="161" t="n">
        <f aca="false">SUM(R241:X241)</f>
        <v>25000000</v>
      </c>
      <c r="R241" s="161" t="n">
        <v>25000000</v>
      </c>
      <c r="S241" s="162"/>
      <c r="T241" s="162"/>
      <c r="U241" s="162"/>
      <c r="V241" s="162"/>
      <c r="W241" s="162"/>
      <c r="X241" s="163"/>
    </row>
    <row r="242" customFormat="false" ht="17.35" hidden="false" customHeight="false" outlineLevel="0" collapsed="false">
      <c r="B242" s="124"/>
      <c r="C242" s="156" t="s">
        <v>321</v>
      </c>
      <c r="D242" s="94"/>
      <c r="E242" s="157"/>
      <c r="F242" s="157"/>
      <c r="G242" s="94"/>
      <c r="H242" s="160"/>
      <c r="I242" s="161" t="n">
        <f aca="false">SUM(J242:P242)</f>
        <v>44000000</v>
      </c>
      <c r="J242" s="161" t="n">
        <v>84000000</v>
      </c>
      <c r="K242" s="162" t="n">
        <v>-40000000</v>
      </c>
      <c r="L242" s="162"/>
      <c r="M242" s="162"/>
      <c r="N242" s="162"/>
      <c r="O242" s="162"/>
      <c r="P242" s="163"/>
      <c r="Q242" s="161" t="n">
        <f aca="false">SUM(R242:X242)</f>
        <v>89000000</v>
      </c>
      <c r="R242" s="161" t="n">
        <v>89000000</v>
      </c>
      <c r="S242" s="162"/>
      <c r="T242" s="162"/>
      <c r="U242" s="162"/>
      <c r="V242" s="162"/>
      <c r="W242" s="162"/>
      <c r="X242" s="163"/>
    </row>
    <row r="243" s="123" customFormat="true" ht="32.1" hidden="false" customHeight="false" outlineLevel="0" collapsed="false">
      <c r="A243" s="118"/>
      <c r="B243" s="165" t="s">
        <v>52</v>
      </c>
      <c r="C243" s="148" t="s">
        <v>348</v>
      </c>
      <c r="D243" s="148" t="n">
        <v>910</v>
      </c>
      <c r="E243" s="167"/>
      <c r="F243" s="167"/>
      <c r="G243" s="168"/>
      <c r="H243" s="124"/>
      <c r="I243" s="151" t="n">
        <f aca="false">SUM(J243:P243)</f>
        <v>5153900</v>
      </c>
      <c r="J243" s="151" t="n">
        <f aca="false">J244</f>
        <v>5480000</v>
      </c>
      <c r="K243" s="152" t="n">
        <f aca="false">K244</f>
        <v>-326100</v>
      </c>
      <c r="L243" s="152" t="n">
        <f aca="false">L244</f>
        <v>0</v>
      </c>
      <c r="M243" s="152" t="n">
        <f aca="false">M244</f>
        <v>0</v>
      </c>
      <c r="N243" s="152" t="n">
        <f aca="false">N244</f>
        <v>0</v>
      </c>
      <c r="O243" s="152" t="n">
        <f aca="false">O244</f>
        <v>0</v>
      </c>
      <c r="P243" s="153" t="n">
        <f aca="false">P244</f>
        <v>0</v>
      </c>
      <c r="Q243" s="151" t="n">
        <f aca="false">SUM(R243:X243)</f>
        <v>4781300</v>
      </c>
      <c r="R243" s="151" t="n">
        <f aca="false">R244</f>
        <v>4781300</v>
      </c>
      <c r="S243" s="152" t="n">
        <f aca="false">S244</f>
        <v>0</v>
      </c>
      <c r="T243" s="152" t="n">
        <f aca="false">T244</f>
        <v>0</v>
      </c>
      <c r="U243" s="152" t="n">
        <f aca="false">U244</f>
        <v>0</v>
      </c>
      <c r="V243" s="152" t="n">
        <f aca="false">V244</f>
        <v>0</v>
      </c>
      <c r="W243" s="152" t="n">
        <f aca="false">W244</f>
        <v>0</v>
      </c>
      <c r="X243" s="153" t="n">
        <f aca="false">X244</f>
        <v>0</v>
      </c>
      <c r="ALX243" s="155"/>
      <c r="ALY243" s="155"/>
      <c r="ALZ243" s="155"/>
      <c r="AMA243" s="155"/>
      <c r="AMB243" s="155"/>
      <c r="AMC243" s="155"/>
      <c r="AMD243" s="155"/>
      <c r="AME243" s="155"/>
      <c r="AMF243" s="155"/>
      <c r="AMG243" s="106"/>
      <c r="AMH243" s="106"/>
      <c r="AMI243" s="106"/>
      <c r="AMJ243" s="106"/>
      <c r="AMK243" s="106"/>
      <c r="AML243" s="106"/>
      <c r="AMM243" s="106"/>
      <c r="AMN243" s="106"/>
      <c r="AMP243" s="106"/>
    </row>
    <row r="244" customFormat="false" ht="17.35" hidden="false" customHeight="false" outlineLevel="0" collapsed="false">
      <c r="B244" s="124"/>
      <c r="C244" s="156" t="s">
        <v>17</v>
      </c>
      <c r="D244" s="94" t="n">
        <v>910</v>
      </c>
      <c r="E244" s="157" t="s">
        <v>18</v>
      </c>
      <c r="F244" s="157" t="s">
        <v>86</v>
      </c>
      <c r="G244" s="94"/>
      <c r="H244" s="160"/>
      <c r="I244" s="161" t="n">
        <f aca="false">SUM(J244:P244)</f>
        <v>5153900</v>
      </c>
      <c r="J244" s="161" t="n">
        <f aca="false">J245+J254</f>
        <v>5480000</v>
      </c>
      <c r="K244" s="162" t="n">
        <f aca="false">K245+K254</f>
        <v>-326100</v>
      </c>
      <c r="L244" s="162" t="n">
        <f aca="false">L245+L254</f>
        <v>0</v>
      </c>
      <c r="M244" s="162" t="n">
        <f aca="false">M245+M254</f>
        <v>0</v>
      </c>
      <c r="N244" s="162" t="n">
        <f aca="false">N245+N254</f>
        <v>0</v>
      </c>
      <c r="O244" s="162" t="n">
        <f aca="false">O245+O254</f>
        <v>0</v>
      </c>
      <c r="P244" s="163" t="n">
        <f aca="false">P245+P254</f>
        <v>0</v>
      </c>
      <c r="Q244" s="161" t="n">
        <f aca="false">SUM(R244:X244)</f>
        <v>4781300</v>
      </c>
      <c r="R244" s="161" t="n">
        <f aca="false">R245+R254</f>
        <v>4781300</v>
      </c>
      <c r="S244" s="162" t="n">
        <f aca="false">S245+S254</f>
        <v>0</v>
      </c>
      <c r="T244" s="162" t="n">
        <f aca="false">T245+T254</f>
        <v>0</v>
      </c>
      <c r="U244" s="162" t="n">
        <f aca="false">U245+U254</f>
        <v>0</v>
      </c>
      <c r="V244" s="162" t="n">
        <f aca="false">V245+V254</f>
        <v>0</v>
      </c>
      <c r="W244" s="162" t="n">
        <f aca="false">W245+W254</f>
        <v>0</v>
      </c>
      <c r="X244" s="163" t="n">
        <f aca="false">X245+X254</f>
        <v>0</v>
      </c>
    </row>
    <row r="245" customFormat="false" ht="32.1" hidden="false" customHeight="false" outlineLevel="0" collapsed="false">
      <c r="B245" s="124"/>
      <c r="C245" s="156" t="s">
        <v>347</v>
      </c>
      <c r="D245" s="94" t="n">
        <v>910</v>
      </c>
      <c r="E245" s="157" t="s">
        <v>18</v>
      </c>
      <c r="F245" s="157" t="s">
        <v>29</v>
      </c>
      <c r="G245" s="94"/>
      <c r="H245" s="160"/>
      <c r="I245" s="161" t="n">
        <f aca="false">SUM(J245:P245)</f>
        <v>4853900</v>
      </c>
      <c r="J245" s="161" t="n">
        <f aca="false">J246</f>
        <v>5480000</v>
      </c>
      <c r="K245" s="162" t="n">
        <f aca="false">K246</f>
        <v>-626100</v>
      </c>
      <c r="L245" s="162" t="n">
        <f aca="false">L246</f>
        <v>0</v>
      </c>
      <c r="M245" s="162" t="n">
        <f aca="false">M246</f>
        <v>0</v>
      </c>
      <c r="N245" s="162" t="n">
        <f aca="false">N246</f>
        <v>0</v>
      </c>
      <c r="O245" s="162" t="n">
        <f aca="false">O246</f>
        <v>0</v>
      </c>
      <c r="P245" s="163" t="n">
        <f aca="false">P246</f>
        <v>0</v>
      </c>
      <c r="Q245" s="161" t="n">
        <f aca="false">SUM(R245:X245)</f>
        <v>4781300</v>
      </c>
      <c r="R245" s="161" t="n">
        <f aca="false">R246</f>
        <v>4781300</v>
      </c>
      <c r="S245" s="162" t="n">
        <f aca="false">S246</f>
        <v>0</v>
      </c>
      <c r="T245" s="162" t="n">
        <f aca="false">T246</f>
        <v>0</v>
      </c>
      <c r="U245" s="162" t="n">
        <f aca="false">U246</f>
        <v>0</v>
      </c>
      <c r="V245" s="162" t="n">
        <f aca="false">V246</f>
        <v>0</v>
      </c>
      <c r="W245" s="162" t="n">
        <f aca="false">W246</f>
        <v>0</v>
      </c>
      <c r="X245" s="163" t="n">
        <f aca="false">X246</f>
        <v>0</v>
      </c>
    </row>
    <row r="246" customFormat="false" ht="32.1" hidden="false" customHeight="false" outlineLevel="0" collapsed="false">
      <c r="B246" s="124"/>
      <c r="C246" s="156" t="s">
        <v>307</v>
      </c>
      <c r="D246" s="94" t="n">
        <v>910</v>
      </c>
      <c r="E246" s="157" t="s">
        <v>18</v>
      </c>
      <c r="F246" s="157" t="s">
        <v>29</v>
      </c>
      <c r="G246" s="94" t="n">
        <v>9900000000</v>
      </c>
      <c r="H246" s="160"/>
      <c r="I246" s="161" t="n">
        <f aca="false">SUM(J246:P246)</f>
        <v>4853900</v>
      </c>
      <c r="J246" s="161" t="n">
        <f aca="false">J247+J250</f>
        <v>5480000</v>
      </c>
      <c r="K246" s="162" t="n">
        <f aca="false">K247+K250</f>
        <v>-626100</v>
      </c>
      <c r="L246" s="162" t="n">
        <f aca="false">L247+L250</f>
        <v>0</v>
      </c>
      <c r="M246" s="162" t="n">
        <f aca="false">M247+M250</f>
        <v>0</v>
      </c>
      <c r="N246" s="162" t="n">
        <f aca="false">N247+N250</f>
        <v>0</v>
      </c>
      <c r="O246" s="162" t="n">
        <f aca="false">O247+O250</f>
        <v>0</v>
      </c>
      <c r="P246" s="163" t="n">
        <f aca="false">P247+P250</f>
        <v>0</v>
      </c>
      <c r="Q246" s="161" t="n">
        <f aca="false">SUM(R246:X246)</f>
        <v>4781300</v>
      </c>
      <c r="R246" s="161" t="n">
        <f aca="false">R247+R250</f>
        <v>4781300</v>
      </c>
      <c r="S246" s="162" t="n">
        <f aca="false">S247+S250</f>
        <v>0</v>
      </c>
      <c r="T246" s="162" t="n">
        <f aca="false">T247+T250</f>
        <v>0</v>
      </c>
      <c r="U246" s="162" t="n">
        <f aca="false">U247+U250</f>
        <v>0</v>
      </c>
      <c r="V246" s="162" t="n">
        <f aca="false">V247+V250</f>
        <v>0</v>
      </c>
      <c r="W246" s="162" t="n">
        <f aca="false">W247+W250</f>
        <v>0</v>
      </c>
      <c r="X246" s="163" t="n">
        <f aca="false">X247+X250</f>
        <v>0</v>
      </c>
    </row>
    <row r="247" customFormat="false" ht="48.2" hidden="false" customHeight="false" outlineLevel="0" collapsed="false">
      <c r="B247" s="124"/>
      <c r="C247" s="156" t="s">
        <v>315</v>
      </c>
      <c r="D247" s="94" t="n">
        <v>910</v>
      </c>
      <c r="E247" s="157" t="s">
        <v>18</v>
      </c>
      <c r="F247" s="157" t="s">
        <v>29</v>
      </c>
      <c r="G247" s="94" t="n">
        <v>9910000000</v>
      </c>
      <c r="H247" s="160"/>
      <c r="I247" s="161" t="n">
        <f aca="false">SUM(J247:P247)</f>
        <v>2805900</v>
      </c>
      <c r="J247" s="161" t="n">
        <f aca="false">J248</f>
        <v>2604300</v>
      </c>
      <c r="K247" s="162" t="n">
        <f aca="false">K248</f>
        <v>201600</v>
      </c>
      <c r="L247" s="162" t="n">
        <f aca="false">L248</f>
        <v>0</v>
      </c>
      <c r="M247" s="162" t="n">
        <f aca="false">M248</f>
        <v>0</v>
      </c>
      <c r="N247" s="162" t="n">
        <f aca="false">N248</f>
        <v>0</v>
      </c>
      <c r="O247" s="162" t="n">
        <f aca="false">O248</f>
        <v>0</v>
      </c>
      <c r="P247" s="163" t="n">
        <f aca="false">P248</f>
        <v>0</v>
      </c>
      <c r="Q247" s="161" t="n">
        <f aca="false">SUM(R247:X247)</f>
        <v>2763900</v>
      </c>
      <c r="R247" s="161" t="n">
        <f aca="false">R248</f>
        <v>2763900</v>
      </c>
      <c r="S247" s="162" t="n">
        <f aca="false">S248</f>
        <v>0</v>
      </c>
      <c r="T247" s="162" t="n">
        <f aca="false">T248</f>
        <v>0</v>
      </c>
      <c r="U247" s="162" t="n">
        <f aca="false">U248</f>
        <v>0</v>
      </c>
      <c r="V247" s="162" t="n">
        <f aca="false">V248</f>
        <v>0</v>
      </c>
      <c r="W247" s="162" t="n">
        <f aca="false">W248</f>
        <v>0</v>
      </c>
      <c r="X247" s="163" t="n">
        <f aca="false">X248</f>
        <v>0</v>
      </c>
    </row>
    <row r="248" customFormat="false" ht="31.8" hidden="false" customHeight="true" outlineLevel="0" collapsed="false">
      <c r="B248" s="124"/>
      <c r="C248" s="156" t="s">
        <v>104</v>
      </c>
      <c r="D248" s="94" t="n">
        <v>910</v>
      </c>
      <c r="E248" s="157" t="s">
        <v>18</v>
      </c>
      <c r="F248" s="157" t="s">
        <v>29</v>
      </c>
      <c r="G248" s="94" t="n">
        <v>9910000190</v>
      </c>
      <c r="H248" s="160"/>
      <c r="I248" s="161" t="n">
        <f aca="false">SUM(J248:P248)</f>
        <v>2805900</v>
      </c>
      <c r="J248" s="161" t="n">
        <f aca="false">J249</f>
        <v>2604300</v>
      </c>
      <c r="K248" s="162" t="n">
        <f aca="false">K249</f>
        <v>201600</v>
      </c>
      <c r="L248" s="162" t="n">
        <f aca="false">L249</f>
        <v>0</v>
      </c>
      <c r="M248" s="162" t="n">
        <f aca="false">M249</f>
        <v>0</v>
      </c>
      <c r="N248" s="162" t="n">
        <f aca="false">N249</f>
        <v>0</v>
      </c>
      <c r="O248" s="162" t="n">
        <f aca="false">O249</f>
        <v>0</v>
      </c>
      <c r="P248" s="163" t="n">
        <f aca="false">P249</f>
        <v>0</v>
      </c>
      <c r="Q248" s="161" t="n">
        <f aca="false">SUM(R248:X248)</f>
        <v>2763900</v>
      </c>
      <c r="R248" s="161" t="n">
        <f aca="false">R249</f>
        <v>2763900</v>
      </c>
      <c r="S248" s="162" t="n">
        <f aca="false">S249</f>
        <v>0</v>
      </c>
      <c r="T248" s="162" t="n">
        <f aca="false">T249</f>
        <v>0</v>
      </c>
      <c r="U248" s="162" t="n">
        <f aca="false">U249</f>
        <v>0</v>
      </c>
      <c r="V248" s="162" t="n">
        <f aca="false">V249</f>
        <v>0</v>
      </c>
      <c r="W248" s="162" t="n">
        <f aca="false">W249</f>
        <v>0</v>
      </c>
      <c r="X248" s="163" t="n">
        <f aca="false">X249</f>
        <v>0</v>
      </c>
    </row>
    <row r="249" customFormat="false" ht="64.15" hidden="false" customHeight="false" outlineLevel="0" collapsed="false">
      <c r="B249" s="124"/>
      <c r="C249" s="156" t="s">
        <v>105</v>
      </c>
      <c r="D249" s="94" t="n">
        <v>910</v>
      </c>
      <c r="E249" s="157" t="s">
        <v>18</v>
      </c>
      <c r="F249" s="157" t="s">
        <v>29</v>
      </c>
      <c r="G249" s="94" t="n">
        <v>9910000190</v>
      </c>
      <c r="H249" s="160" t="s">
        <v>106</v>
      </c>
      <c r="I249" s="161" t="n">
        <f aca="false">SUM(J249:P249)</f>
        <v>2805900</v>
      </c>
      <c r="J249" s="161" t="n">
        <v>2604300</v>
      </c>
      <c r="K249" s="162" t="n">
        <v>201600</v>
      </c>
      <c r="L249" s="162"/>
      <c r="M249" s="162"/>
      <c r="N249" s="162"/>
      <c r="O249" s="162"/>
      <c r="P249" s="163"/>
      <c r="Q249" s="161" t="n">
        <f aca="false">SUM(R249:X249)</f>
        <v>2763900</v>
      </c>
      <c r="R249" s="161" t="n">
        <v>2763900</v>
      </c>
      <c r="S249" s="162"/>
      <c r="T249" s="162"/>
      <c r="U249" s="162"/>
      <c r="V249" s="162"/>
      <c r="W249" s="162"/>
      <c r="X249" s="163"/>
    </row>
    <row r="250" customFormat="false" ht="48.2" hidden="false" customHeight="false" outlineLevel="0" collapsed="false">
      <c r="B250" s="124"/>
      <c r="C250" s="156" t="s">
        <v>316</v>
      </c>
      <c r="D250" s="94" t="n">
        <v>910</v>
      </c>
      <c r="E250" s="157" t="s">
        <v>18</v>
      </c>
      <c r="F250" s="157" t="s">
        <v>29</v>
      </c>
      <c r="G250" s="94" t="n">
        <v>9920000000</v>
      </c>
      <c r="H250" s="160"/>
      <c r="I250" s="161" t="n">
        <f aca="false">SUM(J250:P250)</f>
        <v>2048000</v>
      </c>
      <c r="J250" s="161" t="n">
        <f aca="false">J251</f>
        <v>2875700</v>
      </c>
      <c r="K250" s="162" t="n">
        <f aca="false">K251</f>
        <v>-827700</v>
      </c>
      <c r="L250" s="162" t="n">
        <f aca="false">L251</f>
        <v>0</v>
      </c>
      <c r="M250" s="162" t="n">
        <f aca="false">M251</f>
        <v>0</v>
      </c>
      <c r="N250" s="162" t="n">
        <f aca="false">N251</f>
        <v>0</v>
      </c>
      <c r="O250" s="162" t="n">
        <f aca="false">O251</f>
        <v>0</v>
      </c>
      <c r="P250" s="163" t="n">
        <f aca="false">P251</f>
        <v>0</v>
      </c>
      <c r="Q250" s="161" t="n">
        <f aca="false">SUM(R250:X250)</f>
        <v>2017400</v>
      </c>
      <c r="R250" s="161" t="n">
        <f aca="false">R251</f>
        <v>2017400</v>
      </c>
      <c r="S250" s="162" t="n">
        <f aca="false">S251</f>
        <v>0</v>
      </c>
      <c r="T250" s="162" t="n">
        <f aca="false">T251</f>
        <v>0</v>
      </c>
      <c r="U250" s="162" t="n">
        <f aca="false">U251</f>
        <v>0</v>
      </c>
      <c r="V250" s="162" t="n">
        <f aca="false">V251</f>
        <v>0</v>
      </c>
      <c r="W250" s="162" t="n">
        <f aca="false">W251</f>
        <v>0</v>
      </c>
      <c r="X250" s="163" t="n">
        <f aca="false">X251</f>
        <v>0</v>
      </c>
    </row>
    <row r="251" customFormat="false" ht="34.8" hidden="false" customHeight="true" outlineLevel="0" collapsed="false">
      <c r="B251" s="124"/>
      <c r="C251" s="156" t="s">
        <v>104</v>
      </c>
      <c r="D251" s="94" t="n">
        <v>910</v>
      </c>
      <c r="E251" s="157" t="s">
        <v>338</v>
      </c>
      <c r="F251" s="157" t="s">
        <v>29</v>
      </c>
      <c r="G251" s="94" t="n">
        <v>9920000190</v>
      </c>
      <c r="H251" s="160"/>
      <c r="I251" s="161" t="n">
        <f aca="false">SUM(J251:P251)</f>
        <v>2048000</v>
      </c>
      <c r="J251" s="161" t="n">
        <f aca="false">J252+J253</f>
        <v>2875700</v>
      </c>
      <c r="K251" s="162" t="n">
        <f aca="false">K252+K253</f>
        <v>-827700</v>
      </c>
      <c r="L251" s="162" t="n">
        <f aca="false">L252+L253</f>
        <v>0</v>
      </c>
      <c r="M251" s="162" t="n">
        <f aca="false">M252+M253</f>
        <v>0</v>
      </c>
      <c r="N251" s="162" t="n">
        <f aca="false">N252+N253</f>
        <v>0</v>
      </c>
      <c r="O251" s="162" t="n">
        <f aca="false">O252+O253</f>
        <v>0</v>
      </c>
      <c r="P251" s="163" t="n">
        <f aca="false">P252+P253</f>
        <v>0</v>
      </c>
      <c r="Q251" s="161" t="n">
        <f aca="false">SUM(R251:X251)</f>
        <v>2017400</v>
      </c>
      <c r="R251" s="161" t="n">
        <f aca="false">R252+R253</f>
        <v>2017400</v>
      </c>
      <c r="S251" s="162" t="n">
        <f aca="false">S252+S253</f>
        <v>0</v>
      </c>
      <c r="T251" s="162" t="n">
        <f aca="false">T252+T253</f>
        <v>0</v>
      </c>
      <c r="U251" s="162" t="n">
        <f aca="false">U252+U253</f>
        <v>0</v>
      </c>
      <c r="V251" s="162" t="n">
        <f aca="false">V252+V253</f>
        <v>0</v>
      </c>
      <c r="W251" s="162" t="n">
        <f aca="false">W252+W253</f>
        <v>0</v>
      </c>
      <c r="X251" s="163" t="n">
        <f aca="false">X252+X253</f>
        <v>0</v>
      </c>
    </row>
    <row r="252" customFormat="false" ht="64.15" hidden="false" customHeight="false" outlineLevel="0" collapsed="false">
      <c r="B252" s="124"/>
      <c r="C252" s="156" t="s">
        <v>105</v>
      </c>
      <c r="D252" s="94" t="n">
        <v>910</v>
      </c>
      <c r="E252" s="157" t="s">
        <v>18</v>
      </c>
      <c r="F252" s="157" t="s">
        <v>29</v>
      </c>
      <c r="G252" s="94" t="n">
        <v>9920000190</v>
      </c>
      <c r="H252" s="160" t="s">
        <v>106</v>
      </c>
      <c r="I252" s="161" t="n">
        <f aca="false">SUM(J252:P252)</f>
        <v>2047300</v>
      </c>
      <c r="J252" s="161" t="n">
        <v>2875000</v>
      </c>
      <c r="K252" s="162" t="n">
        <v>-827700</v>
      </c>
      <c r="L252" s="162"/>
      <c r="M252" s="162"/>
      <c r="N252" s="162"/>
      <c r="O252" s="162"/>
      <c r="P252" s="163"/>
      <c r="Q252" s="161" t="n">
        <f aca="false">SUM(R252:X252)</f>
        <v>2016700</v>
      </c>
      <c r="R252" s="161" t="n">
        <v>2016700</v>
      </c>
      <c r="S252" s="162"/>
      <c r="T252" s="162"/>
      <c r="U252" s="162"/>
      <c r="V252" s="162"/>
      <c r="W252" s="162"/>
      <c r="X252" s="163"/>
    </row>
    <row r="253" customFormat="false" ht="17.35" hidden="false" customHeight="false" outlineLevel="0" collapsed="false">
      <c r="B253" s="124"/>
      <c r="C253" s="156" t="s">
        <v>111</v>
      </c>
      <c r="D253" s="94" t="n">
        <v>910</v>
      </c>
      <c r="E253" s="157" t="s">
        <v>18</v>
      </c>
      <c r="F253" s="157" t="s">
        <v>29</v>
      </c>
      <c r="G253" s="94" t="n">
        <v>9920000190</v>
      </c>
      <c r="H253" s="160" t="s">
        <v>112</v>
      </c>
      <c r="I253" s="161" t="n">
        <f aca="false">SUM(J253:P253)</f>
        <v>700</v>
      </c>
      <c r="J253" s="161" t="n">
        <v>700</v>
      </c>
      <c r="K253" s="162" t="n">
        <v>0</v>
      </c>
      <c r="L253" s="162"/>
      <c r="M253" s="162"/>
      <c r="N253" s="162"/>
      <c r="O253" s="162"/>
      <c r="P253" s="163"/>
      <c r="Q253" s="161" t="n">
        <f aca="false">SUM(R253:X253)</f>
        <v>700</v>
      </c>
      <c r="R253" s="161" t="n">
        <v>700</v>
      </c>
      <c r="S253" s="162"/>
      <c r="T253" s="162"/>
      <c r="U253" s="162"/>
      <c r="V253" s="162"/>
      <c r="W253" s="162"/>
      <c r="X253" s="163"/>
    </row>
    <row r="254" customFormat="false" ht="17.35" hidden="false" customHeight="false" outlineLevel="0" collapsed="false">
      <c r="B254" s="124"/>
      <c r="C254" s="156" t="s">
        <v>33</v>
      </c>
      <c r="D254" s="94" t="n">
        <v>910</v>
      </c>
      <c r="E254" s="157" t="s">
        <v>18</v>
      </c>
      <c r="F254" s="157" t="s">
        <v>34</v>
      </c>
      <c r="G254" s="94"/>
      <c r="H254" s="160"/>
      <c r="I254" s="161" t="n">
        <f aca="false">SUM(J254:P254)</f>
        <v>300000</v>
      </c>
      <c r="J254" s="161" t="n">
        <f aca="false">J255</f>
        <v>0</v>
      </c>
      <c r="K254" s="162" t="n">
        <f aca="false">K255</f>
        <v>300000</v>
      </c>
      <c r="L254" s="162" t="n">
        <f aca="false">L255</f>
        <v>0</v>
      </c>
      <c r="M254" s="162" t="n">
        <f aca="false">M255</f>
        <v>0</v>
      </c>
      <c r="N254" s="162" t="n">
        <f aca="false">N255</f>
        <v>0</v>
      </c>
      <c r="O254" s="162" t="n">
        <f aca="false">O255</f>
        <v>0</v>
      </c>
      <c r="P254" s="163" t="n">
        <f aca="false">P255</f>
        <v>0</v>
      </c>
      <c r="Q254" s="161" t="n">
        <f aca="false">SUM(R254:X254)</f>
        <v>0</v>
      </c>
      <c r="R254" s="161" t="n">
        <f aca="false">R255</f>
        <v>0</v>
      </c>
      <c r="S254" s="162" t="n">
        <f aca="false">S255</f>
        <v>0</v>
      </c>
      <c r="T254" s="162" t="n">
        <f aca="false">T255</f>
        <v>0</v>
      </c>
      <c r="U254" s="162" t="n">
        <f aca="false">U255</f>
        <v>0</v>
      </c>
      <c r="V254" s="162" t="n">
        <f aca="false">V255</f>
        <v>0</v>
      </c>
      <c r="W254" s="162" t="n">
        <f aca="false">W255</f>
        <v>0</v>
      </c>
      <c r="X254" s="163" t="n">
        <f aca="false">X255</f>
        <v>0</v>
      </c>
    </row>
    <row r="255" customFormat="false" ht="32.1" hidden="false" customHeight="false" outlineLevel="0" collapsed="false">
      <c r="B255" s="124"/>
      <c r="C255" s="156" t="s">
        <v>102</v>
      </c>
      <c r="D255" s="94" t="n">
        <v>910</v>
      </c>
      <c r="E255" s="157" t="s">
        <v>18</v>
      </c>
      <c r="F255" s="157" t="s">
        <v>34</v>
      </c>
      <c r="G255" s="94" t="n">
        <v>500000000</v>
      </c>
      <c r="H255" s="160"/>
      <c r="I255" s="161" t="n">
        <f aca="false">SUM(J255:P255)</f>
        <v>300000</v>
      </c>
      <c r="J255" s="161" t="n">
        <f aca="false">J256</f>
        <v>0</v>
      </c>
      <c r="K255" s="162" t="n">
        <f aca="false">K256</f>
        <v>300000</v>
      </c>
      <c r="L255" s="162" t="n">
        <f aca="false">L256</f>
        <v>0</v>
      </c>
      <c r="M255" s="162" t="n">
        <f aca="false">M256</f>
        <v>0</v>
      </c>
      <c r="N255" s="162" t="n">
        <f aca="false">N256</f>
        <v>0</v>
      </c>
      <c r="O255" s="162" t="n">
        <f aca="false">O256</f>
        <v>0</v>
      </c>
      <c r="P255" s="163" t="n">
        <f aca="false">P256</f>
        <v>0</v>
      </c>
      <c r="Q255" s="161" t="n">
        <f aca="false">SUM(R255:X255)</f>
        <v>0</v>
      </c>
      <c r="R255" s="161" t="n">
        <f aca="false">R256</f>
        <v>0</v>
      </c>
      <c r="S255" s="162" t="n">
        <f aca="false">S256</f>
        <v>0</v>
      </c>
      <c r="T255" s="162" t="n">
        <f aca="false">T256</f>
        <v>0</v>
      </c>
      <c r="U255" s="162" t="n">
        <f aca="false">U256</f>
        <v>0</v>
      </c>
      <c r="V255" s="162" t="n">
        <f aca="false">V256</f>
        <v>0</v>
      </c>
      <c r="W255" s="162" t="n">
        <f aca="false">W256</f>
        <v>0</v>
      </c>
      <c r="X255" s="163" t="n">
        <f aca="false">X256</f>
        <v>0</v>
      </c>
    </row>
    <row r="256" customFormat="false" ht="32.1" hidden="false" customHeight="false" outlineLevel="0" collapsed="false">
      <c r="B256" s="124"/>
      <c r="C256" s="156" t="s">
        <v>121</v>
      </c>
      <c r="D256" s="94" t="n">
        <v>910</v>
      </c>
      <c r="E256" s="157" t="s">
        <v>18</v>
      </c>
      <c r="F256" s="157" t="s">
        <v>34</v>
      </c>
      <c r="G256" s="94" t="n">
        <v>5030000000</v>
      </c>
      <c r="H256" s="160"/>
      <c r="I256" s="161" t="n">
        <f aca="false">SUM(J256:P256)</f>
        <v>300000</v>
      </c>
      <c r="J256" s="161" t="n">
        <f aca="false">J257</f>
        <v>0</v>
      </c>
      <c r="K256" s="162" t="n">
        <f aca="false">K257</f>
        <v>300000</v>
      </c>
      <c r="L256" s="162" t="n">
        <f aca="false">L257</f>
        <v>0</v>
      </c>
      <c r="M256" s="162" t="n">
        <f aca="false">M257</f>
        <v>0</v>
      </c>
      <c r="N256" s="162" t="n">
        <f aca="false">N257</f>
        <v>0</v>
      </c>
      <c r="O256" s="162" t="n">
        <f aca="false">O257</f>
        <v>0</v>
      </c>
      <c r="P256" s="163" t="n">
        <f aca="false">P257</f>
        <v>0</v>
      </c>
      <c r="Q256" s="161" t="n">
        <f aca="false">SUM(R256:X256)</f>
        <v>0</v>
      </c>
      <c r="R256" s="161" t="n">
        <f aca="false">R257</f>
        <v>0</v>
      </c>
      <c r="S256" s="162" t="n">
        <f aca="false">S257</f>
        <v>0</v>
      </c>
      <c r="T256" s="162" t="n">
        <f aca="false">T257</f>
        <v>0</v>
      </c>
      <c r="U256" s="162" t="n">
        <f aca="false">U257</f>
        <v>0</v>
      </c>
      <c r="V256" s="162" t="n">
        <f aca="false">V257</f>
        <v>0</v>
      </c>
      <c r="W256" s="162" t="n">
        <f aca="false">W257</f>
        <v>0</v>
      </c>
      <c r="X256" s="163" t="n">
        <f aca="false">X257</f>
        <v>0</v>
      </c>
    </row>
    <row r="257" customFormat="false" ht="32.1" hidden="false" customHeight="false" outlineLevel="0" collapsed="false">
      <c r="B257" s="124"/>
      <c r="C257" s="156" t="s">
        <v>122</v>
      </c>
      <c r="D257" s="94" t="n">
        <v>910</v>
      </c>
      <c r="E257" s="157" t="s">
        <v>18</v>
      </c>
      <c r="F257" s="157" t="s">
        <v>34</v>
      </c>
      <c r="G257" s="94" t="n">
        <v>5030010030</v>
      </c>
      <c r="H257" s="160"/>
      <c r="I257" s="161" t="n">
        <f aca="false">SUM(J257:P257)</f>
        <v>300000</v>
      </c>
      <c r="J257" s="161" t="n">
        <f aca="false">J258</f>
        <v>0</v>
      </c>
      <c r="K257" s="162" t="n">
        <f aca="false">K258</f>
        <v>300000</v>
      </c>
      <c r="L257" s="162" t="n">
        <f aca="false">L258</f>
        <v>0</v>
      </c>
      <c r="M257" s="162" t="n">
        <f aca="false">M258</f>
        <v>0</v>
      </c>
      <c r="N257" s="162" t="n">
        <f aca="false">N258</f>
        <v>0</v>
      </c>
      <c r="O257" s="162" t="n">
        <f aca="false">O258</f>
        <v>0</v>
      </c>
      <c r="P257" s="163" t="n">
        <f aca="false">P258</f>
        <v>0</v>
      </c>
      <c r="Q257" s="161" t="n">
        <f aca="false">SUM(R257:X257)</f>
        <v>0</v>
      </c>
      <c r="R257" s="161" t="n">
        <f aca="false">R258</f>
        <v>0</v>
      </c>
      <c r="S257" s="162" t="n">
        <f aca="false">S258</f>
        <v>0</v>
      </c>
      <c r="T257" s="162" t="n">
        <f aca="false">T258</f>
        <v>0</v>
      </c>
      <c r="U257" s="162" t="n">
        <f aca="false">U258</f>
        <v>0</v>
      </c>
      <c r="V257" s="162" t="n">
        <f aca="false">V258</f>
        <v>0</v>
      </c>
      <c r="W257" s="162" t="n">
        <f aca="false">W258</f>
        <v>0</v>
      </c>
      <c r="X257" s="163" t="n">
        <f aca="false">X258</f>
        <v>0</v>
      </c>
    </row>
    <row r="258" customFormat="false" ht="32.1" hidden="false" customHeight="false" outlineLevel="0" collapsed="false">
      <c r="B258" s="124"/>
      <c r="C258" s="156" t="s">
        <v>108</v>
      </c>
      <c r="D258" s="94" t="n">
        <v>910</v>
      </c>
      <c r="E258" s="157" t="s">
        <v>18</v>
      </c>
      <c r="F258" s="157" t="s">
        <v>34</v>
      </c>
      <c r="G258" s="94" t="n">
        <v>5030010030</v>
      </c>
      <c r="H258" s="160" t="s">
        <v>109</v>
      </c>
      <c r="I258" s="161" t="n">
        <f aca="false">SUM(J258:P258)</f>
        <v>300000</v>
      </c>
      <c r="J258" s="161"/>
      <c r="K258" s="162" t="n">
        <v>300000</v>
      </c>
      <c r="L258" s="162"/>
      <c r="M258" s="162"/>
      <c r="N258" s="162"/>
      <c r="O258" s="162"/>
      <c r="P258" s="163"/>
      <c r="Q258" s="161" t="n">
        <f aca="false">SUM(R258:X258)</f>
        <v>0</v>
      </c>
      <c r="R258" s="161"/>
      <c r="S258" s="162"/>
      <c r="T258" s="162"/>
      <c r="U258" s="162"/>
      <c r="V258" s="162"/>
      <c r="W258" s="162"/>
      <c r="X258" s="163"/>
    </row>
    <row r="259" s="123" customFormat="true" ht="48.2" hidden="false" customHeight="false" outlineLevel="0" collapsed="false">
      <c r="A259" s="118"/>
      <c r="B259" s="165" t="s">
        <v>55</v>
      </c>
      <c r="C259" s="148" t="s">
        <v>349</v>
      </c>
      <c r="D259" s="148" t="n">
        <v>919</v>
      </c>
      <c r="E259" s="167"/>
      <c r="F259" s="167"/>
      <c r="G259" s="168"/>
      <c r="H259" s="124"/>
      <c r="I259" s="151" t="n">
        <f aca="false">SUM(J259:P259)</f>
        <v>30450300</v>
      </c>
      <c r="J259" s="151" t="n">
        <f aca="false">J266+J260</f>
        <v>30221000</v>
      </c>
      <c r="K259" s="152" t="n">
        <f aca="false">K266+K260</f>
        <v>229300</v>
      </c>
      <c r="L259" s="152" t="n">
        <f aca="false">L266+L260</f>
        <v>0</v>
      </c>
      <c r="M259" s="152" t="n">
        <f aca="false">M266+M260</f>
        <v>0</v>
      </c>
      <c r="N259" s="152" t="n">
        <f aca="false">N266+N260</f>
        <v>0</v>
      </c>
      <c r="O259" s="152" t="n">
        <f aca="false">O266+O260</f>
        <v>0</v>
      </c>
      <c r="P259" s="153" t="n">
        <f aca="false">P266+P260</f>
        <v>0</v>
      </c>
      <c r="Q259" s="151" t="n">
        <f aca="false">SUM(R259:X259)</f>
        <v>30326200</v>
      </c>
      <c r="R259" s="151" t="n">
        <f aca="false">R266+R260</f>
        <v>30326200</v>
      </c>
      <c r="S259" s="152" t="n">
        <f aca="false">S266+S260</f>
        <v>0</v>
      </c>
      <c r="T259" s="152" t="n">
        <f aca="false">T266+T260</f>
        <v>0</v>
      </c>
      <c r="U259" s="152" t="n">
        <f aca="false">U266+U260</f>
        <v>0</v>
      </c>
      <c r="V259" s="152" t="n">
        <f aca="false">V266+V260</f>
        <v>0</v>
      </c>
      <c r="W259" s="152" t="n">
        <f aca="false">W266+W260</f>
        <v>0</v>
      </c>
      <c r="X259" s="153" t="n">
        <f aca="false">X266+X260</f>
        <v>0</v>
      </c>
      <c r="ALX259" s="155"/>
      <c r="ALY259" s="155"/>
      <c r="ALZ259" s="155"/>
      <c r="AMA259" s="155"/>
      <c r="AMB259" s="155"/>
      <c r="AMC259" s="155"/>
      <c r="AMD259" s="155"/>
      <c r="AME259" s="155"/>
      <c r="AMF259" s="155"/>
      <c r="AMG259" s="106"/>
      <c r="AMH259" s="106"/>
      <c r="AMI259" s="106"/>
      <c r="AMJ259" s="106"/>
      <c r="AMK259" s="106"/>
      <c r="AML259" s="106"/>
      <c r="AMM259" s="106"/>
      <c r="AMN259" s="106"/>
      <c r="AMP259" s="106"/>
    </row>
    <row r="260" s="123" customFormat="true" ht="17.35" hidden="false" customHeight="false" outlineLevel="0" collapsed="false">
      <c r="A260" s="118"/>
      <c r="B260" s="124"/>
      <c r="C260" s="156" t="s">
        <v>17</v>
      </c>
      <c r="D260" s="94" t="n">
        <v>919</v>
      </c>
      <c r="E260" s="157" t="s">
        <v>18</v>
      </c>
      <c r="F260" s="157" t="s">
        <v>86</v>
      </c>
      <c r="G260" s="94"/>
      <c r="H260" s="160"/>
      <c r="I260" s="161" t="n">
        <f aca="false">SUM(J260:P260)</f>
        <v>1500000</v>
      </c>
      <c r="J260" s="161" t="n">
        <f aca="false">J261</f>
        <v>1500000</v>
      </c>
      <c r="K260" s="162" t="n">
        <f aca="false">K261</f>
        <v>0</v>
      </c>
      <c r="L260" s="162" t="n">
        <f aca="false">L261</f>
        <v>0</v>
      </c>
      <c r="M260" s="162" t="n">
        <f aca="false">M261</f>
        <v>0</v>
      </c>
      <c r="N260" s="162" t="n">
        <f aca="false">N261</f>
        <v>0</v>
      </c>
      <c r="O260" s="162" t="n">
        <f aca="false">O261</f>
        <v>0</v>
      </c>
      <c r="P260" s="163" t="n">
        <f aca="false">P261</f>
        <v>0</v>
      </c>
      <c r="Q260" s="161" t="n">
        <f aca="false">SUM(R260:X260)</f>
        <v>1500000</v>
      </c>
      <c r="R260" s="161" t="n">
        <f aca="false">R261</f>
        <v>1500000</v>
      </c>
      <c r="S260" s="162" t="n">
        <f aca="false">S261</f>
        <v>0</v>
      </c>
      <c r="T260" s="162" t="n">
        <f aca="false">T261</f>
        <v>0</v>
      </c>
      <c r="U260" s="162" t="n">
        <f aca="false">U261</f>
        <v>0</v>
      </c>
      <c r="V260" s="162" t="n">
        <f aca="false">V261</f>
        <v>0</v>
      </c>
      <c r="W260" s="162" t="n">
        <f aca="false">W261</f>
        <v>0</v>
      </c>
      <c r="X260" s="163" t="n">
        <f aca="false">X261</f>
        <v>0</v>
      </c>
      <c r="ALX260" s="105"/>
      <c r="ALY260" s="106"/>
      <c r="ALZ260" s="106"/>
      <c r="AMA260" s="106"/>
      <c r="AMB260" s="106"/>
      <c r="AMC260" s="106"/>
      <c r="AMD260" s="106"/>
      <c r="AME260" s="106"/>
      <c r="AMF260" s="106"/>
      <c r="AMG260" s="106"/>
      <c r="AMH260" s="106"/>
      <c r="AMI260" s="106"/>
      <c r="AMJ260" s="106"/>
      <c r="AMK260" s="106"/>
      <c r="AML260" s="106"/>
      <c r="AMM260" s="106"/>
      <c r="AMN260" s="106"/>
      <c r="AMP260" s="106"/>
    </row>
    <row r="261" s="123" customFormat="true" ht="17.35" hidden="false" customHeight="false" outlineLevel="0" collapsed="false">
      <c r="A261" s="118"/>
      <c r="B261" s="124"/>
      <c r="C261" s="156" t="s">
        <v>33</v>
      </c>
      <c r="D261" s="94" t="n">
        <v>919</v>
      </c>
      <c r="E261" s="157" t="s">
        <v>18</v>
      </c>
      <c r="F261" s="157" t="s">
        <v>34</v>
      </c>
      <c r="G261" s="94"/>
      <c r="H261" s="160"/>
      <c r="I261" s="161" t="n">
        <f aca="false">SUM(J261:P261)</f>
        <v>1500000</v>
      </c>
      <c r="J261" s="161" t="n">
        <f aca="false">J262</f>
        <v>1500000</v>
      </c>
      <c r="K261" s="162" t="n">
        <f aca="false">K262</f>
        <v>0</v>
      </c>
      <c r="L261" s="162" t="n">
        <f aca="false">L262</f>
        <v>0</v>
      </c>
      <c r="M261" s="162" t="n">
        <f aca="false">M262</f>
        <v>0</v>
      </c>
      <c r="N261" s="162" t="n">
        <f aca="false">N262</f>
        <v>0</v>
      </c>
      <c r="O261" s="162" t="n">
        <f aca="false">O262</f>
        <v>0</v>
      </c>
      <c r="P261" s="163" t="n">
        <f aca="false">P262</f>
        <v>0</v>
      </c>
      <c r="Q261" s="161" t="n">
        <f aca="false">SUM(R261:X261)</f>
        <v>1500000</v>
      </c>
      <c r="R261" s="161" t="n">
        <f aca="false">R262</f>
        <v>1500000</v>
      </c>
      <c r="S261" s="162" t="n">
        <f aca="false">S262</f>
        <v>0</v>
      </c>
      <c r="T261" s="162" t="n">
        <f aca="false">T262</f>
        <v>0</v>
      </c>
      <c r="U261" s="162" t="n">
        <f aca="false">U262</f>
        <v>0</v>
      </c>
      <c r="V261" s="162" t="n">
        <f aca="false">V262</f>
        <v>0</v>
      </c>
      <c r="W261" s="162" t="n">
        <f aca="false">W262</f>
        <v>0</v>
      </c>
      <c r="X261" s="163" t="n">
        <f aca="false">X262</f>
        <v>0</v>
      </c>
      <c r="ALX261" s="105"/>
      <c r="ALY261" s="106"/>
      <c r="ALZ261" s="106"/>
      <c r="AMA261" s="106"/>
      <c r="AMB261" s="106"/>
      <c r="AMC261" s="106"/>
      <c r="AMD261" s="106"/>
      <c r="AME261" s="106"/>
      <c r="AMF261" s="106"/>
      <c r="AMG261" s="106"/>
      <c r="AMH261" s="106"/>
      <c r="AMI261" s="106"/>
      <c r="AMJ261" s="106"/>
      <c r="AMK261" s="106"/>
      <c r="AML261" s="106"/>
      <c r="AMM261" s="106"/>
      <c r="AMN261" s="106"/>
      <c r="AMP261" s="106"/>
    </row>
    <row r="262" s="123" customFormat="true" ht="32.1" hidden="false" customHeight="false" outlineLevel="0" collapsed="false">
      <c r="A262" s="118"/>
      <c r="B262" s="124"/>
      <c r="C262" s="156" t="s">
        <v>102</v>
      </c>
      <c r="D262" s="94" t="n">
        <v>919</v>
      </c>
      <c r="E262" s="157" t="s">
        <v>18</v>
      </c>
      <c r="F262" s="157" t="s">
        <v>34</v>
      </c>
      <c r="G262" s="94" t="n">
        <v>500000000</v>
      </c>
      <c r="H262" s="160"/>
      <c r="I262" s="161" t="n">
        <f aca="false">SUM(J262:P262)</f>
        <v>1500000</v>
      </c>
      <c r="J262" s="161" t="n">
        <f aca="false">J263</f>
        <v>1500000</v>
      </c>
      <c r="K262" s="162" t="n">
        <f aca="false">K263</f>
        <v>0</v>
      </c>
      <c r="L262" s="162" t="n">
        <f aca="false">L263</f>
        <v>0</v>
      </c>
      <c r="M262" s="162" t="n">
        <f aca="false">M263</f>
        <v>0</v>
      </c>
      <c r="N262" s="162" t="n">
        <f aca="false">N263</f>
        <v>0</v>
      </c>
      <c r="O262" s="162" t="n">
        <f aca="false">O263</f>
        <v>0</v>
      </c>
      <c r="P262" s="163" t="n">
        <f aca="false">P263</f>
        <v>0</v>
      </c>
      <c r="Q262" s="161" t="n">
        <f aca="false">SUM(R262:X262)</f>
        <v>1500000</v>
      </c>
      <c r="R262" s="161" t="n">
        <f aca="false">R263</f>
        <v>1500000</v>
      </c>
      <c r="S262" s="162" t="n">
        <f aca="false">S263</f>
        <v>0</v>
      </c>
      <c r="T262" s="162" t="n">
        <f aca="false">T263</f>
        <v>0</v>
      </c>
      <c r="U262" s="162" t="n">
        <f aca="false">U263</f>
        <v>0</v>
      </c>
      <c r="V262" s="162" t="n">
        <f aca="false">V263</f>
        <v>0</v>
      </c>
      <c r="W262" s="162" t="n">
        <f aca="false">W263</f>
        <v>0</v>
      </c>
      <c r="X262" s="163" t="n">
        <f aca="false">X263</f>
        <v>0</v>
      </c>
      <c r="ALX262" s="105"/>
      <c r="ALY262" s="106"/>
      <c r="ALZ262" s="106"/>
      <c r="AMA262" s="106"/>
      <c r="AMB262" s="106"/>
      <c r="AMC262" s="106"/>
      <c r="AMD262" s="106"/>
      <c r="AME262" s="106"/>
      <c r="AMF262" s="106"/>
      <c r="AMG262" s="106"/>
      <c r="AMH262" s="106"/>
      <c r="AMI262" s="106"/>
      <c r="AMJ262" s="106"/>
      <c r="AMK262" s="106"/>
      <c r="AML262" s="106"/>
      <c r="AMM262" s="106"/>
      <c r="AMN262" s="106"/>
      <c r="AMP262" s="106"/>
    </row>
    <row r="263" s="123" customFormat="true" ht="32.1" hidden="false" customHeight="false" outlineLevel="0" collapsed="false">
      <c r="A263" s="118"/>
      <c r="B263" s="124"/>
      <c r="C263" s="156" t="s">
        <v>121</v>
      </c>
      <c r="D263" s="94" t="n">
        <v>919</v>
      </c>
      <c r="E263" s="157" t="s">
        <v>18</v>
      </c>
      <c r="F263" s="157" t="s">
        <v>34</v>
      </c>
      <c r="G263" s="94" t="n">
        <v>5030000000</v>
      </c>
      <c r="H263" s="160"/>
      <c r="I263" s="161" t="n">
        <f aca="false">SUM(J263:P263)</f>
        <v>1500000</v>
      </c>
      <c r="J263" s="161" t="n">
        <f aca="false">J264</f>
        <v>1500000</v>
      </c>
      <c r="K263" s="162" t="n">
        <f aca="false">K264</f>
        <v>0</v>
      </c>
      <c r="L263" s="162" t="n">
        <f aca="false">L264</f>
        <v>0</v>
      </c>
      <c r="M263" s="162" t="n">
        <f aca="false">M264</f>
        <v>0</v>
      </c>
      <c r="N263" s="162" t="n">
        <f aca="false">N264</f>
        <v>0</v>
      </c>
      <c r="O263" s="162" t="n">
        <f aca="false">O264</f>
        <v>0</v>
      </c>
      <c r="P263" s="163" t="n">
        <f aca="false">P264</f>
        <v>0</v>
      </c>
      <c r="Q263" s="161" t="n">
        <f aca="false">SUM(R263:X263)</f>
        <v>1500000</v>
      </c>
      <c r="R263" s="161" t="n">
        <f aca="false">R264</f>
        <v>1500000</v>
      </c>
      <c r="S263" s="162" t="n">
        <f aca="false">S264</f>
        <v>0</v>
      </c>
      <c r="T263" s="162" t="n">
        <f aca="false">T264</f>
        <v>0</v>
      </c>
      <c r="U263" s="162" t="n">
        <f aca="false">U264</f>
        <v>0</v>
      </c>
      <c r="V263" s="162" t="n">
        <f aca="false">V264</f>
        <v>0</v>
      </c>
      <c r="W263" s="162" t="n">
        <f aca="false">W264</f>
        <v>0</v>
      </c>
      <c r="X263" s="163" t="n">
        <f aca="false">X264</f>
        <v>0</v>
      </c>
      <c r="ALX263" s="105"/>
      <c r="ALY263" s="106"/>
      <c r="ALZ263" s="106"/>
      <c r="AMA263" s="106"/>
      <c r="AMB263" s="106"/>
      <c r="AMC263" s="106"/>
      <c r="AMD263" s="106"/>
      <c r="AME263" s="106"/>
      <c r="AMF263" s="106"/>
      <c r="AMG263" s="106"/>
      <c r="AMH263" s="106"/>
      <c r="AMI263" s="106"/>
      <c r="AMJ263" s="106"/>
      <c r="AMK263" s="106"/>
      <c r="AML263" s="106"/>
      <c r="AMM263" s="106"/>
      <c r="AMN263" s="106"/>
      <c r="AMP263" s="106"/>
    </row>
    <row r="264" s="123" customFormat="true" ht="32.1" hidden="false" customHeight="false" outlineLevel="0" collapsed="false">
      <c r="A264" s="118"/>
      <c r="B264" s="124"/>
      <c r="C264" s="156" t="s">
        <v>122</v>
      </c>
      <c r="D264" s="94" t="n">
        <v>919</v>
      </c>
      <c r="E264" s="157" t="s">
        <v>18</v>
      </c>
      <c r="F264" s="157" t="s">
        <v>34</v>
      </c>
      <c r="G264" s="94" t="n">
        <v>5030010030</v>
      </c>
      <c r="H264" s="160"/>
      <c r="I264" s="161" t="n">
        <f aca="false">SUM(J264:P264)</f>
        <v>1500000</v>
      </c>
      <c r="J264" s="161" t="n">
        <f aca="false">J265</f>
        <v>1500000</v>
      </c>
      <c r="K264" s="162" t="n">
        <f aca="false">K265</f>
        <v>0</v>
      </c>
      <c r="L264" s="162" t="n">
        <f aca="false">L265</f>
        <v>0</v>
      </c>
      <c r="M264" s="162" t="n">
        <f aca="false">M265</f>
        <v>0</v>
      </c>
      <c r="N264" s="162" t="n">
        <f aca="false">N265</f>
        <v>0</v>
      </c>
      <c r="O264" s="162" t="n">
        <f aca="false">O265</f>
        <v>0</v>
      </c>
      <c r="P264" s="163" t="n">
        <f aca="false">P265</f>
        <v>0</v>
      </c>
      <c r="Q264" s="161" t="n">
        <f aca="false">SUM(R264:X264)</f>
        <v>1500000</v>
      </c>
      <c r="R264" s="161" t="n">
        <f aca="false">R265</f>
        <v>1500000</v>
      </c>
      <c r="S264" s="162" t="n">
        <f aca="false">S265</f>
        <v>0</v>
      </c>
      <c r="T264" s="162" t="n">
        <f aca="false">T265</f>
        <v>0</v>
      </c>
      <c r="U264" s="162" t="n">
        <f aca="false">U265</f>
        <v>0</v>
      </c>
      <c r="V264" s="162" t="n">
        <f aca="false">V265</f>
        <v>0</v>
      </c>
      <c r="W264" s="162" t="n">
        <f aca="false">W265</f>
        <v>0</v>
      </c>
      <c r="X264" s="163" t="n">
        <f aca="false">X265</f>
        <v>0</v>
      </c>
      <c r="ALX264" s="105"/>
      <c r="ALY264" s="106"/>
      <c r="ALZ264" s="106"/>
      <c r="AMA264" s="106"/>
      <c r="AMB264" s="106"/>
      <c r="AMC264" s="106"/>
      <c r="AMD264" s="106"/>
      <c r="AME264" s="106"/>
      <c r="AMF264" s="106"/>
      <c r="AMG264" s="106"/>
      <c r="AMH264" s="106"/>
      <c r="AMI264" s="106"/>
      <c r="AMJ264" s="106"/>
      <c r="AMK264" s="106"/>
      <c r="AML264" s="106"/>
      <c r="AMM264" s="106"/>
      <c r="AMN264" s="106"/>
      <c r="AMP264" s="106"/>
    </row>
    <row r="265" s="123" customFormat="true" ht="32.1" hidden="false" customHeight="false" outlineLevel="0" collapsed="false">
      <c r="A265" s="118"/>
      <c r="B265" s="124"/>
      <c r="C265" s="156" t="s">
        <v>108</v>
      </c>
      <c r="D265" s="94" t="n">
        <v>919</v>
      </c>
      <c r="E265" s="157" t="s">
        <v>18</v>
      </c>
      <c r="F265" s="157" t="s">
        <v>34</v>
      </c>
      <c r="G265" s="94" t="n">
        <v>5030010030</v>
      </c>
      <c r="H265" s="160" t="s">
        <v>109</v>
      </c>
      <c r="I265" s="161" t="n">
        <f aca="false">SUM(J265:P265)</f>
        <v>1500000</v>
      </c>
      <c r="J265" s="161" t="n">
        <v>1500000</v>
      </c>
      <c r="K265" s="162" t="n">
        <v>0</v>
      </c>
      <c r="L265" s="162"/>
      <c r="M265" s="162"/>
      <c r="N265" s="162"/>
      <c r="O265" s="162"/>
      <c r="P265" s="163"/>
      <c r="Q265" s="161" t="n">
        <f aca="false">SUM(R265:X265)</f>
        <v>1500000</v>
      </c>
      <c r="R265" s="161" t="n">
        <v>1500000</v>
      </c>
      <c r="S265" s="162"/>
      <c r="T265" s="162"/>
      <c r="U265" s="162"/>
      <c r="V265" s="162"/>
      <c r="W265" s="162"/>
      <c r="X265" s="163"/>
      <c r="ALX265" s="105"/>
      <c r="ALY265" s="106"/>
      <c r="ALZ265" s="106"/>
      <c r="AMA265" s="106"/>
      <c r="AMB265" s="106"/>
      <c r="AMC265" s="106"/>
      <c r="AMD265" s="106"/>
      <c r="AME265" s="106"/>
      <c r="AMF265" s="106"/>
      <c r="AMG265" s="106"/>
      <c r="AMH265" s="106"/>
      <c r="AMI265" s="106"/>
      <c r="AMJ265" s="106"/>
      <c r="AMK265" s="106"/>
      <c r="AML265" s="106"/>
      <c r="AMM265" s="106"/>
      <c r="AMN265" s="106"/>
      <c r="AMP265" s="106"/>
    </row>
    <row r="266" customFormat="false" ht="17.35" hidden="false" customHeight="false" outlineLevel="0" collapsed="false">
      <c r="B266" s="124"/>
      <c r="C266" s="156" t="s">
        <v>45</v>
      </c>
      <c r="D266" s="94" t="n">
        <v>919</v>
      </c>
      <c r="E266" s="157" t="s">
        <v>25</v>
      </c>
      <c r="F266" s="157" t="s">
        <v>86</v>
      </c>
      <c r="G266" s="94"/>
      <c r="H266" s="160"/>
      <c r="I266" s="161" t="n">
        <f aca="false">SUM(J266:P266)</f>
        <v>28950300</v>
      </c>
      <c r="J266" s="161" t="n">
        <f aca="false">J267</f>
        <v>28721000</v>
      </c>
      <c r="K266" s="162" t="n">
        <f aca="false">K267</f>
        <v>229300</v>
      </c>
      <c r="L266" s="162" t="n">
        <f aca="false">L267</f>
        <v>0</v>
      </c>
      <c r="M266" s="162" t="n">
        <f aca="false">M267</f>
        <v>0</v>
      </c>
      <c r="N266" s="162" t="n">
        <f aca="false">N267</f>
        <v>0</v>
      </c>
      <c r="O266" s="162" t="n">
        <f aca="false">O267</f>
        <v>0</v>
      </c>
      <c r="P266" s="163" t="n">
        <f aca="false">P267</f>
        <v>0</v>
      </c>
      <c r="Q266" s="161" t="n">
        <f aca="false">SUM(R266:X266)</f>
        <v>28826200</v>
      </c>
      <c r="R266" s="161" t="n">
        <f aca="false">R267</f>
        <v>28826200</v>
      </c>
      <c r="S266" s="162" t="n">
        <f aca="false">S267</f>
        <v>0</v>
      </c>
      <c r="T266" s="162" t="n">
        <f aca="false">T267</f>
        <v>0</v>
      </c>
      <c r="U266" s="162" t="n">
        <f aca="false">U267</f>
        <v>0</v>
      </c>
      <c r="V266" s="162" t="n">
        <f aca="false">V267</f>
        <v>0</v>
      </c>
      <c r="W266" s="162" t="n">
        <f aca="false">W267</f>
        <v>0</v>
      </c>
      <c r="X266" s="163" t="n">
        <f aca="false">X267</f>
        <v>0</v>
      </c>
    </row>
    <row r="267" customFormat="false" ht="17.35" hidden="false" customHeight="false" outlineLevel="0" collapsed="false">
      <c r="B267" s="124"/>
      <c r="C267" s="156" t="s">
        <v>46</v>
      </c>
      <c r="D267" s="94" t="n">
        <v>919</v>
      </c>
      <c r="E267" s="157" t="s">
        <v>25</v>
      </c>
      <c r="F267" s="157" t="s">
        <v>27</v>
      </c>
      <c r="G267" s="94"/>
      <c r="H267" s="160"/>
      <c r="I267" s="161" t="n">
        <f aca="false">SUM(J267:P267)</f>
        <v>28950300</v>
      </c>
      <c r="J267" s="161" t="n">
        <f aca="false">J268+J276</f>
        <v>28721000</v>
      </c>
      <c r="K267" s="162" t="n">
        <f aca="false">K268+K276</f>
        <v>229300</v>
      </c>
      <c r="L267" s="162" t="n">
        <f aca="false">L268+L276</f>
        <v>0</v>
      </c>
      <c r="M267" s="162" t="n">
        <f aca="false">M268+M276</f>
        <v>0</v>
      </c>
      <c r="N267" s="162" t="n">
        <f aca="false">N268+N276</f>
        <v>0</v>
      </c>
      <c r="O267" s="162" t="n">
        <f aca="false">O268+O276</f>
        <v>0</v>
      </c>
      <c r="P267" s="163" t="n">
        <f aca="false">P268+P276</f>
        <v>0</v>
      </c>
      <c r="Q267" s="161" t="n">
        <f aca="false">SUM(R267:X267)</f>
        <v>28826200</v>
      </c>
      <c r="R267" s="161" t="n">
        <f aca="false">R268+R276</f>
        <v>28826200</v>
      </c>
      <c r="S267" s="162" t="n">
        <f aca="false">S268+S276</f>
        <v>0</v>
      </c>
      <c r="T267" s="162" t="n">
        <f aca="false">T268+T276</f>
        <v>0</v>
      </c>
      <c r="U267" s="162" t="n">
        <f aca="false">U268+U276</f>
        <v>0</v>
      </c>
      <c r="V267" s="162" t="n">
        <f aca="false">V268+V276</f>
        <v>0</v>
      </c>
      <c r="W267" s="162" t="n">
        <f aca="false">W268+W276</f>
        <v>0</v>
      </c>
      <c r="X267" s="163" t="n">
        <f aca="false">X268+X276</f>
        <v>0</v>
      </c>
    </row>
    <row r="268" customFormat="false" ht="32.1" hidden="false" customHeight="false" outlineLevel="0" collapsed="false">
      <c r="B268" s="124"/>
      <c r="C268" s="156" t="s">
        <v>102</v>
      </c>
      <c r="D268" s="94" t="n">
        <v>919</v>
      </c>
      <c r="E268" s="157" t="s">
        <v>25</v>
      </c>
      <c r="F268" s="157" t="s">
        <v>27</v>
      </c>
      <c r="G268" s="94" t="n">
        <v>5000000000</v>
      </c>
      <c r="H268" s="160"/>
      <c r="I268" s="161" t="n">
        <f aca="false">SUM(J268:P268)</f>
        <v>10306100</v>
      </c>
      <c r="J268" s="161" t="n">
        <f aca="false">J269</f>
        <v>10351100</v>
      </c>
      <c r="K268" s="162" t="n">
        <f aca="false">K269</f>
        <v>-45200</v>
      </c>
      <c r="L268" s="162" t="n">
        <f aca="false">L269</f>
        <v>0</v>
      </c>
      <c r="M268" s="162" t="n">
        <f aca="false">M269</f>
        <v>0</v>
      </c>
      <c r="N268" s="162" t="n">
        <f aca="false">N269</f>
        <v>200</v>
      </c>
      <c r="O268" s="162" t="n">
        <f aca="false">O269</f>
        <v>0</v>
      </c>
      <c r="P268" s="163" t="n">
        <f aca="false">P269</f>
        <v>0</v>
      </c>
      <c r="Q268" s="161" t="n">
        <f aca="false">SUM(R268:X268)</f>
        <v>10182000</v>
      </c>
      <c r="R268" s="161" t="n">
        <f aca="false">R269</f>
        <v>10181800</v>
      </c>
      <c r="S268" s="162" t="n">
        <f aca="false">S269</f>
        <v>0</v>
      </c>
      <c r="T268" s="162" t="n">
        <f aca="false">T269</f>
        <v>0</v>
      </c>
      <c r="U268" s="162" t="n">
        <f aca="false">U269</f>
        <v>0</v>
      </c>
      <c r="V268" s="162" t="n">
        <f aca="false">V269</f>
        <v>200</v>
      </c>
      <c r="W268" s="162" t="n">
        <f aca="false">W269</f>
        <v>0</v>
      </c>
      <c r="X268" s="163" t="n">
        <f aca="false">X269</f>
        <v>0</v>
      </c>
    </row>
    <row r="269" customFormat="false" ht="32.1" hidden="false" customHeight="false" outlineLevel="0" collapsed="false">
      <c r="B269" s="124"/>
      <c r="C269" s="156" t="s">
        <v>110</v>
      </c>
      <c r="D269" s="94" t="n">
        <v>919</v>
      </c>
      <c r="E269" s="157" t="s">
        <v>25</v>
      </c>
      <c r="F269" s="157" t="s">
        <v>27</v>
      </c>
      <c r="G269" s="94" t="n">
        <v>5020000000</v>
      </c>
      <c r="H269" s="160"/>
      <c r="I269" s="161" t="n">
        <f aca="false">SUM(J269:P269)</f>
        <v>10306100</v>
      </c>
      <c r="J269" s="161" t="n">
        <f aca="false">J270+J273</f>
        <v>10351100</v>
      </c>
      <c r="K269" s="162" t="n">
        <f aca="false">K270+K273</f>
        <v>-45200</v>
      </c>
      <c r="L269" s="162" t="n">
        <f aca="false">L270+L273</f>
        <v>0</v>
      </c>
      <c r="M269" s="162" t="n">
        <f aca="false">M270+M273</f>
        <v>0</v>
      </c>
      <c r="N269" s="162" t="n">
        <f aca="false">N270+N273</f>
        <v>200</v>
      </c>
      <c r="O269" s="162" t="n">
        <f aca="false">O270+O273</f>
        <v>0</v>
      </c>
      <c r="P269" s="163" t="n">
        <f aca="false">P270+P273</f>
        <v>0</v>
      </c>
      <c r="Q269" s="161" t="n">
        <f aca="false">SUM(R269:X269)</f>
        <v>10182000</v>
      </c>
      <c r="R269" s="161" t="n">
        <f aca="false">R270+R273</f>
        <v>10181800</v>
      </c>
      <c r="S269" s="162" t="n">
        <f aca="false">S270+S273</f>
        <v>0</v>
      </c>
      <c r="T269" s="162" t="n">
        <f aca="false">T270+T273</f>
        <v>0</v>
      </c>
      <c r="U269" s="162" t="n">
        <f aca="false">U270+U273</f>
        <v>0</v>
      </c>
      <c r="V269" s="162" t="n">
        <f aca="false">V270+V273</f>
        <v>200</v>
      </c>
      <c r="W269" s="162" t="n">
        <f aca="false">W270+W273</f>
        <v>0</v>
      </c>
      <c r="X269" s="163" t="n">
        <f aca="false">X270+X273</f>
        <v>0</v>
      </c>
    </row>
    <row r="270" customFormat="false" ht="31.8" hidden="false" customHeight="true" outlineLevel="0" collapsed="false">
      <c r="B270" s="124"/>
      <c r="C270" s="156" t="s">
        <v>104</v>
      </c>
      <c r="D270" s="94" t="n">
        <v>919</v>
      </c>
      <c r="E270" s="157" t="s">
        <v>25</v>
      </c>
      <c r="F270" s="157" t="s">
        <v>27</v>
      </c>
      <c r="G270" s="94" t="n">
        <v>5020000190</v>
      </c>
      <c r="H270" s="160"/>
      <c r="I270" s="161" t="n">
        <f aca="false">SUM(J270:P270)</f>
        <v>8281100</v>
      </c>
      <c r="J270" s="161" t="n">
        <f aca="false">J271+J272</f>
        <v>8397700</v>
      </c>
      <c r="K270" s="162" t="n">
        <f aca="false">K271+K272</f>
        <v>-116600</v>
      </c>
      <c r="L270" s="162" t="n">
        <f aca="false">L271+L272</f>
        <v>0</v>
      </c>
      <c r="M270" s="162" t="n">
        <f aca="false">M271+M272</f>
        <v>0</v>
      </c>
      <c r="N270" s="162" t="n">
        <f aca="false">N271+N272</f>
        <v>0</v>
      </c>
      <c r="O270" s="162" t="n">
        <f aca="false">O271+O272</f>
        <v>0</v>
      </c>
      <c r="P270" s="163" t="n">
        <f aca="false">P271+P272</f>
        <v>0</v>
      </c>
      <c r="Q270" s="161" t="n">
        <f aca="false">SUM(R270:X270)</f>
        <v>8157000</v>
      </c>
      <c r="R270" s="161" t="n">
        <f aca="false">R271+R272</f>
        <v>8157000</v>
      </c>
      <c r="S270" s="162" t="n">
        <f aca="false">S271+S272</f>
        <v>0</v>
      </c>
      <c r="T270" s="162" t="n">
        <f aca="false">T271+T272</f>
        <v>0</v>
      </c>
      <c r="U270" s="162" t="n">
        <f aca="false">U271+U272</f>
        <v>0</v>
      </c>
      <c r="V270" s="162" t="n">
        <f aca="false">V271+V272</f>
        <v>0</v>
      </c>
      <c r="W270" s="162" t="n">
        <f aca="false">W271+W272</f>
        <v>0</v>
      </c>
      <c r="X270" s="163" t="n">
        <f aca="false">X271+X272</f>
        <v>0</v>
      </c>
    </row>
    <row r="271" customFormat="false" ht="64.15" hidden="false" customHeight="false" outlineLevel="0" collapsed="false">
      <c r="B271" s="124"/>
      <c r="C271" s="156" t="s">
        <v>105</v>
      </c>
      <c r="D271" s="94" t="n">
        <v>919</v>
      </c>
      <c r="E271" s="157" t="s">
        <v>25</v>
      </c>
      <c r="F271" s="157" t="s">
        <v>27</v>
      </c>
      <c r="G271" s="94" t="n">
        <v>5020000190</v>
      </c>
      <c r="H271" s="160" t="s">
        <v>106</v>
      </c>
      <c r="I271" s="161" t="n">
        <f aca="false">SUM(J271:P271)</f>
        <v>8279800</v>
      </c>
      <c r="J271" s="161" t="n">
        <v>8396200</v>
      </c>
      <c r="K271" s="162" t="n">
        <v>-116400</v>
      </c>
      <c r="L271" s="162"/>
      <c r="M271" s="162"/>
      <c r="N271" s="162"/>
      <c r="O271" s="162"/>
      <c r="P271" s="163"/>
      <c r="Q271" s="161" t="n">
        <f aca="false">SUM(R271:X271)</f>
        <v>8155700</v>
      </c>
      <c r="R271" s="161" t="n">
        <v>8155700</v>
      </c>
      <c r="S271" s="162"/>
      <c r="T271" s="162"/>
      <c r="U271" s="162"/>
      <c r="V271" s="162"/>
      <c r="W271" s="162"/>
      <c r="X271" s="163"/>
    </row>
    <row r="272" customFormat="false" ht="17.35" hidden="false" customHeight="false" outlineLevel="0" collapsed="false">
      <c r="B272" s="124"/>
      <c r="C272" s="156" t="s">
        <v>111</v>
      </c>
      <c r="D272" s="94" t="n">
        <v>919</v>
      </c>
      <c r="E272" s="157" t="s">
        <v>25</v>
      </c>
      <c r="F272" s="157" t="s">
        <v>27</v>
      </c>
      <c r="G272" s="94" t="n">
        <v>5020000190</v>
      </c>
      <c r="H272" s="160" t="s">
        <v>112</v>
      </c>
      <c r="I272" s="161" t="n">
        <f aca="false">SUM(J272:P272)</f>
        <v>1300</v>
      </c>
      <c r="J272" s="161" t="n">
        <v>1500</v>
      </c>
      <c r="K272" s="162" t="n">
        <v>-200</v>
      </c>
      <c r="L272" s="162"/>
      <c r="M272" s="162"/>
      <c r="N272" s="162"/>
      <c r="O272" s="162"/>
      <c r="P272" s="163"/>
      <c r="Q272" s="161" t="n">
        <f aca="false">SUM(R272:X272)</f>
        <v>1300</v>
      </c>
      <c r="R272" s="161" t="n">
        <v>1300</v>
      </c>
      <c r="S272" s="162"/>
      <c r="T272" s="162"/>
      <c r="U272" s="162"/>
      <c r="V272" s="162"/>
      <c r="W272" s="162"/>
      <c r="X272" s="163"/>
    </row>
    <row r="273" customFormat="false" ht="48.2" hidden="false" customHeight="false" outlineLevel="0" collapsed="false">
      <c r="B273" s="124"/>
      <c r="C273" s="158" t="s">
        <v>114</v>
      </c>
      <c r="D273" s="94" t="n">
        <v>919</v>
      </c>
      <c r="E273" s="157" t="s">
        <v>25</v>
      </c>
      <c r="F273" s="157" t="s">
        <v>27</v>
      </c>
      <c r="G273" s="94" t="n">
        <v>5020060910</v>
      </c>
      <c r="H273" s="160"/>
      <c r="I273" s="161" t="n">
        <f aca="false">SUM(J273:P273)</f>
        <v>2025000</v>
      </c>
      <c r="J273" s="161" t="n">
        <f aca="false">J274+J275</f>
        <v>1953400</v>
      </c>
      <c r="K273" s="162" t="n">
        <f aca="false">K274+K275</f>
        <v>71400</v>
      </c>
      <c r="L273" s="162" t="n">
        <f aca="false">L274+L275</f>
        <v>0</v>
      </c>
      <c r="M273" s="162" t="n">
        <f aca="false">M274+M275</f>
        <v>0</v>
      </c>
      <c r="N273" s="162" t="n">
        <f aca="false">N274+N275</f>
        <v>200</v>
      </c>
      <c r="O273" s="162" t="n">
        <f aca="false">O274+O275</f>
        <v>0</v>
      </c>
      <c r="P273" s="163" t="n">
        <f aca="false">P274+P275</f>
        <v>0</v>
      </c>
      <c r="Q273" s="161" t="n">
        <f aca="false">SUM(R273:X273)</f>
        <v>2025000</v>
      </c>
      <c r="R273" s="161" t="n">
        <f aca="false">R274+R275</f>
        <v>2024800</v>
      </c>
      <c r="S273" s="162" t="n">
        <f aca="false">S274+S275</f>
        <v>0</v>
      </c>
      <c r="T273" s="162" t="n">
        <f aca="false">T274+T275</f>
        <v>0</v>
      </c>
      <c r="U273" s="162" t="n">
        <f aca="false">U274+U275</f>
        <v>0</v>
      </c>
      <c r="V273" s="162" t="n">
        <f aca="false">V274+V275</f>
        <v>200</v>
      </c>
      <c r="W273" s="162" t="n">
        <f aca="false">W274+W275</f>
        <v>0</v>
      </c>
      <c r="X273" s="163" t="n">
        <f aca="false">X274+X275</f>
        <v>0</v>
      </c>
    </row>
    <row r="274" customFormat="false" ht="64.15" hidden="false" customHeight="false" outlineLevel="0" collapsed="false">
      <c r="B274" s="124"/>
      <c r="C274" s="156" t="s">
        <v>105</v>
      </c>
      <c r="D274" s="94" t="n">
        <v>919</v>
      </c>
      <c r="E274" s="157" t="s">
        <v>25</v>
      </c>
      <c r="F274" s="157" t="s">
        <v>27</v>
      </c>
      <c r="G274" s="94" t="n">
        <v>5020060910</v>
      </c>
      <c r="H274" s="160" t="s">
        <v>106</v>
      </c>
      <c r="I274" s="161" t="n">
        <f aca="false">SUM(J274:P274)</f>
        <v>1863000</v>
      </c>
      <c r="J274" s="161" t="n">
        <v>1953400</v>
      </c>
      <c r="K274" s="162" t="n">
        <v>71400</v>
      </c>
      <c r="L274" s="162"/>
      <c r="M274" s="162"/>
      <c r="N274" s="162" t="n">
        <v>-161800</v>
      </c>
      <c r="O274" s="162"/>
      <c r="P274" s="163"/>
      <c r="Q274" s="161" t="n">
        <f aca="false">SUM(R274:X274)</f>
        <v>1863000</v>
      </c>
      <c r="R274" s="161" t="n">
        <v>2024800</v>
      </c>
      <c r="S274" s="162"/>
      <c r="T274" s="162"/>
      <c r="U274" s="162"/>
      <c r="V274" s="162" t="n">
        <v>-161800</v>
      </c>
      <c r="W274" s="162"/>
      <c r="X274" s="163"/>
    </row>
    <row r="275" customFormat="false" ht="32.1" hidden="false" customHeight="false" outlineLevel="0" collapsed="false">
      <c r="B275" s="124"/>
      <c r="C275" s="156" t="s">
        <v>108</v>
      </c>
      <c r="D275" s="94" t="n">
        <v>919</v>
      </c>
      <c r="E275" s="157" t="s">
        <v>25</v>
      </c>
      <c r="F275" s="157" t="s">
        <v>27</v>
      </c>
      <c r="G275" s="94" t="n">
        <v>5020060910</v>
      </c>
      <c r="H275" s="160" t="s">
        <v>109</v>
      </c>
      <c r="I275" s="161" t="n">
        <f aca="false">SUM(J275:P275)</f>
        <v>162000</v>
      </c>
      <c r="J275" s="161"/>
      <c r="K275" s="162"/>
      <c r="L275" s="162"/>
      <c r="M275" s="162"/>
      <c r="N275" s="162" t="n">
        <v>162000</v>
      </c>
      <c r="O275" s="162"/>
      <c r="P275" s="163"/>
      <c r="Q275" s="161" t="n">
        <f aca="false">SUM(R275:X275)</f>
        <v>162000</v>
      </c>
      <c r="R275" s="161"/>
      <c r="S275" s="162"/>
      <c r="T275" s="162"/>
      <c r="U275" s="162"/>
      <c r="V275" s="162" t="n">
        <v>162000</v>
      </c>
      <c r="W275" s="162"/>
      <c r="X275" s="163"/>
    </row>
    <row r="276" customFormat="false" ht="48.2" hidden="false" customHeight="false" outlineLevel="0" collapsed="false">
      <c r="B276" s="124"/>
      <c r="C276" s="156" t="s">
        <v>156</v>
      </c>
      <c r="D276" s="94" t="n">
        <v>919</v>
      </c>
      <c r="E276" s="157" t="s">
        <v>25</v>
      </c>
      <c r="F276" s="157" t="s">
        <v>27</v>
      </c>
      <c r="G276" s="94" t="n">
        <v>5500000000</v>
      </c>
      <c r="H276" s="160"/>
      <c r="I276" s="161" t="n">
        <f aca="false">SUM(J276:P276)</f>
        <v>18644200</v>
      </c>
      <c r="J276" s="161" t="n">
        <f aca="false">J277+J280</f>
        <v>18369900</v>
      </c>
      <c r="K276" s="162" t="n">
        <f aca="false">K277+K280</f>
        <v>274500</v>
      </c>
      <c r="L276" s="162" t="n">
        <f aca="false">L277+L280</f>
        <v>0</v>
      </c>
      <c r="M276" s="162" t="n">
        <f aca="false">M277+M280</f>
        <v>0</v>
      </c>
      <c r="N276" s="162" t="n">
        <f aca="false">N277+N280</f>
        <v>-200</v>
      </c>
      <c r="O276" s="162" t="n">
        <f aca="false">O277+O280</f>
        <v>0</v>
      </c>
      <c r="P276" s="163" t="n">
        <f aca="false">P277+P280</f>
        <v>0</v>
      </c>
      <c r="Q276" s="161" t="n">
        <f aca="false">SUM(R276:X276)</f>
        <v>18644200</v>
      </c>
      <c r="R276" s="161" t="n">
        <f aca="false">R277+R280</f>
        <v>18644400</v>
      </c>
      <c r="S276" s="162" t="n">
        <f aca="false">S277+S280</f>
        <v>0</v>
      </c>
      <c r="T276" s="162" t="n">
        <f aca="false">T277+T280</f>
        <v>0</v>
      </c>
      <c r="U276" s="162" t="n">
        <f aca="false">U277+U280</f>
        <v>0</v>
      </c>
      <c r="V276" s="162" t="n">
        <f aca="false">V277+V280</f>
        <v>-200</v>
      </c>
      <c r="W276" s="162" t="n">
        <f aca="false">W277+W280</f>
        <v>0</v>
      </c>
      <c r="X276" s="163" t="n">
        <f aca="false">X277+X280</f>
        <v>0</v>
      </c>
    </row>
    <row r="277" customFormat="false" ht="17.35" hidden="false" customHeight="false" outlineLevel="0" collapsed="false">
      <c r="B277" s="124"/>
      <c r="C277" s="156" t="s">
        <v>157</v>
      </c>
      <c r="D277" s="94" t="n">
        <v>919</v>
      </c>
      <c r="E277" s="157" t="s">
        <v>25</v>
      </c>
      <c r="F277" s="157" t="s">
        <v>27</v>
      </c>
      <c r="G277" s="94" t="n">
        <v>5510000000</v>
      </c>
      <c r="H277" s="160"/>
      <c r="I277" s="161" t="n">
        <f aca="false">SUM(J277:P277)</f>
        <v>17683600</v>
      </c>
      <c r="J277" s="161" t="n">
        <f aca="false">J278</f>
        <v>17683800</v>
      </c>
      <c r="K277" s="162" t="n">
        <f aca="false">K278</f>
        <v>0</v>
      </c>
      <c r="L277" s="162" t="n">
        <f aca="false">L278</f>
        <v>0</v>
      </c>
      <c r="M277" s="162" t="n">
        <f aca="false">M278</f>
        <v>0</v>
      </c>
      <c r="N277" s="162" t="n">
        <f aca="false">N278</f>
        <v>-200</v>
      </c>
      <c r="O277" s="162" t="n">
        <f aca="false">O278</f>
        <v>0</v>
      </c>
      <c r="P277" s="163" t="n">
        <f aca="false">P278</f>
        <v>0</v>
      </c>
      <c r="Q277" s="161" t="n">
        <f aca="false">SUM(R277:X277)</f>
        <v>17683600</v>
      </c>
      <c r="R277" s="161" t="n">
        <f aca="false">R278</f>
        <v>17683800</v>
      </c>
      <c r="S277" s="162" t="n">
        <f aca="false">S278</f>
        <v>0</v>
      </c>
      <c r="T277" s="162" t="n">
        <f aca="false">T278</f>
        <v>0</v>
      </c>
      <c r="U277" s="162" t="n">
        <f aca="false">U278</f>
        <v>0</v>
      </c>
      <c r="V277" s="162" t="n">
        <f aca="false">V278</f>
        <v>-200</v>
      </c>
      <c r="W277" s="162" t="n">
        <f aca="false">W278</f>
        <v>0</v>
      </c>
      <c r="X277" s="163" t="n">
        <f aca="false">X278</f>
        <v>0</v>
      </c>
    </row>
    <row r="278" customFormat="false" ht="95.5" hidden="false" customHeight="false" outlineLevel="0" collapsed="false">
      <c r="B278" s="124"/>
      <c r="C278" s="156" t="s">
        <v>158</v>
      </c>
      <c r="D278" s="94" t="n">
        <v>919</v>
      </c>
      <c r="E278" s="157" t="s">
        <v>25</v>
      </c>
      <c r="F278" s="157" t="s">
        <v>27</v>
      </c>
      <c r="G278" s="94" t="n">
        <v>5510060912</v>
      </c>
      <c r="H278" s="160"/>
      <c r="I278" s="161" t="n">
        <f aca="false">SUM(J278:P278)</f>
        <v>17683600</v>
      </c>
      <c r="J278" s="161" t="n">
        <f aca="false">J279</f>
        <v>17683800</v>
      </c>
      <c r="K278" s="162" t="n">
        <f aca="false">K279</f>
        <v>0</v>
      </c>
      <c r="L278" s="162" t="n">
        <f aca="false">L279</f>
        <v>0</v>
      </c>
      <c r="M278" s="162" t="n">
        <f aca="false">M279</f>
        <v>0</v>
      </c>
      <c r="N278" s="162" t="n">
        <f aca="false">N279</f>
        <v>-200</v>
      </c>
      <c r="O278" s="162" t="n">
        <f aca="false">O279</f>
        <v>0</v>
      </c>
      <c r="P278" s="163" t="n">
        <f aca="false">P279</f>
        <v>0</v>
      </c>
      <c r="Q278" s="161" t="n">
        <f aca="false">SUM(R278:X278)</f>
        <v>17683600</v>
      </c>
      <c r="R278" s="161" t="n">
        <f aca="false">R279</f>
        <v>17683800</v>
      </c>
      <c r="S278" s="162" t="n">
        <f aca="false">S279</f>
        <v>0</v>
      </c>
      <c r="T278" s="162" t="n">
        <f aca="false">T279</f>
        <v>0</v>
      </c>
      <c r="U278" s="162" t="n">
        <f aca="false">U279</f>
        <v>0</v>
      </c>
      <c r="V278" s="162" t="n">
        <f aca="false">V279</f>
        <v>-200</v>
      </c>
      <c r="W278" s="162" t="n">
        <f aca="false">W279</f>
        <v>0</v>
      </c>
      <c r="X278" s="163" t="n">
        <f aca="false">X279</f>
        <v>0</v>
      </c>
    </row>
    <row r="279" customFormat="false" ht="17.35" hidden="false" customHeight="false" outlineLevel="0" collapsed="false">
      <c r="B279" s="124"/>
      <c r="C279" s="156" t="s">
        <v>111</v>
      </c>
      <c r="D279" s="94" t="n">
        <v>919</v>
      </c>
      <c r="E279" s="157" t="s">
        <v>25</v>
      </c>
      <c r="F279" s="157" t="s">
        <v>27</v>
      </c>
      <c r="G279" s="94" t="n">
        <v>5510060912</v>
      </c>
      <c r="H279" s="160" t="s">
        <v>112</v>
      </c>
      <c r="I279" s="161" t="n">
        <f aca="false">SUM(J279:P279)</f>
        <v>17683600</v>
      </c>
      <c r="J279" s="161" t="n">
        <v>17683800</v>
      </c>
      <c r="K279" s="162" t="n">
        <v>0</v>
      </c>
      <c r="L279" s="162"/>
      <c r="M279" s="162"/>
      <c r="N279" s="162" t="n">
        <v>-200</v>
      </c>
      <c r="O279" s="162"/>
      <c r="P279" s="163"/>
      <c r="Q279" s="161" t="n">
        <f aca="false">SUM(R279:X279)</f>
        <v>17683600</v>
      </c>
      <c r="R279" s="161" t="n">
        <v>17683800</v>
      </c>
      <c r="S279" s="162"/>
      <c r="T279" s="162"/>
      <c r="U279" s="162"/>
      <c r="V279" s="162" t="n">
        <v>-200</v>
      </c>
      <c r="W279" s="162"/>
      <c r="X279" s="163"/>
    </row>
    <row r="280" customFormat="false" ht="32.1" hidden="false" customHeight="false" outlineLevel="0" collapsed="false">
      <c r="B280" s="124"/>
      <c r="C280" s="156" t="s">
        <v>159</v>
      </c>
      <c r="D280" s="94" t="n">
        <v>919</v>
      </c>
      <c r="E280" s="157" t="s">
        <v>25</v>
      </c>
      <c r="F280" s="157" t="s">
        <v>27</v>
      </c>
      <c r="G280" s="94" t="n">
        <v>5520000000</v>
      </c>
      <c r="H280" s="160"/>
      <c r="I280" s="161" t="n">
        <f aca="false">SUM(J280:P280)</f>
        <v>960600</v>
      </c>
      <c r="J280" s="161" t="n">
        <f aca="false">J281</f>
        <v>686100</v>
      </c>
      <c r="K280" s="162" t="n">
        <f aca="false">K281</f>
        <v>274500</v>
      </c>
      <c r="L280" s="162" t="n">
        <f aca="false">L281</f>
        <v>0</v>
      </c>
      <c r="M280" s="162" t="n">
        <f aca="false">M281</f>
        <v>0</v>
      </c>
      <c r="N280" s="162" t="n">
        <f aca="false">N281</f>
        <v>0</v>
      </c>
      <c r="O280" s="162" t="n">
        <f aca="false">O281</f>
        <v>0</v>
      </c>
      <c r="P280" s="163" t="n">
        <f aca="false">P281</f>
        <v>0</v>
      </c>
      <c r="Q280" s="161" t="n">
        <f aca="false">SUM(R280:X280)</f>
        <v>960600</v>
      </c>
      <c r="R280" s="161" t="n">
        <f aca="false">R281</f>
        <v>960600</v>
      </c>
      <c r="S280" s="162" t="n">
        <f aca="false">S281</f>
        <v>0</v>
      </c>
      <c r="T280" s="162" t="n">
        <f aca="false">T281</f>
        <v>0</v>
      </c>
      <c r="U280" s="162" t="n">
        <f aca="false">U281</f>
        <v>0</v>
      </c>
      <c r="V280" s="162" t="n">
        <f aca="false">V281</f>
        <v>0</v>
      </c>
      <c r="W280" s="162" t="n">
        <f aca="false">W281</f>
        <v>0</v>
      </c>
      <c r="X280" s="163" t="n">
        <f aca="false">X281</f>
        <v>0</v>
      </c>
    </row>
    <row r="281" customFormat="false" ht="111.15" hidden="false" customHeight="false" outlineLevel="0" collapsed="false">
      <c r="B281" s="124"/>
      <c r="C281" s="156" t="s">
        <v>160</v>
      </c>
      <c r="D281" s="94" t="n">
        <v>919</v>
      </c>
      <c r="E281" s="157" t="s">
        <v>25</v>
      </c>
      <c r="F281" s="157" t="s">
        <v>27</v>
      </c>
      <c r="G281" s="94" t="n">
        <v>5520061650</v>
      </c>
      <c r="H281" s="160"/>
      <c r="I281" s="161" t="n">
        <f aca="false">SUM(J281:P281)</f>
        <v>960600</v>
      </c>
      <c r="J281" s="161" t="n">
        <f aca="false">J282</f>
        <v>686100</v>
      </c>
      <c r="K281" s="162" t="n">
        <f aca="false">K282</f>
        <v>274500</v>
      </c>
      <c r="L281" s="162" t="n">
        <f aca="false">L282</f>
        <v>0</v>
      </c>
      <c r="M281" s="162" t="n">
        <f aca="false">M282</f>
        <v>0</v>
      </c>
      <c r="N281" s="162" t="n">
        <f aca="false">N282</f>
        <v>0</v>
      </c>
      <c r="O281" s="162" t="n">
        <f aca="false">O282</f>
        <v>0</v>
      </c>
      <c r="P281" s="163" t="n">
        <f aca="false">P282</f>
        <v>0</v>
      </c>
      <c r="Q281" s="161" t="n">
        <f aca="false">SUM(R281:X281)</f>
        <v>960600</v>
      </c>
      <c r="R281" s="161" t="n">
        <f aca="false">R282</f>
        <v>960600</v>
      </c>
      <c r="S281" s="162" t="n">
        <f aca="false">S282</f>
        <v>0</v>
      </c>
      <c r="T281" s="162" t="n">
        <f aca="false">T282</f>
        <v>0</v>
      </c>
      <c r="U281" s="162" t="n">
        <f aca="false">U282</f>
        <v>0</v>
      </c>
      <c r="V281" s="162" t="n">
        <f aca="false">V282</f>
        <v>0</v>
      </c>
      <c r="W281" s="162" t="n">
        <f aca="false">W282</f>
        <v>0</v>
      </c>
      <c r="X281" s="163" t="n">
        <f aca="false">X282</f>
        <v>0</v>
      </c>
    </row>
    <row r="282" customFormat="false" ht="32.1" hidden="false" customHeight="false" outlineLevel="0" collapsed="false">
      <c r="B282" s="124"/>
      <c r="C282" s="156" t="s">
        <v>108</v>
      </c>
      <c r="D282" s="94" t="n">
        <v>919</v>
      </c>
      <c r="E282" s="157" t="s">
        <v>25</v>
      </c>
      <c r="F282" s="157" t="s">
        <v>27</v>
      </c>
      <c r="G282" s="94" t="n">
        <v>5520061650</v>
      </c>
      <c r="H282" s="160" t="s">
        <v>109</v>
      </c>
      <c r="I282" s="161" t="n">
        <f aca="false">SUM(J282:P282)</f>
        <v>960600</v>
      </c>
      <c r="J282" s="161" t="n">
        <v>686100</v>
      </c>
      <c r="K282" s="162" t="n">
        <v>274500</v>
      </c>
      <c r="L282" s="162"/>
      <c r="M282" s="162"/>
      <c r="N282" s="162"/>
      <c r="O282" s="162"/>
      <c r="P282" s="163"/>
      <c r="Q282" s="161" t="n">
        <f aca="false">SUM(R282:X282)</f>
        <v>960600</v>
      </c>
      <c r="R282" s="161" t="n">
        <v>960600</v>
      </c>
      <c r="S282" s="162"/>
      <c r="T282" s="162"/>
      <c r="U282" s="162"/>
      <c r="V282" s="162"/>
      <c r="W282" s="162"/>
      <c r="X282" s="163"/>
    </row>
    <row r="283" s="123" customFormat="true" ht="48.2" hidden="false" customHeight="false" outlineLevel="0" collapsed="false">
      <c r="A283" s="118"/>
      <c r="B283" s="165" t="s">
        <v>63</v>
      </c>
      <c r="C283" s="148" t="s">
        <v>350</v>
      </c>
      <c r="D283" s="148" t="n">
        <v>921</v>
      </c>
      <c r="E283" s="167"/>
      <c r="F283" s="167"/>
      <c r="G283" s="168"/>
      <c r="H283" s="124"/>
      <c r="I283" s="151" t="n">
        <f aca="false">SUM(J283:P283)</f>
        <v>15510900</v>
      </c>
      <c r="J283" s="151" t="n">
        <f aca="false">J284</f>
        <v>17072200</v>
      </c>
      <c r="K283" s="152" t="n">
        <f aca="false">K284</f>
        <v>-1561300</v>
      </c>
      <c r="L283" s="152" t="n">
        <f aca="false">L284</f>
        <v>0</v>
      </c>
      <c r="M283" s="152" t="n">
        <f aca="false">M284</f>
        <v>0</v>
      </c>
      <c r="N283" s="152" t="n">
        <f aca="false">N284</f>
        <v>0</v>
      </c>
      <c r="O283" s="152" t="n">
        <f aca="false">O284</f>
        <v>0</v>
      </c>
      <c r="P283" s="153" t="n">
        <f aca="false">P284</f>
        <v>0</v>
      </c>
      <c r="Q283" s="151" t="n">
        <f aca="false">SUM(R283:X283)</f>
        <v>15320300</v>
      </c>
      <c r="R283" s="151" t="n">
        <f aca="false">R284</f>
        <v>15320300</v>
      </c>
      <c r="S283" s="152" t="n">
        <f aca="false">S284</f>
        <v>0</v>
      </c>
      <c r="T283" s="152" t="n">
        <f aca="false">T284</f>
        <v>0</v>
      </c>
      <c r="U283" s="152" t="n">
        <f aca="false">U284</f>
        <v>0</v>
      </c>
      <c r="V283" s="152" t="n">
        <f aca="false">V284</f>
        <v>0</v>
      </c>
      <c r="W283" s="152" t="n">
        <f aca="false">W284</f>
        <v>0</v>
      </c>
      <c r="X283" s="153" t="n">
        <f aca="false">X284</f>
        <v>0</v>
      </c>
      <c r="ALX283" s="155"/>
      <c r="ALY283" s="155"/>
      <c r="ALZ283" s="155"/>
      <c r="AMA283" s="155"/>
      <c r="AMB283" s="155"/>
      <c r="AMC283" s="155"/>
      <c r="AMD283" s="155"/>
      <c r="AME283" s="155"/>
      <c r="AMF283" s="155"/>
      <c r="AMG283" s="106"/>
      <c r="AMH283" s="106"/>
      <c r="AMI283" s="106"/>
      <c r="AMJ283" s="106"/>
      <c r="AMK283" s="106"/>
      <c r="AML283" s="106"/>
      <c r="AMM283" s="106"/>
      <c r="AMN283" s="106"/>
      <c r="AMP283" s="106"/>
    </row>
    <row r="284" customFormat="false" ht="17.35" hidden="false" customHeight="false" outlineLevel="0" collapsed="false">
      <c r="B284" s="124"/>
      <c r="C284" s="156" t="s">
        <v>17</v>
      </c>
      <c r="D284" s="94" t="n">
        <v>921</v>
      </c>
      <c r="E284" s="157" t="s">
        <v>18</v>
      </c>
      <c r="F284" s="157" t="s">
        <v>86</v>
      </c>
      <c r="G284" s="94"/>
      <c r="H284" s="160"/>
      <c r="I284" s="161" t="n">
        <f aca="false">SUM(J284:P284)</f>
        <v>15510900</v>
      </c>
      <c r="J284" s="161" t="n">
        <f aca="false">J285</f>
        <v>17072200</v>
      </c>
      <c r="K284" s="162" t="n">
        <f aca="false">K285</f>
        <v>-1561300</v>
      </c>
      <c r="L284" s="162" t="n">
        <f aca="false">L285</f>
        <v>0</v>
      </c>
      <c r="M284" s="162" t="n">
        <f aca="false">M285</f>
        <v>0</v>
      </c>
      <c r="N284" s="162" t="n">
        <f aca="false">N285</f>
        <v>0</v>
      </c>
      <c r="O284" s="162" t="n">
        <f aca="false">O285</f>
        <v>0</v>
      </c>
      <c r="P284" s="163" t="n">
        <f aca="false">P285</f>
        <v>0</v>
      </c>
      <c r="Q284" s="161" t="n">
        <f aca="false">SUM(R284:X284)</f>
        <v>15320300</v>
      </c>
      <c r="R284" s="161" t="n">
        <f aca="false">R285</f>
        <v>15320300</v>
      </c>
      <c r="S284" s="162" t="n">
        <f aca="false">S285</f>
        <v>0</v>
      </c>
      <c r="T284" s="162" t="n">
        <f aca="false">T285</f>
        <v>0</v>
      </c>
      <c r="U284" s="162" t="n">
        <f aca="false">U285</f>
        <v>0</v>
      </c>
      <c r="V284" s="162" t="n">
        <f aca="false">V285</f>
        <v>0</v>
      </c>
      <c r="W284" s="162" t="n">
        <f aca="false">W285</f>
        <v>0</v>
      </c>
      <c r="X284" s="163" t="n">
        <f aca="false">X285</f>
        <v>0</v>
      </c>
    </row>
    <row r="285" customFormat="false" ht="17.35" hidden="false" customHeight="false" outlineLevel="0" collapsed="false">
      <c r="B285" s="124"/>
      <c r="C285" s="156" t="s">
        <v>33</v>
      </c>
      <c r="D285" s="94" t="n">
        <v>921</v>
      </c>
      <c r="E285" s="157" t="s">
        <v>18</v>
      </c>
      <c r="F285" s="157" t="s">
        <v>34</v>
      </c>
      <c r="G285" s="94"/>
      <c r="H285" s="160"/>
      <c r="I285" s="161" t="n">
        <f aca="false">SUM(J285:P285)</f>
        <v>15510900</v>
      </c>
      <c r="J285" s="161" t="n">
        <f aca="false">J286+J295</f>
        <v>17072200</v>
      </c>
      <c r="K285" s="162" t="n">
        <f aca="false">K286+K295</f>
        <v>-1561300</v>
      </c>
      <c r="L285" s="162" t="n">
        <f aca="false">L286+L295</f>
        <v>0</v>
      </c>
      <c r="M285" s="162" t="n">
        <f aca="false">M286+M295</f>
        <v>0</v>
      </c>
      <c r="N285" s="162" t="n">
        <f aca="false">N286+N295</f>
        <v>0</v>
      </c>
      <c r="O285" s="162" t="n">
        <f aca="false">O286+O295</f>
        <v>0</v>
      </c>
      <c r="P285" s="163" t="n">
        <f aca="false">P286+P295</f>
        <v>0</v>
      </c>
      <c r="Q285" s="161" t="n">
        <f aca="false">SUM(R285:X285)</f>
        <v>15320300</v>
      </c>
      <c r="R285" s="161" t="n">
        <f aca="false">R286+R295</f>
        <v>15320300</v>
      </c>
      <c r="S285" s="162" t="n">
        <f aca="false">S286+S295</f>
        <v>0</v>
      </c>
      <c r="T285" s="162" t="n">
        <f aca="false">T286+T295</f>
        <v>0</v>
      </c>
      <c r="U285" s="162" t="n">
        <f aca="false">U286+U295</f>
        <v>0</v>
      </c>
      <c r="V285" s="162" t="n">
        <f aca="false">V286+V295</f>
        <v>0</v>
      </c>
      <c r="W285" s="162" t="n">
        <f aca="false">W286+W295</f>
        <v>0</v>
      </c>
      <c r="X285" s="163" t="n">
        <f aca="false">X286+X295</f>
        <v>0</v>
      </c>
    </row>
    <row r="286" customFormat="false" ht="32.1" hidden="false" customHeight="false" outlineLevel="0" collapsed="false">
      <c r="B286" s="124"/>
      <c r="C286" s="156" t="s">
        <v>102</v>
      </c>
      <c r="D286" s="94" t="n">
        <v>921</v>
      </c>
      <c r="E286" s="157" t="s">
        <v>18</v>
      </c>
      <c r="F286" s="157" t="s">
        <v>34</v>
      </c>
      <c r="G286" s="94" t="n">
        <v>5000000000</v>
      </c>
      <c r="H286" s="160"/>
      <c r="I286" s="161" t="n">
        <f aca="false">SUM(J286:P286)</f>
        <v>14450700</v>
      </c>
      <c r="J286" s="161" t="n">
        <f aca="false">J287+J292</f>
        <v>15599500</v>
      </c>
      <c r="K286" s="162" t="n">
        <f aca="false">K287+K292</f>
        <v>-1148800</v>
      </c>
      <c r="L286" s="162" t="n">
        <f aca="false">L287+L292</f>
        <v>0</v>
      </c>
      <c r="M286" s="162" t="n">
        <f aca="false">M287+M292</f>
        <v>0</v>
      </c>
      <c r="N286" s="162" t="n">
        <f aca="false">N287+N292</f>
        <v>0</v>
      </c>
      <c r="O286" s="162" t="n">
        <f aca="false">O287+O292</f>
        <v>0</v>
      </c>
      <c r="P286" s="163" t="n">
        <f aca="false">P287+P292</f>
        <v>0</v>
      </c>
      <c r="Q286" s="161" t="n">
        <f aca="false">SUM(R286:X286)</f>
        <v>14276000</v>
      </c>
      <c r="R286" s="161" t="n">
        <f aca="false">R287+R292</f>
        <v>14276000</v>
      </c>
      <c r="S286" s="162" t="n">
        <f aca="false">S287+S292</f>
        <v>0</v>
      </c>
      <c r="T286" s="162" t="n">
        <f aca="false">T287+T292</f>
        <v>0</v>
      </c>
      <c r="U286" s="162" t="n">
        <f aca="false">U287+U292</f>
        <v>0</v>
      </c>
      <c r="V286" s="162" t="n">
        <f aca="false">V287+V292</f>
        <v>0</v>
      </c>
      <c r="W286" s="162" t="n">
        <f aca="false">W287+W292</f>
        <v>0</v>
      </c>
      <c r="X286" s="163" t="n">
        <f aca="false">X287+X292</f>
        <v>0</v>
      </c>
    </row>
    <row r="287" customFormat="false" ht="32.1" hidden="false" customHeight="false" outlineLevel="0" collapsed="false">
      <c r="B287" s="124"/>
      <c r="C287" s="156" t="s">
        <v>110</v>
      </c>
      <c r="D287" s="94" t="n">
        <v>921</v>
      </c>
      <c r="E287" s="157" t="s">
        <v>18</v>
      </c>
      <c r="F287" s="157" t="s">
        <v>34</v>
      </c>
      <c r="G287" s="94" t="n">
        <v>5020000000</v>
      </c>
      <c r="H287" s="160"/>
      <c r="I287" s="161" t="n">
        <f aca="false">SUM(J287:P287)</f>
        <v>11650700</v>
      </c>
      <c r="J287" s="161" t="n">
        <f aca="false">J288</f>
        <v>12799500</v>
      </c>
      <c r="K287" s="162" t="n">
        <f aca="false">K288</f>
        <v>-1148800</v>
      </c>
      <c r="L287" s="162" t="n">
        <f aca="false">L288</f>
        <v>0</v>
      </c>
      <c r="M287" s="162" t="n">
        <f aca="false">M288</f>
        <v>0</v>
      </c>
      <c r="N287" s="162" t="n">
        <f aca="false">N288</f>
        <v>0</v>
      </c>
      <c r="O287" s="162" t="n">
        <f aca="false">O288</f>
        <v>0</v>
      </c>
      <c r="P287" s="163" t="n">
        <f aca="false">P288</f>
        <v>0</v>
      </c>
      <c r="Q287" s="161" t="n">
        <f aca="false">SUM(R287:X287)</f>
        <v>11476000</v>
      </c>
      <c r="R287" s="161" t="n">
        <f aca="false">R288</f>
        <v>11476000</v>
      </c>
      <c r="S287" s="162" t="n">
        <f aca="false">S288</f>
        <v>0</v>
      </c>
      <c r="T287" s="162" t="n">
        <f aca="false">T288</f>
        <v>0</v>
      </c>
      <c r="U287" s="162" t="n">
        <f aca="false">U288</f>
        <v>0</v>
      </c>
      <c r="V287" s="162" t="n">
        <f aca="false">V288</f>
        <v>0</v>
      </c>
      <c r="W287" s="162" t="n">
        <f aca="false">W288</f>
        <v>0</v>
      </c>
      <c r="X287" s="163" t="n">
        <f aca="false">X288</f>
        <v>0</v>
      </c>
    </row>
    <row r="288" customFormat="false" ht="30.8" hidden="false" customHeight="true" outlineLevel="0" collapsed="false">
      <c r="B288" s="124"/>
      <c r="C288" s="156" t="s">
        <v>104</v>
      </c>
      <c r="D288" s="94" t="n">
        <v>921</v>
      </c>
      <c r="E288" s="157" t="s">
        <v>18</v>
      </c>
      <c r="F288" s="157" t="s">
        <v>34</v>
      </c>
      <c r="G288" s="94" t="n">
        <v>5020000190</v>
      </c>
      <c r="H288" s="160"/>
      <c r="I288" s="161" t="n">
        <f aca="false">SUM(J288:P288)</f>
        <v>11650700</v>
      </c>
      <c r="J288" s="161" t="n">
        <f aca="false">J289+J290+J291</f>
        <v>12799500</v>
      </c>
      <c r="K288" s="162" t="n">
        <f aca="false">K289+K290+K291</f>
        <v>-1148800</v>
      </c>
      <c r="L288" s="162" t="n">
        <f aca="false">L289+L290+L291</f>
        <v>0</v>
      </c>
      <c r="M288" s="162" t="n">
        <f aca="false">M289+M290+M291</f>
        <v>0</v>
      </c>
      <c r="N288" s="162" t="n">
        <f aca="false">N289+N290+N291</f>
        <v>0</v>
      </c>
      <c r="O288" s="162" t="n">
        <f aca="false">O289+O290+O291</f>
        <v>0</v>
      </c>
      <c r="P288" s="163" t="n">
        <f aca="false">P289+P290+P291</f>
        <v>0</v>
      </c>
      <c r="Q288" s="161" t="n">
        <f aca="false">SUM(R288:X288)</f>
        <v>11476000</v>
      </c>
      <c r="R288" s="161" t="n">
        <f aca="false">R289+R290+R291</f>
        <v>11476000</v>
      </c>
      <c r="S288" s="162" t="n">
        <f aca="false">S289+S290+S291</f>
        <v>0</v>
      </c>
      <c r="T288" s="162" t="n">
        <f aca="false">T289+T290+T291</f>
        <v>0</v>
      </c>
      <c r="U288" s="162" t="n">
        <f aca="false">U289+U290+U291</f>
        <v>0</v>
      </c>
      <c r="V288" s="162" t="n">
        <f aca="false">V289+V290+V291</f>
        <v>0</v>
      </c>
      <c r="W288" s="162" t="n">
        <f aca="false">W289+W290+W291</f>
        <v>0</v>
      </c>
      <c r="X288" s="163" t="n">
        <f aca="false">X289+X290+X291</f>
        <v>0</v>
      </c>
    </row>
    <row r="289" customFormat="false" ht="64.15" hidden="false" customHeight="false" outlineLevel="0" collapsed="false">
      <c r="B289" s="124"/>
      <c r="C289" s="156" t="s">
        <v>105</v>
      </c>
      <c r="D289" s="94" t="n">
        <v>921</v>
      </c>
      <c r="E289" s="157" t="s">
        <v>18</v>
      </c>
      <c r="F289" s="157" t="s">
        <v>34</v>
      </c>
      <c r="G289" s="94" t="n">
        <v>5020000190</v>
      </c>
      <c r="H289" s="160" t="s">
        <v>106</v>
      </c>
      <c r="I289" s="161" t="n">
        <f aca="false">SUM(J289:P289)</f>
        <v>11645100</v>
      </c>
      <c r="J289" s="161" t="n">
        <v>12793300</v>
      </c>
      <c r="K289" s="162" t="n">
        <v>-1148200</v>
      </c>
      <c r="L289" s="162"/>
      <c r="M289" s="162"/>
      <c r="N289" s="162"/>
      <c r="O289" s="162"/>
      <c r="P289" s="163"/>
      <c r="Q289" s="161" t="n">
        <f aca="false">SUM(R289:X289)</f>
        <v>11470500</v>
      </c>
      <c r="R289" s="161" t="n">
        <v>11470500</v>
      </c>
      <c r="S289" s="162"/>
      <c r="T289" s="162"/>
      <c r="U289" s="162"/>
      <c r="V289" s="162"/>
      <c r="W289" s="162"/>
      <c r="X289" s="163"/>
    </row>
    <row r="290" customFormat="false" ht="32.1" hidden="true" customHeight="false" outlineLevel="0" collapsed="false">
      <c r="B290" s="124"/>
      <c r="C290" s="156" t="s">
        <v>108</v>
      </c>
      <c r="D290" s="94" t="n">
        <v>921</v>
      </c>
      <c r="E290" s="157" t="s">
        <v>18</v>
      </c>
      <c r="F290" s="157" t="s">
        <v>34</v>
      </c>
      <c r="G290" s="94" t="n">
        <v>5020000190</v>
      </c>
      <c r="H290" s="160" t="s">
        <v>109</v>
      </c>
      <c r="I290" s="161" t="n">
        <f aca="false">SUM(J290:P290)</f>
        <v>0</v>
      </c>
      <c r="J290" s="161"/>
      <c r="K290" s="162"/>
      <c r="L290" s="162"/>
      <c r="M290" s="162"/>
      <c r="N290" s="162"/>
      <c r="O290" s="162"/>
      <c r="P290" s="163"/>
      <c r="Q290" s="161" t="n">
        <f aca="false">SUM(R290:X290)</f>
        <v>0</v>
      </c>
      <c r="R290" s="161"/>
      <c r="S290" s="162"/>
      <c r="T290" s="162"/>
      <c r="U290" s="162"/>
      <c r="V290" s="162"/>
      <c r="W290" s="162"/>
      <c r="X290" s="163"/>
    </row>
    <row r="291" customFormat="false" ht="17.35" hidden="false" customHeight="false" outlineLevel="0" collapsed="false">
      <c r="B291" s="124"/>
      <c r="C291" s="156" t="s">
        <v>111</v>
      </c>
      <c r="D291" s="94" t="n">
        <v>921</v>
      </c>
      <c r="E291" s="157" t="s">
        <v>18</v>
      </c>
      <c r="F291" s="157" t="s">
        <v>34</v>
      </c>
      <c r="G291" s="94" t="n">
        <v>5020000190</v>
      </c>
      <c r="H291" s="160" t="s">
        <v>112</v>
      </c>
      <c r="I291" s="161" t="n">
        <f aca="false">SUM(J291:P291)</f>
        <v>5600</v>
      </c>
      <c r="J291" s="161" t="n">
        <v>6200</v>
      </c>
      <c r="K291" s="162" t="n">
        <v>-600</v>
      </c>
      <c r="L291" s="162"/>
      <c r="M291" s="162"/>
      <c r="N291" s="162"/>
      <c r="O291" s="162"/>
      <c r="P291" s="163"/>
      <c r="Q291" s="161" t="n">
        <f aca="false">SUM(R291:X291)</f>
        <v>5500</v>
      </c>
      <c r="R291" s="161" t="n">
        <v>5500</v>
      </c>
      <c r="S291" s="162"/>
      <c r="T291" s="162"/>
      <c r="U291" s="162"/>
      <c r="V291" s="162"/>
      <c r="W291" s="162"/>
      <c r="X291" s="163"/>
    </row>
    <row r="292" customFormat="false" ht="32.1" hidden="false" customHeight="false" outlineLevel="0" collapsed="false">
      <c r="B292" s="124"/>
      <c r="C292" s="156" t="s">
        <v>121</v>
      </c>
      <c r="D292" s="94" t="n">
        <v>921</v>
      </c>
      <c r="E292" s="157" t="s">
        <v>18</v>
      </c>
      <c r="F292" s="157" t="s">
        <v>34</v>
      </c>
      <c r="G292" s="94" t="n">
        <v>5030000000</v>
      </c>
      <c r="H292" s="160"/>
      <c r="I292" s="161" t="n">
        <f aca="false">SUM(J292:P292)</f>
        <v>2800000</v>
      </c>
      <c r="J292" s="161" t="n">
        <f aca="false">J293</f>
        <v>2800000</v>
      </c>
      <c r="K292" s="162" t="n">
        <f aca="false">K293</f>
        <v>0</v>
      </c>
      <c r="L292" s="162" t="n">
        <f aca="false">L293</f>
        <v>0</v>
      </c>
      <c r="M292" s="162" t="n">
        <f aca="false">M293</f>
        <v>0</v>
      </c>
      <c r="N292" s="162" t="n">
        <f aca="false">N293</f>
        <v>0</v>
      </c>
      <c r="O292" s="162" t="n">
        <f aca="false">O293</f>
        <v>0</v>
      </c>
      <c r="P292" s="163" t="n">
        <f aca="false">P293</f>
        <v>0</v>
      </c>
      <c r="Q292" s="161" t="n">
        <f aca="false">SUM(R292:X292)</f>
        <v>2800000</v>
      </c>
      <c r="R292" s="161" t="n">
        <f aca="false">R293</f>
        <v>2800000</v>
      </c>
      <c r="S292" s="162" t="n">
        <f aca="false">S293</f>
        <v>0</v>
      </c>
      <c r="T292" s="162" t="n">
        <f aca="false">T293</f>
        <v>0</v>
      </c>
      <c r="U292" s="162" t="n">
        <f aca="false">U293</f>
        <v>0</v>
      </c>
      <c r="V292" s="162" t="n">
        <f aca="false">V293</f>
        <v>0</v>
      </c>
      <c r="W292" s="162" t="n">
        <f aca="false">W293</f>
        <v>0</v>
      </c>
      <c r="X292" s="163" t="n">
        <f aca="false">X293</f>
        <v>0</v>
      </c>
    </row>
    <row r="293" customFormat="false" ht="32.1" hidden="false" customHeight="false" outlineLevel="0" collapsed="false">
      <c r="B293" s="124"/>
      <c r="C293" s="156" t="s">
        <v>122</v>
      </c>
      <c r="D293" s="94" t="n">
        <v>921</v>
      </c>
      <c r="E293" s="157" t="s">
        <v>18</v>
      </c>
      <c r="F293" s="157" t="s">
        <v>34</v>
      </c>
      <c r="G293" s="94" t="n">
        <v>5030010030</v>
      </c>
      <c r="H293" s="160"/>
      <c r="I293" s="161" t="n">
        <f aca="false">SUM(J293:P293)</f>
        <v>2800000</v>
      </c>
      <c r="J293" s="161" t="n">
        <f aca="false">J294</f>
        <v>2800000</v>
      </c>
      <c r="K293" s="162" t="n">
        <f aca="false">K294</f>
        <v>0</v>
      </c>
      <c r="L293" s="162" t="n">
        <f aca="false">L294</f>
        <v>0</v>
      </c>
      <c r="M293" s="162" t="n">
        <f aca="false">M294</f>
        <v>0</v>
      </c>
      <c r="N293" s="162" t="n">
        <f aca="false">N294</f>
        <v>0</v>
      </c>
      <c r="O293" s="162" t="n">
        <f aca="false">O294</f>
        <v>0</v>
      </c>
      <c r="P293" s="163" t="n">
        <f aca="false">P294</f>
        <v>0</v>
      </c>
      <c r="Q293" s="161" t="n">
        <f aca="false">SUM(R293:X293)</f>
        <v>2800000</v>
      </c>
      <c r="R293" s="161" t="n">
        <f aca="false">R294</f>
        <v>2800000</v>
      </c>
      <c r="S293" s="162" t="n">
        <f aca="false">S294</f>
        <v>0</v>
      </c>
      <c r="T293" s="162" t="n">
        <f aca="false">T294</f>
        <v>0</v>
      </c>
      <c r="U293" s="162" t="n">
        <f aca="false">U294</f>
        <v>0</v>
      </c>
      <c r="V293" s="162" t="n">
        <f aca="false">V294</f>
        <v>0</v>
      </c>
      <c r="W293" s="162" t="n">
        <f aca="false">W294</f>
        <v>0</v>
      </c>
      <c r="X293" s="163" t="n">
        <f aca="false">X294</f>
        <v>0</v>
      </c>
    </row>
    <row r="294" customFormat="false" ht="32.1" hidden="false" customHeight="false" outlineLevel="0" collapsed="false">
      <c r="B294" s="124"/>
      <c r="C294" s="156" t="s">
        <v>108</v>
      </c>
      <c r="D294" s="94" t="n">
        <v>921</v>
      </c>
      <c r="E294" s="157" t="s">
        <v>18</v>
      </c>
      <c r="F294" s="157" t="s">
        <v>34</v>
      </c>
      <c r="G294" s="94" t="n">
        <v>5030010030</v>
      </c>
      <c r="H294" s="160" t="s">
        <v>109</v>
      </c>
      <c r="I294" s="161" t="n">
        <f aca="false">SUM(J294:P294)</f>
        <v>2800000</v>
      </c>
      <c r="J294" s="161" t="n">
        <v>2800000</v>
      </c>
      <c r="K294" s="162" t="n">
        <v>0</v>
      </c>
      <c r="L294" s="162"/>
      <c r="M294" s="162"/>
      <c r="N294" s="162"/>
      <c r="O294" s="162"/>
      <c r="P294" s="163"/>
      <c r="Q294" s="161" t="n">
        <f aca="false">SUM(R294:X294)</f>
        <v>2800000</v>
      </c>
      <c r="R294" s="161" t="n">
        <v>2800000</v>
      </c>
      <c r="S294" s="162"/>
      <c r="T294" s="162"/>
      <c r="U294" s="162"/>
      <c r="V294" s="162"/>
      <c r="W294" s="162"/>
      <c r="X294" s="163"/>
    </row>
    <row r="295" customFormat="false" ht="32.1" hidden="false" customHeight="false" outlineLevel="0" collapsed="false">
      <c r="B295" s="124"/>
      <c r="C295" s="156" t="s">
        <v>307</v>
      </c>
      <c r="D295" s="94" t="n">
        <v>921</v>
      </c>
      <c r="E295" s="157" t="s">
        <v>18</v>
      </c>
      <c r="F295" s="157" t="s">
        <v>351</v>
      </c>
      <c r="G295" s="94" t="n">
        <v>9900000000</v>
      </c>
      <c r="H295" s="160"/>
      <c r="I295" s="161" t="n">
        <f aca="false">SUM(J295:P295)</f>
        <v>1060200</v>
      </c>
      <c r="J295" s="161" t="n">
        <f aca="false">J296</f>
        <v>1472700</v>
      </c>
      <c r="K295" s="162" t="n">
        <f aca="false">K296</f>
        <v>-412500</v>
      </c>
      <c r="L295" s="162" t="n">
        <f aca="false">L296</f>
        <v>0</v>
      </c>
      <c r="M295" s="162" t="n">
        <f aca="false">M296</f>
        <v>0</v>
      </c>
      <c r="N295" s="162" t="n">
        <f aca="false">N296</f>
        <v>0</v>
      </c>
      <c r="O295" s="162" t="n">
        <f aca="false">O296</f>
        <v>0</v>
      </c>
      <c r="P295" s="163" t="n">
        <f aca="false">P296</f>
        <v>0</v>
      </c>
      <c r="Q295" s="161" t="n">
        <f aca="false">SUM(R295:X295)</f>
        <v>1044300</v>
      </c>
      <c r="R295" s="161" t="n">
        <f aca="false">R296</f>
        <v>1044300</v>
      </c>
      <c r="S295" s="162" t="n">
        <f aca="false">S296</f>
        <v>0</v>
      </c>
      <c r="T295" s="162" t="n">
        <f aca="false">T296</f>
        <v>0</v>
      </c>
      <c r="U295" s="162" t="n">
        <f aca="false">U296</f>
        <v>0</v>
      </c>
      <c r="V295" s="162" t="n">
        <f aca="false">V296</f>
        <v>0</v>
      </c>
      <c r="W295" s="162" t="n">
        <f aca="false">W296</f>
        <v>0</v>
      </c>
      <c r="X295" s="163" t="n">
        <f aca="false">X296</f>
        <v>0</v>
      </c>
    </row>
    <row r="296" customFormat="false" ht="48.2" hidden="false" customHeight="false" outlineLevel="0" collapsed="false">
      <c r="B296" s="124"/>
      <c r="C296" s="156" t="s">
        <v>308</v>
      </c>
      <c r="D296" s="94" t="n">
        <v>921</v>
      </c>
      <c r="E296" s="157" t="s">
        <v>18</v>
      </c>
      <c r="F296" s="157" t="s">
        <v>34</v>
      </c>
      <c r="G296" s="94" t="n">
        <v>9900010110</v>
      </c>
      <c r="H296" s="160"/>
      <c r="I296" s="161" t="n">
        <f aca="false">SUM(J296:P296)</f>
        <v>1060200</v>
      </c>
      <c r="J296" s="161" t="n">
        <f aca="false">J297</f>
        <v>1472700</v>
      </c>
      <c r="K296" s="162" t="n">
        <f aca="false">K297</f>
        <v>-412500</v>
      </c>
      <c r="L296" s="162" t="n">
        <f aca="false">L297</f>
        <v>0</v>
      </c>
      <c r="M296" s="162" t="n">
        <f aca="false">M297</f>
        <v>0</v>
      </c>
      <c r="N296" s="162" t="n">
        <f aca="false">N297</f>
        <v>0</v>
      </c>
      <c r="O296" s="162" t="n">
        <f aca="false">O297</f>
        <v>0</v>
      </c>
      <c r="P296" s="163" t="n">
        <f aca="false">P297</f>
        <v>0</v>
      </c>
      <c r="Q296" s="161" t="n">
        <f aca="false">SUM(R296:X296)</f>
        <v>1044300</v>
      </c>
      <c r="R296" s="161" t="n">
        <f aca="false">R297</f>
        <v>1044300</v>
      </c>
      <c r="S296" s="162" t="n">
        <f aca="false">S297</f>
        <v>0</v>
      </c>
      <c r="T296" s="162" t="n">
        <f aca="false">T297</f>
        <v>0</v>
      </c>
      <c r="U296" s="162" t="n">
        <f aca="false">U297</f>
        <v>0</v>
      </c>
      <c r="V296" s="162" t="n">
        <f aca="false">V297</f>
        <v>0</v>
      </c>
      <c r="W296" s="162" t="n">
        <f aca="false">W297</f>
        <v>0</v>
      </c>
      <c r="X296" s="163" t="n">
        <f aca="false">X297</f>
        <v>0</v>
      </c>
    </row>
    <row r="297" customFormat="false" ht="32.1" hidden="false" customHeight="false" outlineLevel="0" collapsed="false">
      <c r="B297" s="124"/>
      <c r="C297" s="156" t="s">
        <v>108</v>
      </c>
      <c r="D297" s="94" t="n">
        <v>921</v>
      </c>
      <c r="E297" s="157" t="s">
        <v>18</v>
      </c>
      <c r="F297" s="157" t="s">
        <v>34</v>
      </c>
      <c r="G297" s="94" t="n">
        <v>9900010110</v>
      </c>
      <c r="H297" s="160" t="s">
        <v>109</v>
      </c>
      <c r="I297" s="161" t="n">
        <f aca="false">SUM(J297:P297)</f>
        <v>1060200</v>
      </c>
      <c r="J297" s="161" t="n">
        <v>1472700</v>
      </c>
      <c r="K297" s="162" t="n">
        <v>-412500</v>
      </c>
      <c r="L297" s="162"/>
      <c r="M297" s="162"/>
      <c r="N297" s="162"/>
      <c r="O297" s="162"/>
      <c r="P297" s="163"/>
      <c r="Q297" s="161" t="n">
        <f aca="false">SUM(R297:X297)</f>
        <v>1044300</v>
      </c>
      <c r="R297" s="161" t="n">
        <v>1044300</v>
      </c>
      <c r="S297" s="162"/>
      <c r="T297" s="162"/>
      <c r="U297" s="162"/>
      <c r="V297" s="162"/>
      <c r="W297" s="162"/>
      <c r="X297" s="163"/>
    </row>
    <row r="298" s="123" customFormat="true" ht="48.2" hidden="false" customHeight="false" outlineLevel="0" collapsed="false">
      <c r="A298" s="118"/>
      <c r="B298" s="165" t="s">
        <v>69</v>
      </c>
      <c r="C298" s="148" t="s">
        <v>352</v>
      </c>
      <c r="D298" s="148" t="n">
        <v>925</v>
      </c>
      <c r="E298" s="167"/>
      <c r="F298" s="167"/>
      <c r="G298" s="168"/>
      <c r="H298" s="124"/>
      <c r="I298" s="151" t="n">
        <f aca="false">SUM(J298:P298)</f>
        <v>3432186400</v>
      </c>
      <c r="J298" s="151" t="n">
        <f aca="false">J306+J428+J299</f>
        <v>3169599400</v>
      </c>
      <c r="K298" s="152" t="n">
        <f aca="false">K306+K428+K299+K434</f>
        <v>251202800</v>
      </c>
      <c r="L298" s="152" t="n">
        <f aca="false">L306+L428+L299+L434</f>
        <v>8650000</v>
      </c>
      <c r="M298" s="152" t="n">
        <f aca="false">M306+M428+M299</f>
        <v>0</v>
      </c>
      <c r="N298" s="152" t="n">
        <f aca="false">N306+N428+N299</f>
        <v>2734200</v>
      </c>
      <c r="O298" s="152" t="n">
        <f aca="false">O306+O428+O299</f>
        <v>0</v>
      </c>
      <c r="P298" s="153" t="n">
        <f aca="false">P306+P428+P299</f>
        <v>0</v>
      </c>
      <c r="Q298" s="151" t="n">
        <f aca="false">SUM(R298:X298)</f>
        <v>3578502100</v>
      </c>
      <c r="R298" s="151" t="n">
        <f aca="false">R306+R428+R299+R434</f>
        <v>3353574800</v>
      </c>
      <c r="S298" s="152" t="n">
        <f aca="false">S306+S428+S299</f>
        <v>0</v>
      </c>
      <c r="T298" s="152" t="n">
        <f aca="false">T306+T428+T299+T434</f>
        <v>222193100</v>
      </c>
      <c r="U298" s="152" t="n">
        <f aca="false">U306+U428+U299</f>
        <v>0</v>
      </c>
      <c r="V298" s="152" t="n">
        <f aca="false">V306+V428+V299</f>
        <v>2734200</v>
      </c>
      <c r="W298" s="152" t="n">
        <f aca="false">W306+W428+W299</f>
        <v>0</v>
      </c>
      <c r="X298" s="153" t="n">
        <f aca="false">X306+X428+X299</f>
        <v>0</v>
      </c>
      <c r="ALX298" s="155"/>
      <c r="ALY298" s="155"/>
      <c r="ALZ298" s="155"/>
      <c r="AMA298" s="155"/>
      <c r="AMB298" s="155"/>
      <c r="AMC298" s="155"/>
      <c r="AMD298" s="155"/>
      <c r="AME298" s="155"/>
      <c r="AMF298" s="155"/>
      <c r="AMG298" s="106"/>
      <c r="AMH298" s="106"/>
      <c r="AMI298" s="106"/>
      <c r="AMJ298" s="106"/>
      <c r="AMK298" s="106"/>
      <c r="AML298" s="106"/>
      <c r="AMM298" s="106"/>
      <c r="AMN298" s="106"/>
      <c r="AMP298" s="106"/>
    </row>
    <row r="299" s="123" customFormat="true" ht="17.35" hidden="false" customHeight="false" outlineLevel="0" collapsed="false">
      <c r="A299" s="118"/>
      <c r="B299" s="124"/>
      <c r="C299" s="156" t="s">
        <v>17</v>
      </c>
      <c r="D299" s="94" t="n">
        <v>925</v>
      </c>
      <c r="E299" s="157" t="s">
        <v>18</v>
      </c>
      <c r="F299" s="157" t="s">
        <v>86</v>
      </c>
      <c r="G299" s="94"/>
      <c r="H299" s="160"/>
      <c r="I299" s="161" t="n">
        <f aca="false">SUM(J299:P299)</f>
        <v>2600000</v>
      </c>
      <c r="J299" s="161" t="n">
        <f aca="false">J300</f>
        <v>2500000</v>
      </c>
      <c r="K299" s="162" t="n">
        <f aca="false">K300</f>
        <v>100000</v>
      </c>
      <c r="L299" s="162" t="n">
        <f aca="false">L300</f>
        <v>0</v>
      </c>
      <c r="M299" s="162" t="n">
        <f aca="false">M300</f>
        <v>0</v>
      </c>
      <c r="N299" s="162" t="n">
        <f aca="false">N300</f>
        <v>0</v>
      </c>
      <c r="O299" s="162" t="n">
        <f aca="false">O300</f>
        <v>0</v>
      </c>
      <c r="P299" s="163" t="n">
        <f aca="false">P300</f>
        <v>0</v>
      </c>
      <c r="Q299" s="161" t="n">
        <f aca="false">SUM(R299:X299)</f>
        <v>2600000</v>
      </c>
      <c r="R299" s="161" t="n">
        <f aca="false">R300</f>
        <v>2600000</v>
      </c>
      <c r="S299" s="162" t="n">
        <f aca="false">S300</f>
        <v>0</v>
      </c>
      <c r="T299" s="162" t="n">
        <f aca="false">T300</f>
        <v>0</v>
      </c>
      <c r="U299" s="162" t="n">
        <f aca="false">U300</f>
        <v>0</v>
      </c>
      <c r="V299" s="162" t="n">
        <f aca="false">V300</f>
        <v>0</v>
      </c>
      <c r="W299" s="162" t="n">
        <f aca="false">W300</f>
        <v>0</v>
      </c>
      <c r="X299" s="163" t="n">
        <f aca="false">X300</f>
        <v>0</v>
      </c>
      <c r="ALX299" s="105"/>
      <c r="ALY299" s="106"/>
      <c r="ALZ299" s="106"/>
      <c r="AMA299" s="106"/>
      <c r="AMB299" s="106"/>
      <c r="AMC299" s="106"/>
      <c r="AMD299" s="106"/>
      <c r="AME299" s="106"/>
      <c r="AMF299" s="106"/>
      <c r="AMG299" s="106"/>
      <c r="AMH299" s="106"/>
      <c r="AMI299" s="106"/>
      <c r="AMJ299" s="106"/>
      <c r="AMK299" s="106"/>
      <c r="AML299" s="106"/>
      <c r="AMM299" s="106"/>
      <c r="AMN299" s="106"/>
      <c r="AMP299" s="106"/>
    </row>
    <row r="300" s="123" customFormat="true" ht="17.35" hidden="false" customHeight="false" outlineLevel="0" collapsed="false">
      <c r="A300" s="118"/>
      <c r="B300" s="124"/>
      <c r="C300" s="156" t="s">
        <v>33</v>
      </c>
      <c r="D300" s="94" t="n">
        <v>925</v>
      </c>
      <c r="E300" s="157" t="s">
        <v>18</v>
      </c>
      <c r="F300" s="157" t="s">
        <v>34</v>
      </c>
      <c r="G300" s="94"/>
      <c r="H300" s="160"/>
      <c r="I300" s="161" t="n">
        <f aca="false">SUM(J300:P300)</f>
        <v>2600000</v>
      </c>
      <c r="J300" s="161" t="n">
        <f aca="false">J301</f>
        <v>2500000</v>
      </c>
      <c r="K300" s="162" t="n">
        <f aca="false">K301</f>
        <v>100000</v>
      </c>
      <c r="L300" s="162" t="n">
        <f aca="false">L301</f>
        <v>0</v>
      </c>
      <c r="M300" s="162" t="n">
        <f aca="false">M301</f>
        <v>0</v>
      </c>
      <c r="N300" s="162" t="n">
        <f aca="false">N301</f>
        <v>0</v>
      </c>
      <c r="O300" s="162" t="n">
        <f aca="false">O301</f>
        <v>0</v>
      </c>
      <c r="P300" s="163" t="n">
        <f aca="false">P301</f>
        <v>0</v>
      </c>
      <c r="Q300" s="161" t="n">
        <f aca="false">SUM(R300:X300)</f>
        <v>2600000</v>
      </c>
      <c r="R300" s="161" t="n">
        <f aca="false">R301</f>
        <v>2600000</v>
      </c>
      <c r="S300" s="162" t="n">
        <f aca="false">S301</f>
        <v>0</v>
      </c>
      <c r="T300" s="162" t="n">
        <f aca="false">T301</f>
        <v>0</v>
      </c>
      <c r="U300" s="162" t="n">
        <f aca="false">U301</f>
        <v>0</v>
      </c>
      <c r="V300" s="162" t="n">
        <f aca="false">V301</f>
        <v>0</v>
      </c>
      <c r="W300" s="162" t="n">
        <f aca="false">W301</f>
        <v>0</v>
      </c>
      <c r="X300" s="163" t="n">
        <f aca="false">X301</f>
        <v>0</v>
      </c>
      <c r="ALX300" s="105"/>
      <c r="ALY300" s="106"/>
      <c r="ALZ300" s="106"/>
      <c r="AMA300" s="106"/>
      <c r="AMB300" s="106"/>
      <c r="AMC300" s="106"/>
      <c r="AMD300" s="106"/>
      <c r="AME300" s="106"/>
      <c r="AMF300" s="106"/>
      <c r="AMG300" s="106"/>
      <c r="AMH300" s="106"/>
      <c r="AMI300" s="106"/>
      <c r="AMJ300" s="106"/>
      <c r="AMK300" s="106"/>
      <c r="AML300" s="106"/>
      <c r="AMM300" s="106"/>
      <c r="AMN300" s="106"/>
      <c r="AMP300" s="106"/>
    </row>
    <row r="301" s="123" customFormat="true" ht="32.1" hidden="false" customHeight="false" outlineLevel="0" collapsed="false">
      <c r="A301" s="118"/>
      <c r="B301" s="124"/>
      <c r="C301" s="156" t="s">
        <v>102</v>
      </c>
      <c r="D301" s="94" t="n">
        <v>925</v>
      </c>
      <c r="E301" s="157" t="s">
        <v>18</v>
      </c>
      <c r="F301" s="157" t="s">
        <v>34</v>
      </c>
      <c r="G301" s="94" t="n">
        <v>5000000000</v>
      </c>
      <c r="H301" s="160"/>
      <c r="I301" s="161" t="n">
        <f aca="false">SUM(J301:P301)</f>
        <v>2600000</v>
      </c>
      <c r="J301" s="161" t="n">
        <f aca="false">J302</f>
        <v>2500000</v>
      </c>
      <c r="K301" s="162" t="n">
        <f aca="false">K302</f>
        <v>100000</v>
      </c>
      <c r="L301" s="162" t="n">
        <f aca="false">L302</f>
        <v>0</v>
      </c>
      <c r="M301" s="162" t="n">
        <f aca="false">M302</f>
        <v>0</v>
      </c>
      <c r="N301" s="162" t="n">
        <f aca="false">N302</f>
        <v>0</v>
      </c>
      <c r="O301" s="162" t="n">
        <f aca="false">O302</f>
        <v>0</v>
      </c>
      <c r="P301" s="163" t="n">
        <f aca="false">P302</f>
        <v>0</v>
      </c>
      <c r="Q301" s="161" t="n">
        <f aca="false">SUM(R301:X301)</f>
        <v>2600000</v>
      </c>
      <c r="R301" s="161" t="n">
        <f aca="false">R302</f>
        <v>2600000</v>
      </c>
      <c r="S301" s="162" t="n">
        <f aca="false">S302</f>
        <v>0</v>
      </c>
      <c r="T301" s="162" t="n">
        <f aca="false">T302</f>
        <v>0</v>
      </c>
      <c r="U301" s="162" t="n">
        <f aca="false">U302</f>
        <v>0</v>
      </c>
      <c r="V301" s="162" t="n">
        <f aca="false">V302</f>
        <v>0</v>
      </c>
      <c r="W301" s="162" t="n">
        <f aca="false">W302</f>
        <v>0</v>
      </c>
      <c r="X301" s="163" t="n">
        <f aca="false">X302</f>
        <v>0</v>
      </c>
      <c r="ALX301" s="105"/>
      <c r="ALY301" s="106"/>
      <c r="ALZ301" s="106"/>
      <c r="AMA301" s="106"/>
      <c r="AMB301" s="106"/>
      <c r="AMC301" s="106"/>
      <c r="AMD301" s="106"/>
      <c r="AME301" s="106"/>
      <c r="AMF301" s="106"/>
      <c r="AMG301" s="106"/>
      <c r="AMH301" s="106"/>
      <c r="AMI301" s="106"/>
      <c r="AMJ301" s="106"/>
      <c r="AMK301" s="106"/>
      <c r="AML301" s="106"/>
      <c r="AMM301" s="106"/>
      <c r="AMN301" s="106"/>
      <c r="AMP301" s="106"/>
    </row>
    <row r="302" s="123" customFormat="true" ht="32.1" hidden="false" customHeight="false" outlineLevel="0" collapsed="false">
      <c r="A302" s="118"/>
      <c r="B302" s="124"/>
      <c r="C302" s="156" t="s">
        <v>121</v>
      </c>
      <c r="D302" s="94" t="n">
        <v>925</v>
      </c>
      <c r="E302" s="157" t="s">
        <v>18</v>
      </c>
      <c r="F302" s="157" t="s">
        <v>34</v>
      </c>
      <c r="G302" s="94" t="n">
        <v>5030000000</v>
      </c>
      <c r="H302" s="160"/>
      <c r="I302" s="161" t="n">
        <f aca="false">SUM(J302:P302)</f>
        <v>2600000</v>
      </c>
      <c r="J302" s="161" t="n">
        <f aca="false">J303</f>
        <v>2500000</v>
      </c>
      <c r="K302" s="162" t="n">
        <f aca="false">K303</f>
        <v>100000</v>
      </c>
      <c r="L302" s="162" t="n">
        <f aca="false">L303</f>
        <v>0</v>
      </c>
      <c r="M302" s="162" t="n">
        <f aca="false">M303</f>
        <v>0</v>
      </c>
      <c r="N302" s="162" t="n">
        <f aca="false">N303</f>
        <v>0</v>
      </c>
      <c r="O302" s="162" t="n">
        <f aca="false">O303</f>
        <v>0</v>
      </c>
      <c r="P302" s="163" t="n">
        <f aca="false">P303</f>
        <v>0</v>
      </c>
      <c r="Q302" s="161" t="n">
        <f aca="false">SUM(R302:X302)</f>
        <v>2600000</v>
      </c>
      <c r="R302" s="161" t="n">
        <f aca="false">R303</f>
        <v>2600000</v>
      </c>
      <c r="S302" s="162" t="n">
        <f aca="false">S303</f>
        <v>0</v>
      </c>
      <c r="T302" s="162" t="n">
        <f aca="false">T303</f>
        <v>0</v>
      </c>
      <c r="U302" s="162" t="n">
        <f aca="false">U303</f>
        <v>0</v>
      </c>
      <c r="V302" s="162" t="n">
        <f aca="false">V303</f>
        <v>0</v>
      </c>
      <c r="W302" s="162" t="n">
        <f aca="false">W303</f>
        <v>0</v>
      </c>
      <c r="X302" s="163" t="n">
        <f aca="false">X303</f>
        <v>0</v>
      </c>
      <c r="ALX302" s="105"/>
      <c r="ALY302" s="106"/>
      <c r="ALZ302" s="106"/>
      <c r="AMA302" s="106"/>
      <c r="AMB302" s="106"/>
      <c r="AMC302" s="106"/>
      <c r="AMD302" s="106"/>
      <c r="AME302" s="106"/>
      <c r="AMF302" s="106"/>
      <c r="AMG302" s="106"/>
      <c r="AMH302" s="106"/>
      <c r="AMI302" s="106"/>
      <c r="AMJ302" s="106"/>
      <c r="AMK302" s="106"/>
      <c r="AML302" s="106"/>
      <c r="AMM302" s="106"/>
      <c r="AMN302" s="106"/>
      <c r="AMP302" s="106"/>
    </row>
    <row r="303" s="123" customFormat="true" ht="32.1" hidden="false" customHeight="false" outlineLevel="0" collapsed="false">
      <c r="A303" s="118"/>
      <c r="B303" s="124"/>
      <c r="C303" s="156" t="s">
        <v>122</v>
      </c>
      <c r="D303" s="94" t="n">
        <v>925</v>
      </c>
      <c r="E303" s="157" t="s">
        <v>18</v>
      </c>
      <c r="F303" s="157" t="s">
        <v>34</v>
      </c>
      <c r="G303" s="94" t="n">
        <v>5030010030</v>
      </c>
      <c r="H303" s="160"/>
      <c r="I303" s="161" t="n">
        <f aca="false">SUM(J303:P303)</f>
        <v>2600000</v>
      </c>
      <c r="J303" s="161" t="n">
        <f aca="false">J304+J305</f>
        <v>2500000</v>
      </c>
      <c r="K303" s="162" t="n">
        <f aca="false">K304+K305</f>
        <v>100000</v>
      </c>
      <c r="L303" s="162" t="n">
        <f aca="false">L304+L305</f>
        <v>0</v>
      </c>
      <c r="M303" s="162" t="n">
        <f aca="false">M304+M305</f>
        <v>0</v>
      </c>
      <c r="N303" s="162" t="n">
        <f aca="false">N304+N305</f>
        <v>0</v>
      </c>
      <c r="O303" s="162" t="n">
        <f aca="false">O304+O305</f>
        <v>0</v>
      </c>
      <c r="P303" s="163" t="n">
        <f aca="false">P304+P305</f>
        <v>0</v>
      </c>
      <c r="Q303" s="161" t="n">
        <f aca="false">SUM(R303:X303)</f>
        <v>2600000</v>
      </c>
      <c r="R303" s="161" t="n">
        <f aca="false">R304+R305</f>
        <v>2600000</v>
      </c>
      <c r="S303" s="162" t="n">
        <f aca="false">S304+S305</f>
        <v>0</v>
      </c>
      <c r="T303" s="162" t="n">
        <f aca="false">T304+T305</f>
        <v>0</v>
      </c>
      <c r="U303" s="162" t="n">
        <f aca="false">U304+U305</f>
        <v>0</v>
      </c>
      <c r="V303" s="162" t="n">
        <f aca="false">V304+V305</f>
        <v>0</v>
      </c>
      <c r="W303" s="162" t="n">
        <f aca="false">W304+W305</f>
        <v>0</v>
      </c>
      <c r="X303" s="163" t="n">
        <f aca="false">X304+X305</f>
        <v>0</v>
      </c>
      <c r="ALX303" s="105"/>
      <c r="ALY303" s="106"/>
      <c r="ALZ303" s="106"/>
      <c r="AMA303" s="106"/>
      <c r="AMB303" s="106"/>
      <c r="AMC303" s="106"/>
      <c r="AMD303" s="106"/>
      <c r="AME303" s="106"/>
      <c r="AMF303" s="106"/>
      <c r="AMG303" s="106"/>
      <c r="AMH303" s="106"/>
      <c r="AMI303" s="106"/>
      <c r="AMJ303" s="106"/>
      <c r="AMK303" s="106"/>
      <c r="AML303" s="106"/>
      <c r="AMM303" s="106"/>
      <c r="AMN303" s="106"/>
      <c r="AMP303" s="106"/>
    </row>
    <row r="304" s="123" customFormat="true" ht="32.1" hidden="false" customHeight="false" outlineLevel="0" collapsed="false">
      <c r="A304" s="118"/>
      <c r="B304" s="124"/>
      <c r="C304" s="156" t="s">
        <v>108</v>
      </c>
      <c r="D304" s="94" t="n">
        <v>925</v>
      </c>
      <c r="E304" s="157" t="s">
        <v>18</v>
      </c>
      <c r="F304" s="157" t="s">
        <v>34</v>
      </c>
      <c r="G304" s="94" t="n">
        <v>5030010030</v>
      </c>
      <c r="H304" s="160" t="s">
        <v>109</v>
      </c>
      <c r="I304" s="161" t="n">
        <f aca="false">SUM(J304:P304)</f>
        <v>2585000</v>
      </c>
      <c r="J304" s="161" t="n">
        <v>2485000</v>
      </c>
      <c r="K304" s="162" t="n">
        <v>100000</v>
      </c>
      <c r="L304" s="162"/>
      <c r="M304" s="162"/>
      <c r="N304" s="162"/>
      <c r="O304" s="162"/>
      <c r="P304" s="163"/>
      <c r="Q304" s="161" t="n">
        <f aca="false">SUM(R304:X304)</f>
        <v>2585000</v>
      </c>
      <c r="R304" s="161" t="n">
        <v>2585000</v>
      </c>
      <c r="S304" s="162"/>
      <c r="T304" s="162"/>
      <c r="U304" s="162"/>
      <c r="V304" s="162"/>
      <c r="W304" s="162"/>
      <c r="X304" s="163"/>
      <c r="ALX304" s="105"/>
      <c r="ALY304" s="106"/>
      <c r="ALZ304" s="106"/>
      <c r="AMA304" s="106"/>
      <c r="AMB304" s="106"/>
      <c r="AMC304" s="106"/>
      <c r="AMD304" s="106"/>
      <c r="AME304" s="106"/>
      <c r="AMF304" s="106"/>
      <c r="AMG304" s="106"/>
      <c r="AMH304" s="106"/>
      <c r="AMI304" s="106"/>
      <c r="AMJ304" s="106"/>
      <c r="AMK304" s="106"/>
      <c r="AML304" s="106"/>
      <c r="AMM304" s="106"/>
      <c r="AMN304" s="106"/>
      <c r="AMP304" s="106"/>
    </row>
    <row r="305" s="123" customFormat="true" ht="17.35" hidden="false" customHeight="false" outlineLevel="0" collapsed="false">
      <c r="A305" s="118"/>
      <c r="B305" s="124"/>
      <c r="C305" s="156" t="s">
        <v>111</v>
      </c>
      <c r="D305" s="94" t="n">
        <v>925</v>
      </c>
      <c r="E305" s="157" t="s">
        <v>18</v>
      </c>
      <c r="F305" s="157" t="s">
        <v>34</v>
      </c>
      <c r="G305" s="94" t="n">
        <v>5030010030</v>
      </c>
      <c r="H305" s="160" t="s">
        <v>112</v>
      </c>
      <c r="I305" s="161" t="n">
        <f aca="false">SUM(J305:P305)</f>
        <v>15000</v>
      </c>
      <c r="J305" s="161" t="n">
        <v>15000</v>
      </c>
      <c r="K305" s="162" t="n">
        <v>0</v>
      </c>
      <c r="L305" s="162"/>
      <c r="M305" s="162"/>
      <c r="N305" s="162"/>
      <c r="O305" s="162"/>
      <c r="P305" s="163"/>
      <c r="Q305" s="161" t="n">
        <f aca="false">SUM(R305:X305)</f>
        <v>15000</v>
      </c>
      <c r="R305" s="161" t="n">
        <v>15000</v>
      </c>
      <c r="S305" s="162"/>
      <c r="T305" s="162"/>
      <c r="U305" s="162"/>
      <c r="V305" s="162"/>
      <c r="W305" s="162"/>
      <c r="X305" s="163"/>
      <c r="ALX305" s="105"/>
      <c r="ALY305" s="106"/>
      <c r="ALZ305" s="106"/>
      <c r="AMA305" s="106"/>
      <c r="AMB305" s="106"/>
      <c r="AMC305" s="106"/>
      <c r="AMD305" s="106"/>
      <c r="AME305" s="106"/>
      <c r="AMF305" s="106"/>
      <c r="AMG305" s="106"/>
      <c r="AMH305" s="106"/>
      <c r="AMI305" s="106"/>
      <c r="AMJ305" s="106"/>
      <c r="AMK305" s="106"/>
      <c r="AML305" s="106"/>
      <c r="AMM305" s="106"/>
      <c r="AMN305" s="106"/>
      <c r="AMP305" s="106"/>
    </row>
    <row r="306" customFormat="false" ht="17.35" hidden="false" customHeight="false" outlineLevel="0" collapsed="false">
      <c r="B306" s="124"/>
      <c r="C306" s="156" t="s">
        <v>56</v>
      </c>
      <c r="D306" s="94" t="n">
        <v>925</v>
      </c>
      <c r="E306" s="157" t="s">
        <v>57</v>
      </c>
      <c r="F306" s="157" t="s">
        <v>86</v>
      </c>
      <c r="G306" s="94"/>
      <c r="H306" s="172"/>
      <c r="I306" s="161" t="n">
        <f aca="false">SUM(J306:P306)</f>
        <v>3220489300</v>
      </c>
      <c r="J306" s="161" t="n">
        <f aca="false">J307+J326+J372+J388</f>
        <v>3153120300</v>
      </c>
      <c r="K306" s="162" t="n">
        <f aca="false">K307+K326+K372+K388</f>
        <v>55961400</v>
      </c>
      <c r="L306" s="162" t="n">
        <f aca="false">L307+L326+L372+L388</f>
        <v>8673400</v>
      </c>
      <c r="M306" s="162" t="n">
        <f aca="false">M307+M326+M372+M388</f>
        <v>0</v>
      </c>
      <c r="N306" s="162" t="n">
        <f aca="false">N307+N326+N372+N388</f>
        <v>2734200</v>
      </c>
      <c r="O306" s="162" t="n">
        <f aca="false">O307+O326+O372+O388</f>
        <v>0</v>
      </c>
      <c r="P306" s="163" t="n">
        <f aca="false">P307+P326+P372+P388</f>
        <v>0</v>
      </c>
      <c r="Q306" s="161" t="n">
        <f aca="false">SUM(R306:X306)</f>
        <v>3368203800</v>
      </c>
      <c r="R306" s="161" t="n">
        <f aca="false">R307+R326+R372+R388</f>
        <v>3143253100</v>
      </c>
      <c r="S306" s="162" t="n">
        <f aca="false">S307+S326+S372+S388</f>
        <v>0</v>
      </c>
      <c r="T306" s="162" t="n">
        <f aca="false">T307+T326+T372+T388</f>
        <v>222216500</v>
      </c>
      <c r="U306" s="162" t="n">
        <f aca="false">U307+U326+U372+U388</f>
        <v>0</v>
      </c>
      <c r="V306" s="162" t="n">
        <f aca="false">V307+V326+V372+V388</f>
        <v>2734200</v>
      </c>
      <c r="W306" s="162" t="n">
        <f aca="false">W307+W326+W372+W388</f>
        <v>0</v>
      </c>
      <c r="X306" s="163" t="n">
        <f aca="false">X307+X326+X372+X388</f>
        <v>0</v>
      </c>
    </row>
    <row r="307" customFormat="false" ht="17.35" hidden="false" customHeight="false" outlineLevel="0" collapsed="false">
      <c r="B307" s="124"/>
      <c r="C307" s="156" t="s">
        <v>58</v>
      </c>
      <c r="D307" s="94" t="n">
        <v>925</v>
      </c>
      <c r="E307" s="157" t="s">
        <v>57</v>
      </c>
      <c r="F307" s="157" t="s">
        <v>18</v>
      </c>
      <c r="G307" s="94"/>
      <c r="H307" s="172"/>
      <c r="I307" s="161" t="n">
        <f aca="false">SUM(J307:P307)</f>
        <v>1123885000</v>
      </c>
      <c r="J307" s="161" t="n">
        <f aca="false">J308+J323</f>
        <v>1018421400</v>
      </c>
      <c r="K307" s="162" t="n">
        <f aca="false">K308+K323</f>
        <v>105201600</v>
      </c>
      <c r="L307" s="162" t="n">
        <f aca="false">L308+L323</f>
        <v>262000</v>
      </c>
      <c r="M307" s="162" t="n">
        <f aca="false">M308+M323</f>
        <v>0</v>
      </c>
      <c r="N307" s="162" t="n">
        <f aca="false">N308+N323</f>
        <v>0</v>
      </c>
      <c r="O307" s="162" t="n">
        <f aca="false">O308+O323</f>
        <v>0</v>
      </c>
      <c r="P307" s="163" t="n">
        <f aca="false">P308+P323</f>
        <v>0</v>
      </c>
      <c r="Q307" s="161" t="n">
        <f aca="false">SUM(R307:X307)</f>
        <v>1168449600</v>
      </c>
      <c r="R307" s="161" t="n">
        <f aca="false">R308+R323</f>
        <v>1164551000</v>
      </c>
      <c r="S307" s="162" t="n">
        <f aca="false">S308+S323</f>
        <v>0</v>
      </c>
      <c r="T307" s="162" t="n">
        <f aca="false">T308+T323</f>
        <v>3898600</v>
      </c>
      <c r="U307" s="162" t="n">
        <f aca="false">U308+U323</f>
        <v>0</v>
      </c>
      <c r="V307" s="162" t="n">
        <f aca="false">V308+V323</f>
        <v>0</v>
      </c>
      <c r="W307" s="162" t="n">
        <f aca="false">W308+W323</f>
        <v>0</v>
      </c>
      <c r="X307" s="163" t="n">
        <f aca="false">X308+X323</f>
        <v>0</v>
      </c>
    </row>
    <row r="308" customFormat="false" ht="17.35" hidden="false" customHeight="false" outlineLevel="0" collapsed="false">
      <c r="B308" s="124"/>
      <c r="C308" s="156" t="s">
        <v>167</v>
      </c>
      <c r="D308" s="94" t="n">
        <v>925</v>
      </c>
      <c r="E308" s="157" t="s">
        <v>57</v>
      </c>
      <c r="F308" s="157" t="s">
        <v>18</v>
      </c>
      <c r="G308" s="94" t="n">
        <v>5800000000</v>
      </c>
      <c r="H308" s="172"/>
      <c r="I308" s="161" t="n">
        <f aca="false">SUM(J308:P308)</f>
        <v>1123885000</v>
      </c>
      <c r="J308" s="161" t="n">
        <f aca="false">J309</f>
        <v>1017921400</v>
      </c>
      <c r="K308" s="161" t="n">
        <f aca="false">K309</f>
        <v>105701600</v>
      </c>
      <c r="L308" s="162" t="n">
        <f aca="false">L309</f>
        <v>262000</v>
      </c>
      <c r="M308" s="162" t="n">
        <f aca="false">M309</f>
        <v>0</v>
      </c>
      <c r="N308" s="162" t="n">
        <f aca="false">N309</f>
        <v>0</v>
      </c>
      <c r="O308" s="162" t="n">
        <f aca="false">O309</f>
        <v>0</v>
      </c>
      <c r="P308" s="163" t="n">
        <f aca="false">P309</f>
        <v>0</v>
      </c>
      <c r="Q308" s="161" t="n">
        <f aca="false">SUM(R308:X308)</f>
        <v>1168449600</v>
      </c>
      <c r="R308" s="161" t="n">
        <f aca="false">R309</f>
        <v>1164551000</v>
      </c>
      <c r="S308" s="162" t="n">
        <f aca="false">S309</f>
        <v>0</v>
      </c>
      <c r="T308" s="162" t="n">
        <f aca="false">T309</f>
        <v>3898600</v>
      </c>
      <c r="U308" s="162" t="n">
        <f aca="false">U309</f>
        <v>0</v>
      </c>
      <c r="V308" s="162" t="n">
        <f aca="false">V309</f>
        <v>0</v>
      </c>
      <c r="W308" s="162" t="n">
        <f aca="false">W309</f>
        <v>0</v>
      </c>
      <c r="X308" s="163" t="n">
        <f aca="false">X309</f>
        <v>0</v>
      </c>
    </row>
    <row r="309" customFormat="false" ht="17.35" hidden="false" customHeight="false" outlineLevel="0" collapsed="false">
      <c r="B309" s="124"/>
      <c r="C309" s="156" t="s">
        <v>168</v>
      </c>
      <c r="D309" s="94" t="n">
        <v>925</v>
      </c>
      <c r="E309" s="157" t="s">
        <v>57</v>
      </c>
      <c r="F309" s="157" t="s">
        <v>18</v>
      </c>
      <c r="G309" s="94" t="n">
        <v>5810000000</v>
      </c>
      <c r="H309" s="172"/>
      <c r="I309" s="161" t="n">
        <f aca="false">SUM(J309:P309)</f>
        <v>1123885000</v>
      </c>
      <c r="J309" s="161" t="n">
        <f aca="false">J314+J316+J310+J312+J318</f>
        <v>1017921400</v>
      </c>
      <c r="K309" s="162" t="n">
        <f aca="false">K314+K316+K310+K312+K318</f>
        <v>105701600</v>
      </c>
      <c r="L309" s="162" t="n">
        <f aca="false">L314+L316+L310+L312+L318</f>
        <v>262000</v>
      </c>
      <c r="M309" s="162" t="n">
        <f aca="false">M314+M316+M310+M312+M318</f>
        <v>0</v>
      </c>
      <c r="N309" s="162" t="n">
        <f aca="false">N314+N316+N310+N312+N318</f>
        <v>0</v>
      </c>
      <c r="O309" s="162" t="n">
        <f aca="false">O314+O316+O310+O312+O318</f>
        <v>0</v>
      </c>
      <c r="P309" s="163" t="n">
        <f aca="false">P314+P316+P310+P312+P318</f>
        <v>0</v>
      </c>
      <c r="Q309" s="161" t="n">
        <f aca="false">SUM(R309:X309)</f>
        <v>1168449600</v>
      </c>
      <c r="R309" s="161" t="n">
        <f aca="false">R314+R316+R310+R312+R318</f>
        <v>1164551000</v>
      </c>
      <c r="S309" s="162" t="n">
        <f aca="false">S314+S316+S310+S312+S318</f>
        <v>0</v>
      </c>
      <c r="T309" s="162" t="n">
        <f aca="false">T314+T316+T310+T312+T318</f>
        <v>3898600</v>
      </c>
      <c r="U309" s="162" t="n">
        <f aca="false">U314+U316+U310+U312+U318</f>
        <v>0</v>
      </c>
      <c r="V309" s="162" t="n">
        <f aca="false">V314+V316+V310+V312+V318</f>
        <v>0</v>
      </c>
      <c r="W309" s="162" t="n">
        <f aca="false">W314+W316+W310+W312+W318</f>
        <v>0</v>
      </c>
      <c r="X309" s="163" t="n">
        <f aca="false">X314+X316+X310+X312+X318</f>
        <v>0</v>
      </c>
    </row>
    <row r="310" customFormat="false" ht="32.1" hidden="false" customHeight="false" outlineLevel="0" collapsed="false">
      <c r="B310" s="124"/>
      <c r="C310" s="156" t="s">
        <v>135</v>
      </c>
      <c r="D310" s="94" t="n">
        <v>925</v>
      </c>
      <c r="E310" s="157" t="s">
        <v>57</v>
      </c>
      <c r="F310" s="157" t="s">
        <v>18</v>
      </c>
      <c r="G310" s="94" t="n">
        <v>5810000590</v>
      </c>
      <c r="H310" s="172"/>
      <c r="I310" s="161" t="n">
        <f aca="false">SUM(J310:P310)</f>
        <v>276269200</v>
      </c>
      <c r="J310" s="161" t="n">
        <f aca="false">J311</f>
        <v>248836300</v>
      </c>
      <c r="K310" s="162" t="n">
        <f aca="false">K311</f>
        <v>27432900</v>
      </c>
      <c r="L310" s="162" t="n">
        <f aca="false">L311</f>
        <v>0</v>
      </c>
      <c r="M310" s="162" t="n">
        <f aca="false">M311</f>
        <v>0</v>
      </c>
      <c r="N310" s="162" t="n">
        <f aca="false">N311</f>
        <v>0</v>
      </c>
      <c r="O310" s="162" t="n">
        <f aca="false">O311</f>
        <v>0</v>
      </c>
      <c r="P310" s="163" t="n">
        <f aca="false">P311</f>
        <v>0</v>
      </c>
      <c r="Q310" s="161" t="n">
        <f aca="false">SUM(R310:X310)</f>
        <v>275799100</v>
      </c>
      <c r="R310" s="161" t="n">
        <f aca="false">R311</f>
        <v>275799100</v>
      </c>
      <c r="S310" s="162" t="n">
        <f aca="false">S311</f>
        <v>0</v>
      </c>
      <c r="T310" s="162" t="n">
        <f aca="false">T311</f>
        <v>0</v>
      </c>
      <c r="U310" s="162" t="n">
        <f aca="false">U311</f>
        <v>0</v>
      </c>
      <c r="V310" s="162" t="n">
        <f aca="false">V311</f>
        <v>0</v>
      </c>
      <c r="W310" s="162" t="n">
        <f aca="false">W311</f>
        <v>0</v>
      </c>
      <c r="X310" s="163" t="n">
        <f aca="false">X311</f>
        <v>0</v>
      </c>
    </row>
    <row r="311" customFormat="false" ht="32.1" hidden="false" customHeight="false" outlineLevel="0" collapsed="false">
      <c r="B311" s="124"/>
      <c r="C311" s="156" t="s">
        <v>171</v>
      </c>
      <c r="D311" s="94" t="n">
        <v>925</v>
      </c>
      <c r="E311" s="157" t="s">
        <v>57</v>
      </c>
      <c r="F311" s="157" t="s">
        <v>18</v>
      </c>
      <c r="G311" s="94" t="n">
        <v>5810000590</v>
      </c>
      <c r="H311" s="172" t="n">
        <v>600</v>
      </c>
      <c r="I311" s="161" t="n">
        <f aca="false">SUM(J311:P311)</f>
        <v>276269200</v>
      </c>
      <c r="J311" s="161" t="n">
        <v>248836300</v>
      </c>
      <c r="K311" s="162" t="n">
        <v>27432900</v>
      </c>
      <c r="L311" s="162"/>
      <c r="M311" s="162"/>
      <c r="N311" s="162"/>
      <c r="O311" s="162"/>
      <c r="P311" s="163"/>
      <c r="Q311" s="161" t="n">
        <f aca="false">SUM(R311:X311)</f>
        <v>275799100</v>
      </c>
      <c r="R311" s="161" t="n">
        <v>275799100</v>
      </c>
      <c r="S311" s="162"/>
      <c r="T311" s="162"/>
      <c r="U311" s="162"/>
      <c r="V311" s="162"/>
      <c r="W311" s="162"/>
      <c r="X311" s="163"/>
    </row>
    <row r="312" customFormat="false" ht="17.35" hidden="true" customHeight="false" outlineLevel="0" collapsed="false">
      <c r="B312" s="124"/>
      <c r="C312" s="156" t="s">
        <v>170</v>
      </c>
      <c r="D312" s="94" t="n">
        <v>925</v>
      </c>
      <c r="E312" s="157" t="s">
        <v>57</v>
      </c>
      <c r="F312" s="157" t="s">
        <v>18</v>
      </c>
      <c r="G312" s="94" t="n">
        <v>5810009020</v>
      </c>
      <c r="H312" s="172"/>
      <c r="I312" s="161" t="n">
        <f aca="false">SUM(J312:P312)</f>
        <v>0</v>
      </c>
      <c r="J312" s="161" t="n">
        <f aca="false">J313</f>
        <v>0</v>
      </c>
      <c r="K312" s="162" t="n">
        <f aca="false">K313</f>
        <v>0</v>
      </c>
      <c r="L312" s="162" t="n">
        <f aca="false">L313</f>
        <v>0</v>
      </c>
      <c r="M312" s="162" t="n">
        <f aca="false">M313</f>
        <v>0</v>
      </c>
      <c r="N312" s="162" t="n">
        <f aca="false">N313</f>
        <v>0</v>
      </c>
      <c r="O312" s="162" t="n">
        <f aca="false">O313</f>
        <v>0</v>
      </c>
      <c r="P312" s="163" t="n">
        <f aca="false">P313</f>
        <v>0</v>
      </c>
      <c r="Q312" s="161" t="n">
        <f aca="false">SUM(R312:X312)</f>
        <v>0</v>
      </c>
      <c r="R312" s="161" t="n">
        <f aca="false">R313</f>
        <v>0</v>
      </c>
      <c r="S312" s="162" t="n">
        <f aca="false">S313</f>
        <v>0</v>
      </c>
      <c r="T312" s="162" t="n">
        <f aca="false">T313</f>
        <v>0</v>
      </c>
      <c r="U312" s="162" t="n">
        <f aca="false">U313</f>
        <v>0</v>
      </c>
      <c r="V312" s="162" t="n">
        <f aca="false">V313</f>
        <v>0</v>
      </c>
      <c r="W312" s="162" t="n">
        <f aca="false">W313</f>
        <v>0</v>
      </c>
      <c r="X312" s="163" t="n">
        <f aca="false">X313</f>
        <v>0</v>
      </c>
    </row>
    <row r="313" customFormat="false" ht="32.1" hidden="true" customHeight="false" outlineLevel="0" collapsed="false">
      <c r="B313" s="124"/>
      <c r="C313" s="156" t="s">
        <v>171</v>
      </c>
      <c r="D313" s="94" t="n">
        <v>925</v>
      </c>
      <c r="E313" s="157" t="s">
        <v>57</v>
      </c>
      <c r="F313" s="157" t="s">
        <v>18</v>
      </c>
      <c r="G313" s="94" t="n">
        <v>5810009020</v>
      </c>
      <c r="H313" s="172" t="n">
        <v>600</v>
      </c>
      <c r="I313" s="161" t="n">
        <f aca="false">SUM(J313:P313)</f>
        <v>0</v>
      </c>
      <c r="J313" s="161"/>
      <c r="K313" s="162"/>
      <c r="L313" s="162"/>
      <c r="M313" s="162"/>
      <c r="N313" s="162"/>
      <c r="O313" s="162"/>
      <c r="P313" s="163"/>
      <c r="Q313" s="161" t="n">
        <f aca="false">SUM(R313:X313)</f>
        <v>0</v>
      </c>
      <c r="R313" s="161"/>
      <c r="S313" s="162"/>
      <c r="T313" s="162"/>
      <c r="U313" s="162"/>
      <c r="V313" s="162"/>
      <c r="W313" s="162"/>
      <c r="X313" s="163"/>
    </row>
    <row r="314" customFormat="false" ht="124.6" hidden="false" customHeight="true" outlineLevel="0" collapsed="false">
      <c r="B314" s="124"/>
      <c r="C314" s="156" t="s">
        <v>172</v>
      </c>
      <c r="D314" s="94" t="n">
        <v>925</v>
      </c>
      <c r="E314" s="157" t="s">
        <v>57</v>
      </c>
      <c r="F314" s="157" t="s">
        <v>18</v>
      </c>
      <c r="G314" s="94" t="n">
        <v>5810060820</v>
      </c>
      <c r="H314" s="172"/>
      <c r="I314" s="161" t="n">
        <f aca="false">SUM(J314:P314)</f>
        <v>576200</v>
      </c>
      <c r="J314" s="161" t="n">
        <f aca="false">J315</f>
        <v>605300</v>
      </c>
      <c r="K314" s="162" t="n">
        <f aca="false">K315</f>
        <v>-29100</v>
      </c>
      <c r="L314" s="162" t="n">
        <f aca="false">L315</f>
        <v>0</v>
      </c>
      <c r="M314" s="162" t="n">
        <f aca="false">M315</f>
        <v>0</v>
      </c>
      <c r="N314" s="162" t="n">
        <f aca="false">N315</f>
        <v>0</v>
      </c>
      <c r="O314" s="162" t="n">
        <f aca="false">O315</f>
        <v>0</v>
      </c>
      <c r="P314" s="163" t="n">
        <f aca="false">P315</f>
        <v>0</v>
      </c>
      <c r="Q314" s="161" t="n">
        <f aca="false">SUM(R314:X314)</f>
        <v>598500</v>
      </c>
      <c r="R314" s="161" t="n">
        <f aca="false">R315</f>
        <v>598500</v>
      </c>
      <c r="S314" s="162" t="n">
        <f aca="false">S315</f>
        <v>0</v>
      </c>
      <c r="T314" s="162" t="n">
        <f aca="false">T315</f>
        <v>0</v>
      </c>
      <c r="U314" s="162" t="n">
        <f aca="false">U315</f>
        <v>0</v>
      </c>
      <c r="V314" s="162" t="n">
        <f aca="false">V315</f>
        <v>0</v>
      </c>
      <c r="W314" s="162" t="n">
        <f aca="false">W315</f>
        <v>0</v>
      </c>
      <c r="X314" s="163" t="n">
        <f aca="false">X315</f>
        <v>0</v>
      </c>
    </row>
    <row r="315" customFormat="false" ht="32.1" hidden="false" customHeight="false" outlineLevel="0" collapsed="false">
      <c r="B315" s="124"/>
      <c r="C315" s="156" t="s">
        <v>171</v>
      </c>
      <c r="D315" s="94" t="n">
        <v>925</v>
      </c>
      <c r="E315" s="157" t="s">
        <v>57</v>
      </c>
      <c r="F315" s="157" t="s">
        <v>18</v>
      </c>
      <c r="G315" s="94" t="n">
        <v>5810060820</v>
      </c>
      <c r="H315" s="172" t="n">
        <v>600</v>
      </c>
      <c r="I315" s="161" t="n">
        <f aca="false">SUM(J315:P315)</f>
        <v>576200</v>
      </c>
      <c r="J315" s="161" t="n">
        <v>605300</v>
      </c>
      <c r="K315" s="162" t="n">
        <v>-29100</v>
      </c>
      <c r="L315" s="162"/>
      <c r="M315" s="162"/>
      <c r="N315" s="162"/>
      <c r="O315" s="162"/>
      <c r="P315" s="163"/>
      <c r="Q315" s="161" t="n">
        <f aca="false">SUM(R315:X315)</f>
        <v>598500</v>
      </c>
      <c r="R315" s="161" t="n">
        <v>598500</v>
      </c>
      <c r="S315" s="162"/>
      <c r="T315" s="162"/>
      <c r="U315" s="162"/>
      <c r="V315" s="162"/>
      <c r="W315" s="162"/>
      <c r="X315" s="163"/>
    </row>
    <row r="316" customFormat="false" ht="79.85" hidden="false" customHeight="false" outlineLevel="0" collapsed="false">
      <c r="B316" s="124"/>
      <c r="C316" s="156" t="s">
        <v>173</v>
      </c>
      <c r="D316" s="94" t="n">
        <v>925</v>
      </c>
      <c r="E316" s="157" t="s">
        <v>57</v>
      </c>
      <c r="F316" s="157" t="s">
        <v>18</v>
      </c>
      <c r="G316" s="94" t="n">
        <v>5810060860</v>
      </c>
      <c r="H316" s="172"/>
      <c r="I316" s="161" t="n">
        <f aca="false">SUM(J316:P316)</f>
        <v>830659500</v>
      </c>
      <c r="J316" s="161" t="n">
        <f aca="false">J317</f>
        <v>755830100</v>
      </c>
      <c r="K316" s="162" t="n">
        <f aca="false">K317</f>
        <v>74567400</v>
      </c>
      <c r="L316" s="162" t="n">
        <f aca="false">L317</f>
        <v>262000</v>
      </c>
      <c r="M316" s="162" t="n">
        <f aca="false">M317</f>
        <v>0</v>
      </c>
      <c r="N316" s="162" t="n">
        <f aca="false">N317</f>
        <v>0</v>
      </c>
      <c r="O316" s="162" t="n">
        <f aca="false">O317</f>
        <v>0</v>
      </c>
      <c r="P316" s="163" t="n">
        <f aca="false">P317</f>
        <v>0</v>
      </c>
      <c r="Q316" s="161" t="n">
        <f aca="false">SUM(R316:X316)</f>
        <v>875671900</v>
      </c>
      <c r="R316" s="161" t="n">
        <f aca="false">R317</f>
        <v>871773300</v>
      </c>
      <c r="S316" s="162" t="n">
        <f aca="false">S317</f>
        <v>0</v>
      </c>
      <c r="T316" s="162" t="n">
        <f aca="false">T317</f>
        <v>3898600</v>
      </c>
      <c r="U316" s="162" t="n">
        <f aca="false">U317</f>
        <v>0</v>
      </c>
      <c r="V316" s="162" t="n">
        <f aca="false">V317</f>
        <v>0</v>
      </c>
      <c r="W316" s="162" t="n">
        <f aca="false">W317</f>
        <v>0</v>
      </c>
      <c r="X316" s="163" t="n">
        <f aca="false">X317</f>
        <v>0</v>
      </c>
    </row>
    <row r="317" customFormat="false" ht="32.1" hidden="false" customHeight="false" outlineLevel="0" collapsed="false">
      <c r="B317" s="124"/>
      <c r="C317" s="156" t="s">
        <v>171</v>
      </c>
      <c r="D317" s="94" t="n">
        <v>925</v>
      </c>
      <c r="E317" s="157" t="s">
        <v>57</v>
      </c>
      <c r="F317" s="157" t="s">
        <v>18</v>
      </c>
      <c r="G317" s="94" t="n">
        <v>5810060860</v>
      </c>
      <c r="H317" s="172" t="n">
        <v>600</v>
      </c>
      <c r="I317" s="161" t="n">
        <f aca="false">SUM(J317:P317)</f>
        <v>830659500</v>
      </c>
      <c r="J317" s="161" t="n">
        <v>755830100</v>
      </c>
      <c r="K317" s="162" t="n">
        <v>74567400</v>
      </c>
      <c r="L317" s="162" t="n">
        <v>262000</v>
      </c>
      <c r="M317" s="162"/>
      <c r="N317" s="162"/>
      <c r="O317" s="162"/>
      <c r="P317" s="163"/>
      <c r="Q317" s="161" t="n">
        <f aca="false">SUM(R317:X317)</f>
        <v>875671900</v>
      </c>
      <c r="R317" s="161" t="n">
        <v>871773300</v>
      </c>
      <c r="S317" s="162"/>
      <c r="T317" s="162" t="n">
        <v>3898600</v>
      </c>
      <c r="U317" s="162"/>
      <c r="V317" s="162"/>
      <c r="W317" s="162"/>
      <c r="X317" s="163"/>
    </row>
    <row r="318" customFormat="false" ht="32.1" hidden="false" customHeight="false" outlineLevel="0" collapsed="false">
      <c r="B318" s="124"/>
      <c r="C318" s="156" t="s">
        <v>177</v>
      </c>
      <c r="D318" s="94" t="n">
        <v>925</v>
      </c>
      <c r="E318" s="157" t="s">
        <v>57</v>
      </c>
      <c r="F318" s="157" t="s">
        <v>18</v>
      </c>
      <c r="G318" s="94" t="n">
        <v>5810100000</v>
      </c>
      <c r="H318" s="172"/>
      <c r="I318" s="161" t="n">
        <f aca="false">SUM(J318:P318)</f>
        <v>16380100</v>
      </c>
      <c r="J318" s="161" t="n">
        <f aca="false">J319</f>
        <v>12649700</v>
      </c>
      <c r="K318" s="162" t="n">
        <f aca="false">K319+K321</f>
        <v>3730400</v>
      </c>
      <c r="L318" s="162" t="n">
        <f aca="false">L319</f>
        <v>0</v>
      </c>
      <c r="M318" s="162" t="n">
        <f aca="false">M319</f>
        <v>0</v>
      </c>
      <c r="N318" s="162" t="n">
        <f aca="false">N319</f>
        <v>0</v>
      </c>
      <c r="O318" s="162" t="n">
        <f aca="false">O319</f>
        <v>0</v>
      </c>
      <c r="P318" s="163" t="n">
        <f aca="false">P319</f>
        <v>0</v>
      </c>
      <c r="Q318" s="161" t="n">
        <f aca="false">SUM(R318:X318)</f>
        <v>16380100</v>
      </c>
      <c r="R318" s="161" t="n">
        <f aca="false">R319+R321</f>
        <v>16380100</v>
      </c>
      <c r="S318" s="162" t="n">
        <f aca="false">S319</f>
        <v>0</v>
      </c>
      <c r="T318" s="162" t="n">
        <f aca="false">T319</f>
        <v>0</v>
      </c>
      <c r="U318" s="162" t="n">
        <f aca="false">U319</f>
        <v>0</v>
      </c>
      <c r="V318" s="162" t="n">
        <f aca="false">V319</f>
        <v>0</v>
      </c>
      <c r="W318" s="162" t="n">
        <f aca="false">W319</f>
        <v>0</v>
      </c>
      <c r="X318" s="163" t="n">
        <f aca="false">X319</f>
        <v>0</v>
      </c>
    </row>
    <row r="319" customFormat="false" ht="32.1" hidden="false" customHeight="false" outlineLevel="0" collapsed="false">
      <c r="B319" s="124"/>
      <c r="C319" s="156" t="s">
        <v>177</v>
      </c>
      <c r="D319" s="94" t="n">
        <v>925</v>
      </c>
      <c r="E319" s="157" t="s">
        <v>57</v>
      </c>
      <c r="F319" s="157" t="s">
        <v>18</v>
      </c>
      <c r="G319" s="94" t="n">
        <v>5810100590</v>
      </c>
      <c r="H319" s="172"/>
      <c r="I319" s="161" t="n">
        <f aca="false">SUM(J319:P319)</f>
        <v>510400</v>
      </c>
      <c r="J319" s="161" t="n">
        <f aca="false">J320</f>
        <v>12649700</v>
      </c>
      <c r="K319" s="162" t="n">
        <f aca="false">K320</f>
        <v>-12139300</v>
      </c>
      <c r="L319" s="162" t="n">
        <f aca="false">L320</f>
        <v>0</v>
      </c>
      <c r="M319" s="162" t="n">
        <f aca="false">M320</f>
        <v>0</v>
      </c>
      <c r="N319" s="162" t="n">
        <f aca="false">N320</f>
        <v>0</v>
      </c>
      <c r="O319" s="162" t="n">
        <f aca="false">O320</f>
        <v>0</v>
      </c>
      <c r="P319" s="163" t="n">
        <f aca="false">P320</f>
        <v>0</v>
      </c>
      <c r="Q319" s="161" t="n">
        <f aca="false">SUM(R319:X319)</f>
        <v>510400</v>
      </c>
      <c r="R319" s="161" t="n">
        <f aca="false">R320</f>
        <v>510400</v>
      </c>
      <c r="S319" s="162" t="n">
        <f aca="false">S320</f>
        <v>0</v>
      </c>
      <c r="T319" s="162" t="n">
        <f aca="false">T320</f>
        <v>0</v>
      </c>
      <c r="U319" s="162" t="n">
        <f aca="false">U320</f>
        <v>0</v>
      </c>
      <c r="V319" s="162" t="n">
        <f aca="false">V320</f>
        <v>0</v>
      </c>
      <c r="W319" s="162" t="n">
        <f aca="false">W320</f>
        <v>0</v>
      </c>
      <c r="X319" s="163" t="n">
        <f aca="false">X320</f>
        <v>0</v>
      </c>
    </row>
    <row r="320" customFormat="false" ht="32.1" hidden="false" customHeight="false" outlineLevel="0" collapsed="false">
      <c r="B320" s="124"/>
      <c r="C320" s="156" t="s">
        <v>171</v>
      </c>
      <c r="D320" s="94" t="n">
        <v>925</v>
      </c>
      <c r="E320" s="157" t="s">
        <v>57</v>
      </c>
      <c r="F320" s="157" t="s">
        <v>18</v>
      </c>
      <c r="G320" s="94" t="n">
        <v>5810100590</v>
      </c>
      <c r="H320" s="172" t="n">
        <v>600</v>
      </c>
      <c r="I320" s="161" t="n">
        <f aca="false">SUM(J320:P320)</f>
        <v>510400</v>
      </c>
      <c r="J320" s="161" t="n">
        <v>12649700</v>
      </c>
      <c r="K320" s="162" t="n">
        <v>-12139300</v>
      </c>
      <c r="L320" s="162"/>
      <c r="M320" s="162"/>
      <c r="N320" s="162"/>
      <c r="O320" s="162"/>
      <c r="P320" s="163"/>
      <c r="Q320" s="161" t="n">
        <f aca="false">SUM(R320:X320)</f>
        <v>510400</v>
      </c>
      <c r="R320" s="161" t="n">
        <v>510400</v>
      </c>
      <c r="S320" s="162"/>
      <c r="T320" s="162"/>
      <c r="U320" s="162"/>
      <c r="V320" s="162"/>
      <c r="W320" s="162"/>
      <c r="X320" s="163"/>
    </row>
    <row r="321" customFormat="false" ht="79.85" hidden="false" customHeight="false" outlineLevel="0" collapsed="false">
      <c r="B321" s="124"/>
      <c r="C321" s="156" t="s">
        <v>178</v>
      </c>
      <c r="D321" s="94" t="n">
        <v>925</v>
      </c>
      <c r="E321" s="157" t="s">
        <v>57</v>
      </c>
      <c r="F321" s="157" t="s">
        <v>18</v>
      </c>
      <c r="G321" s="94" t="n">
        <v>5810100591</v>
      </c>
      <c r="H321" s="172"/>
      <c r="I321" s="161" t="n">
        <f aca="false">SUM(J321:P321)</f>
        <v>15869700</v>
      </c>
      <c r="J321" s="161"/>
      <c r="K321" s="162" t="n">
        <f aca="false">K322</f>
        <v>15869700</v>
      </c>
      <c r="L321" s="162"/>
      <c r="M321" s="162"/>
      <c r="N321" s="162"/>
      <c r="O321" s="162"/>
      <c r="P321" s="163"/>
      <c r="Q321" s="161" t="n">
        <f aca="false">SUM(R321:X321)</f>
        <v>15869700</v>
      </c>
      <c r="R321" s="161" t="n">
        <f aca="false">R322</f>
        <v>15869700</v>
      </c>
      <c r="S321" s="162"/>
      <c r="T321" s="162"/>
      <c r="U321" s="162"/>
      <c r="V321" s="162"/>
      <c r="W321" s="162"/>
      <c r="X321" s="163"/>
    </row>
    <row r="322" customFormat="false" ht="32.1" hidden="false" customHeight="false" outlineLevel="0" collapsed="false">
      <c r="B322" s="124"/>
      <c r="C322" s="156" t="s">
        <v>171</v>
      </c>
      <c r="D322" s="94" t="n">
        <v>925</v>
      </c>
      <c r="E322" s="157" t="s">
        <v>57</v>
      </c>
      <c r="F322" s="157" t="s">
        <v>18</v>
      </c>
      <c r="G322" s="94" t="n">
        <v>5810100591</v>
      </c>
      <c r="H322" s="172" t="n">
        <v>600</v>
      </c>
      <c r="I322" s="161" t="n">
        <f aca="false">SUM(J322:P322)</f>
        <v>15869700</v>
      </c>
      <c r="J322" s="161"/>
      <c r="K322" s="162" t="n">
        <v>15869700</v>
      </c>
      <c r="L322" s="162"/>
      <c r="M322" s="162"/>
      <c r="N322" s="162"/>
      <c r="O322" s="162"/>
      <c r="P322" s="163"/>
      <c r="Q322" s="161" t="n">
        <f aca="false">SUM(R322:X322)</f>
        <v>15869700</v>
      </c>
      <c r="R322" s="161" t="n">
        <v>15869700</v>
      </c>
      <c r="S322" s="162"/>
      <c r="T322" s="162"/>
      <c r="U322" s="162"/>
      <c r="V322" s="162"/>
      <c r="W322" s="162"/>
      <c r="X322" s="163"/>
    </row>
    <row r="323" customFormat="false" ht="32.1" hidden="true" customHeight="false" outlineLevel="0" collapsed="false">
      <c r="B323" s="124"/>
      <c r="C323" s="156" t="s">
        <v>307</v>
      </c>
      <c r="D323" s="94" t="n">
        <v>925</v>
      </c>
      <c r="E323" s="157" t="s">
        <v>57</v>
      </c>
      <c r="F323" s="157" t="s">
        <v>18</v>
      </c>
      <c r="G323" s="94" t="n">
        <v>9900000000</v>
      </c>
      <c r="H323" s="172"/>
      <c r="I323" s="161" t="n">
        <f aca="false">SUM(J323:P323)</f>
        <v>0</v>
      </c>
      <c r="J323" s="161" t="n">
        <f aca="false">J324</f>
        <v>500000</v>
      </c>
      <c r="K323" s="162" t="n">
        <f aca="false">K324</f>
        <v>-500000</v>
      </c>
      <c r="L323" s="162" t="n">
        <f aca="false">L324</f>
        <v>0</v>
      </c>
      <c r="M323" s="162" t="n">
        <f aca="false">M324</f>
        <v>0</v>
      </c>
      <c r="N323" s="162" t="n">
        <f aca="false">N324</f>
        <v>0</v>
      </c>
      <c r="O323" s="162" t="n">
        <f aca="false">O324</f>
        <v>0</v>
      </c>
      <c r="P323" s="163" t="n">
        <f aca="false">P324</f>
        <v>0</v>
      </c>
      <c r="Q323" s="161" t="n">
        <f aca="false">SUM(R323:X323)</f>
        <v>0</v>
      </c>
      <c r="R323" s="161" t="n">
        <f aca="false">R324</f>
        <v>0</v>
      </c>
      <c r="S323" s="162" t="n">
        <f aca="false">S324</f>
        <v>0</v>
      </c>
      <c r="T323" s="162" t="n">
        <f aca="false">T324</f>
        <v>0</v>
      </c>
      <c r="U323" s="162" t="n">
        <f aca="false">U324</f>
        <v>0</v>
      </c>
      <c r="V323" s="162" t="n">
        <f aca="false">V324</f>
        <v>0</v>
      </c>
      <c r="W323" s="162" t="n">
        <f aca="false">W324</f>
        <v>0</v>
      </c>
      <c r="X323" s="163" t="n">
        <f aca="false">X324</f>
        <v>0</v>
      </c>
    </row>
    <row r="324" customFormat="false" ht="17.35" hidden="true" customHeight="false" outlineLevel="0" collapsed="false">
      <c r="B324" s="124"/>
      <c r="C324" s="156" t="s">
        <v>311</v>
      </c>
      <c r="D324" s="94" t="n">
        <v>925</v>
      </c>
      <c r="E324" s="157" t="s">
        <v>57</v>
      </c>
      <c r="F324" s="157" t="s">
        <v>18</v>
      </c>
      <c r="G324" s="94" t="n">
        <v>9900010910</v>
      </c>
      <c r="H324" s="172"/>
      <c r="I324" s="161" t="n">
        <f aca="false">SUM(J324:P324)</f>
        <v>0</v>
      </c>
      <c r="J324" s="161" t="n">
        <f aca="false">J325</f>
        <v>500000</v>
      </c>
      <c r="K324" s="162" t="n">
        <f aca="false">K325</f>
        <v>-500000</v>
      </c>
      <c r="L324" s="162" t="n">
        <f aca="false">L325</f>
        <v>0</v>
      </c>
      <c r="M324" s="162" t="n">
        <f aca="false">M325</f>
        <v>0</v>
      </c>
      <c r="N324" s="162" t="n">
        <f aca="false">N325</f>
        <v>0</v>
      </c>
      <c r="O324" s="162" t="n">
        <f aca="false">O325</f>
        <v>0</v>
      </c>
      <c r="P324" s="163" t="n">
        <f aca="false">P325</f>
        <v>0</v>
      </c>
      <c r="Q324" s="161" t="n">
        <f aca="false">SUM(R324:X324)</f>
        <v>0</v>
      </c>
      <c r="R324" s="161" t="n">
        <f aca="false">R325</f>
        <v>0</v>
      </c>
      <c r="S324" s="162" t="n">
        <f aca="false">S325</f>
        <v>0</v>
      </c>
      <c r="T324" s="162" t="n">
        <f aca="false">T325</f>
        <v>0</v>
      </c>
      <c r="U324" s="162" t="n">
        <f aca="false">U325</f>
        <v>0</v>
      </c>
      <c r="V324" s="162" t="n">
        <f aca="false">V325</f>
        <v>0</v>
      </c>
      <c r="W324" s="162" t="n">
        <f aca="false">W325</f>
        <v>0</v>
      </c>
      <c r="X324" s="163" t="n">
        <f aca="false">X325</f>
        <v>0</v>
      </c>
    </row>
    <row r="325" customFormat="false" ht="17.35" hidden="true" customHeight="false" outlineLevel="0" collapsed="false">
      <c r="B325" s="124"/>
      <c r="C325" s="156" t="s">
        <v>111</v>
      </c>
      <c r="D325" s="94" t="n">
        <v>925</v>
      </c>
      <c r="E325" s="157" t="s">
        <v>57</v>
      </c>
      <c r="F325" s="157" t="s">
        <v>18</v>
      </c>
      <c r="G325" s="94" t="n">
        <v>9900010910</v>
      </c>
      <c r="H325" s="172" t="n">
        <v>800</v>
      </c>
      <c r="I325" s="161" t="n">
        <f aca="false">SUM(J325:P325)</f>
        <v>0</v>
      </c>
      <c r="J325" s="161" t="n">
        <v>500000</v>
      </c>
      <c r="K325" s="162" t="n">
        <v>-500000</v>
      </c>
      <c r="L325" s="162"/>
      <c r="M325" s="162"/>
      <c r="N325" s="162"/>
      <c r="O325" s="162"/>
      <c r="P325" s="163"/>
      <c r="Q325" s="161" t="n">
        <f aca="false">SUM(R325:X325)</f>
        <v>0</v>
      </c>
      <c r="R325" s="161"/>
      <c r="S325" s="162"/>
      <c r="T325" s="162"/>
      <c r="U325" s="162"/>
      <c r="V325" s="162"/>
      <c r="W325" s="162"/>
      <c r="X325" s="163"/>
    </row>
    <row r="326" customFormat="false" ht="17.35" hidden="false" customHeight="false" outlineLevel="0" collapsed="false">
      <c r="B326" s="124"/>
      <c r="C326" s="156" t="s">
        <v>59</v>
      </c>
      <c r="D326" s="94" t="n">
        <v>925</v>
      </c>
      <c r="E326" s="157" t="s">
        <v>57</v>
      </c>
      <c r="F326" s="157" t="s">
        <v>20</v>
      </c>
      <c r="G326" s="94"/>
      <c r="H326" s="172"/>
      <c r="I326" s="161" t="n">
        <f aca="false">SUM(J326:P326)</f>
        <v>1979779500</v>
      </c>
      <c r="J326" s="161" t="n">
        <f aca="false">J327+J369</f>
        <v>1875715300</v>
      </c>
      <c r="K326" s="161" t="n">
        <f aca="false">K327+K369</f>
        <v>95652800</v>
      </c>
      <c r="L326" s="162" t="n">
        <f aca="false">L327+L369</f>
        <v>8411400</v>
      </c>
      <c r="M326" s="162" t="n">
        <f aca="false">M327+M369</f>
        <v>0</v>
      </c>
      <c r="N326" s="162" t="n">
        <f aca="false">N327+N369</f>
        <v>0</v>
      </c>
      <c r="O326" s="162" t="n">
        <f aca="false">O327+O369</f>
        <v>0</v>
      </c>
      <c r="P326" s="163" t="n">
        <f aca="false">P327+P369</f>
        <v>0</v>
      </c>
      <c r="Q326" s="161" t="n">
        <f aca="false">SUM(R326:X326)</f>
        <v>2079776800</v>
      </c>
      <c r="R326" s="161" t="n">
        <f aca="false">R327+R369</f>
        <v>1861458900</v>
      </c>
      <c r="S326" s="162" t="n">
        <f aca="false">S327+S369</f>
        <v>0</v>
      </c>
      <c r="T326" s="162" t="n">
        <f aca="false">T327+T369</f>
        <v>218317900</v>
      </c>
      <c r="U326" s="162" t="n">
        <f aca="false">U327+U369</f>
        <v>0</v>
      </c>
      <c r="V326" s="162" t="n">
        <f aca="false">V327+V369</f>
        <v>0</v>
      </c>
      <c r="W326" s="162" t="n">
        <f aca="false">W327+W369</f>
        <v>0</v>
      </c>
      <c r="X326" s="163" t="n">
        <f aca="false">X327+X369</f>
        <v>0</v>
      </c>
    </row>
    <row r="327" customFormat="false" ht="17.35" hidden="false" customHeight="false" outlineLevel="0" collapsed="false">
      <c r="B327" s="124"/>
      <c r="C327" s="156" t="s">
        <v>167</v>
      </c>
      <c r="D327" s="94" t="n">
        <v>925</v>
      </c>
      <c r="E327" s="157" t="s">
        <v>57</v>
      </c>
      <c r="F327" s="157" t="s">
        <v>20</v>
      </c>
      <c r="G327" s="94" t="n">
        <v>5800000000</v>
      </c>
      <c r="H327" s="172"/>
      <c r="I327" s="161" t="n">
        <f aca="false">SUM(J327:P327)</f>
        <v>1979779500</v>
      </c>
      <c r="J327" s="161" t="n">
        <f aca="false">J328</f>
        <v>1875215300</v>
      </c>
      <c r="K327" s="162" t="n">
        <f aca="false">K328</f>
        <v>96152800</v>
      </c>
      <c r="L327" s="162" t="n">
        <f aca="false">L328</f>
        <v>8411400</v>
      </c>
      <c r="M327" s="162" t="n">
        <f aca="false">M328</f>
        <v>0</v>
      </c>
      <c r="N327" s="162" t="n">
        <f aca="false">N328</f>
        <v>0</v>
      </c>
      <c r="O327" s="162" t="n">
        <f aca="false">O328</f>
        <v>0</v>
      </c>
      <c r="P327" s="163" t="n">
        <f aca="false">P328</f>
        <v>0</v>
      </c>
      <c r="Q327" s="161" t="n">
        <f aca="false">SUM(R327:X327)</f>
        <v>2079776800</v>
      </c>
      <c r="R327" s="161" t="n">
        <f aca="false">R328</f>
        <v>1861458900</v>
      </c>
      <c r="S327" s="162" t="n">
        <f aca="false">S328</f>
        <v>0</v>
      </c>
      <c r="T327" s="162" t="n">
        <f aca="false">T328</f>
        <v>218317900</v>
      </c>
      <c r="U327" s="162" t="n">
        <f aca="false">U328</f>
        <v>0</v>
      </c>
      <c r="V327" s="162" t="n">
        <f aca="false">V328</f>
        <v>0</v>
      </c>
      <c r="W327" s="162" t="n">
        <f aca="false">W328</f>
        <v>0</v>
      </c>
      <c r="X327" s="163" t="n">
        <f aca="false">X328</f>
        <v>0</v>
      </c>
    </row>
    <row r="328" customFormat="false" ht="17.35" hidden="false" customHeight="false" outlineLevel="0" collapsed="false">
      <c r="B328" s="124"/>
      <c r="C328" s="156" t="s">
        <v>168</v>
      </c>
      <c r="D328" s="94" t="n">
        <v>925</v>
      </c>
      <c r="E328" s="157" t="s">
        <v>57</v>
      </c>
      <c r="F328" s="157" t="s">
        <v>20</v>
      </c>
      <c r="G328" s="94" t="n">
        <v>5810000000</v>
      </c>
      <c r="H328" s="172"/>
      <c r="I328" s="161" t="n">
        <f aca="false">SUM(J328:P328)</f>
        <v>1979779500</v>
      </c>
      <c r="J328" s="161" t="n">
        <f aca="false">J333+J335+J337+J339+J329+J343+J341+J331+J364</f>
        <v>1875215300</v>
      </c>
      <c r="K328" s="162" t="n">
        <f aca="false">K333+K335+K337+K339+K329+K343+K341+K331</f>
        <v>96152800</v>
      </c>
      <c r="L328" s="162" t="n">
        <f aca="false">L333+L335+L337+L339+L329+L343+L341+L331+L364</f>
        <v>8411400</v>
      </c>
      <c r="M328" s="162" t="n">
        <f aca="false">M333+M335+M337+M339+M329+M343+M341+M331+M364</f>
        <v>0</v>
      </c>
      <c r="N328" s="162" t="n">
        <f aca="false">N333+N335+N337+N339+N329+N343+N341+N331+N364</f>
        <v>0</v>
      </c>
      <c r="O328" s="162" t="n">
        <f aca="false">O333+O335+O337+O339+O329+O343+O341+O331+O364</f>
        <v>0</v>
      </c>
      <c r="P328" s="163" t="n">
        <f aca="false">P333+P335+P337+P339+P329+P343+P341+P331+P364</f>
        <v>0</v>
      </c>
      <c r="Q328" s="161" t="n">
        <f aca="false">SUM(R328:X328)</f>
        <v>2079776800</v>
      </c>
      <c r="R328" s="161" t="n">
        <f aca="false">R333+R335+R337+R339+R329+R343+R341+R331</f>
        <v>1861458900</v>
      </c>
      <c r="S328" s="162" t="n">
        <f aca="false">S333+S335+S337+S339+S329+S343+S341+S331</f>
        <v>0</v>
      </c>
      <c r="T328" s="162" t="n">
        <f aca="false">T333+T335+T337+T339+T329+T343+T341+T331</f>
        <v>218317900</v>
      </c>
      <c r="U328" s="162" t="n">
        <f aca="false">U333+U335+U337+U339+U329+U343+U341+U331</f>
        <v>0</v>
      </c>
      <c r="V328" s="162" t="n">
        <f aca="false">V333+V335+V337+V339+V329+V343+V341+V331</f>
        <v>0</v>
      </c>
      <c r="W328" s="162" t="n">
        <f aca="false">W333+W335+W337+W339+W329+W343+W341+W331</f>
        <v>0</v>
      </c>
      <c r="X328" s="163" t="n">
        <f aca="false">X333+X335+X337+X339+X329+X343+X341+X331</f>
        <v>0</v>
      </c>
    </row>
    <row r="329" customFormat="false" ht="32.1" hidden="false" customHeight="false" outlineLevel="0" collapsed="false">
      <c r="B329" s="124"/>
      <c r="C329" s="156" t="s">
        <v>135</v>
      </c>
      <c r="D329" s="94" t="n">
        <v>925</v>
      </c>
      <c r="E329" s="157" t="s">
        <v>57</v>
      </c>
      <c r="F329" s="157" t="s">
        <v>20</v>
      </c>
      <c r="G329" s="94" t="n">
        <v>5810000590</v>
      </c>
      <c r="H329" s="172"/>
      <c r="I329" s="161" t="n">
        <f aca="false">SUM(J329:P329)</f>
        <v>209523700</v>
      </c>
      <c r="J329" s="161" t="n">
        <f aca="false">J330</f>
        <v>188308000</v>
      </c>
      <c r="K329" s="162" t="n">
        <f aca="false">K330</f>
        <v>21215700</v>
      </c>
      <c r="L329" s="162" t="n">
        <f aca="false">L330</f>
        <v>0</v>
      </c>
      <c r="M329" s="162" t="n">
        <f aca="false">M330</f>
        <v>0</v>
      </c>
      <c r="N329" s="162" t="n">
        <f aca="false">N330</f>
        <v>0</v>
      </c>
      <c r="O329" s="162" t="n">
        <f aca="false">O330</f>
        <v>0</v>
      </c>
      <c r="P329" s="163" t="n">
        <f aca="false">P330</f>
        <v>0</v>
      </c>
      <c r="Q329" s="161" t="n">
        <f aca="false">SUM(R329:X329)</f>
        <v>224021800</v>
      </c>
      <c r="R329" s="161" t="n">
        <f aca="false">R330</f>
        <v>224021800</v>
      </c>
      <c r="S329" s="162" t="n">
        <f aca="false">S330</f>
        <v>0</v>
      </c>
      <c r="T329" s="162" t="n">
        <f aca="false">T330</f>
        <v>0</v>
      </c>
      <c r="U329" s="162" t="n">
        <f aca="false">U330</f>
        <v>0</v>
      </c>
      <c r="V329" s="162" t="n">
        <f aca="false">V330</f>
        <v>0</v>
      </c>
      <c r="W329" s="162" t="n">
        <f aca="false">W330</f>
        <v>0</v>
      </c>
      <c r="X329" s="163" t="n">
        <f aca="false">X330</f>
        <v>0</v>
      </c>
    </row>
    <row r="330" customFormat="false" ht="32.1" hidden="false" customHeight="false" outlineLevel="0" collapsed="false">
      <c r="B330" s="124"/>
      <c r="C330" s="156" t="s">
        <v>171</v>
      </c>
      <c r="D330" s="94" t="n">
        <v>925</v>
      </c>
      <c r="E330" s="157" t="s">
        <v>57</v>
      </c>
      <c r="F330" s="157" t="s">
        <v>20</v>
      </c>
      <c r="G330" s="94" t="n">
        <v>5810000590</v>
      </c>
      <c r="H330" s="172" t="n">
        <v>600</v>
      </c>
      <c r="I330" s="161" t="n">
        <f aca="false">SUM(J330:P330)</f>
        <v>209523700</v>
      </c>
      <c r="J330" s="161" t="n">
        <v>188308000</v>
      </c>
      <c r="K330" s="162" t="n">
        <v>21215700</v>
      </c>
      <c r="L330" s="162"/>
      <c r="M330" s="162"/>
      <c r="N330" s="162"/>
      <c r="O330" s="162"/>
      <c r="P330" s="163"/>
      <c r="Q330" s="161" t="n">
        <f aca="false">SUM(R330:X330)</f>
        <v>224021800</v>
      </c>
      <c r="R330" s="161" t="n">
        <v>224021800</v>
      </c>
      <c r="S330" s="162"/>
      <c r="T330" s="162"/>
      <c r="U330" s="162"/>
      <c r="V330" s="162"/>
      <c r="W330" s="162"/>
      <c r="X330" s="163"/>
    </row>
    <row r="331" customFormat="false" ht="17.35" hidden="true" customHeight="false" outlineLevel="0" collapsed="false">
      <c r="B331" s="124"/>
      <c r="C331" s="156" t="s">
        <v>170</v>
      </c>
      <c r="D331" s="94" t="n">
        <v>925</v>
      </c>
      <c r="E331" s="157" t="s">
        <v>57</v>
      </c>
      <c r="F331" s="157" t="s">
        <v>20</v>
      </c>
      <c r="G331" s="94" t="n">
        <v>5810009020</v>
      </c>
      <c r="H331" s="172"/>
      <c r="I331" s="161" t="n">
        <f aca="false">SUM(J331:P331)</f>
        <v>0</v>
      </c>
      <c r="J331" s="161" t="n">
        <f aca="false">J332</f>
        <v>0</v>
      </c>
      <c r="K331" s="162" t="n">
        <f aca="false">K332</f>
        <v>0</v>
      </c>
      <c r="L331" s="162" t="n">
        <f aca="false">L332</f>
        <v>0</v>
      </c>
      <c r="M331" s="162" t="n">
        <f aca="false">M332</f>
        <v>0</v>
      </c>
      <c r="N331" s="162" t="n">
        <f aca="false">N332</f>
        <v>0</v>
      </c>
      <c r="O331" s="162" t="n">
        <f aca="false">O332</f>
        <v>0</v>
      </c>
      <c r="P331" s="163" t="n">
        <f aca="false">P332</f>
        <v>0</v>
      </c>
      <c r="Q331" s="161" t="n">
        <f aca="false">SUM(R331:X331)</f>
        <v>0</v>
      </c>
      <c r="R331" s="161" t="n">
        <f aca="false">R332</f>
        <v>0</v>
      </c>
      <c r="S331" s="162" t="n">
        <f aca="false">S332</f>
        <v>0</v>
      </c>
      <c r="T331" s="162" t="n">
        <f aca="false">T332</f>
        <v>0</v>
      </c>
      <c r="U331" s="162" t="n">
        <f aca="false">U332</f>
        <v>0</v>
      </c>
      <c r="V331" s="162" t="n">
        <f aca="false">V332</f>
        <v>0</v>
      </c>
      <c r="W331" s="162" t="n">
        <f aca="false">W332</f>
        <v>0</v>
      </c>
      <c r="X331" s="163" t="n">
        <f aca="false">X332</f>
        <v>0</v>
      </c>
    </row>
    <row r="332" customFormat="false" ht="32.1" hidden="true" customHeight="false" outlineLevel="0" collapsed="false">
      <c r="B332" s="124"/>
      <c r="C332" s="156" t="s">
        <v>171</v>
      </c>
      <c r="D332" s="94" t="n">
        <v>925</v>
      </c>
      <c r="E332" s="157" t="s">
        <v>57</v>
      </c>
      <c r="F332" s="157" t="s">
        <v>20</v>
      </c>
      <c r="G332" s="94" t="n">
        <v>5810009020</v>
      </c>
      <c r="H332" s="172" t="n">
        <v>600</v>
      </c>
      <c r="I332" s="161" t="n">
        <f aca="false">SUM(J332:P332)</f>
        <v>0</v>
      </c>
      <c r="J332" s="161"/>
      <c r="K332" s="162"/>
      <c r="L332" s="162"/>
      <c r="M332" s="162"/>
      <c r="N332" s="162"/>
      <c r="O332" s="162"/>
      <c r="P332" s="163"/>
      <c r="Q332" s="161" t="n">
        <f aca="false">SUM(R332:X332)</f>
        <v>0</v>
      </c>
      <c r="R332" s="161"/>
      <c r="S332" s="162"/>
      <c r="T332" s="162"/>
      <c r="U332" s="162"/>
      <c r="V332" s="162"/>
      <c r="W332" s="162"/>
      <c r="X332" s="163"/>
    </row>
    <row r="333" customFormat="false" ht="111.15" hidden="false" customHeight="false" outlineLevel="0" collapsed="false">
      <c r="B333" s="124"/>
      <c r="C333" s="156" t="s">
        <v>172</v>
      </c>
      <c r="D333" s="94" t="n">
        <v>925</v>
      </c>
      <c r="E333" s="157" t="s">
        <v>57</v>
      </c>
      <c r="F333" s="157" t="s">
        <v>20</v>
      </c>
      <c r="G333" s="94" t="n">
        <v>5810060820</v>
      </c>
      <c r="H333" s="172"/>
      <c r="I333" s="161" t="n">
        <f aca="false">SUM(J333:P333)</f>
        <v>2100200</v>
      </c>
      <c r="J333" s="161" t="n">
        <f aca="false">J334</f>
        <v>2195600</v>
      </c>
      <c r="K333" s="162" t="n">
        <f aca="false">K334</f>
        <v>-95400</v>
      </c>
      <c r="L333" s="162" t="n">
        <f aca="false">L334</f>
        <v>0</v>
      </c>
      <c r="M333" s="162" t="n">
        <f aca="false">M334</f>
        <v>0</v>
      </c>
      <c r="N333" s="162" t="n">
        <f aca="false">N334</f>
        <v>0</v>
      </c>
      <c r="O333" s="162" t="n">
        <f aca="false">O334</f>
        <v>0</v>
      </c>
      <c r="P333" s="163" t="n">
        <f aca="false">P334</f>
        <v>0</v>
      </c>
      <c r="Q333" s="161" t="n">
        <f aca="false">SUM(R333:X333)</f>
        <v>2183800</v>
      </c>
      <c r="R333" s="161" t="n">
        <f aca="false">R334</f>
        <v>2183800</v>
      </c>
      <c r="S333" s="162" t="n">
        <f aca="false">S334</f>
        <v>0</v>
      </c>
      <c r="T333" s="162" t="n">
        <f aca="false">T334</f>
        <v>0</v>
      </c>
      <c r="U333" s="162" t="n">
        <f aca="false">U334</f>
        <v>0</v>
      </c>
      <c r="V333" s="162" t="n">
        <f aca="false">V334</f>
        <v>0</v>
      </c>
      <c r="W333" s="162" t="n">
        <f aca="false">W334</f>
        <v>0</v>
      </c>
      <c r="X333" s="163" t="n">
        <f aca="false">X334</f>
        <v>0</v>
      </c>
    </row>
    <row r="334" customFormat="false" ht="32.1" hidden="false" customHeight="false" outlineLevel="0" collapsed="false">
      <c r="B334" s="124"/>
      <c r="C334" s="156" t="s">
        <v>171</v>
      </c>
      <c r="D334" s="94" t="n">
        <v>925</v>
      </c>
      <c r="E334" s="157" t="s">
        <v>57</v>
      </c>
      <c r="F334" s="157" t="s">
        <v>20</v>
      </c>
      <c r="G334" s="94" t="n">
        <v>5810060820</v>
      </c>
      <c r="H334" s="172" t="n">
        <v>600</v>
      </c>
      <c r="I334" s="161" t="n">
        <f aca="false">SUM(J334:P334)</f>
        <v>2100200</v>
      </c>
      <c r="J334" s="161" t="n">
        <v>2195600</v>
      </c>
      <c r="K334" s="162" t="n">
        <v>-95400</v>
      </c>
      <c r="L334" s="162"/>
      <c r="M334" s="162"/>
      <c r="N334" s="162"/>
      <c r="O334" s="162"/>
      <c r="P334" s="163"/>
      <c r="Q334" s="161" t="n">
        <f aca="false">SUM(R334:X334)</f>
        <v>2183800</v>
      </c>
      <c r="R334" s="161" t="n">
        <v>2183800</v>
      </c>
      <c r="S334" s="162"/>
      <c r="T334" s="162"/>
      <c r="U334" s="162"/>
      <c r="V334" s="162"/>
      <c r="W334" s="162"/>
      <c r="X334" s="163"/>
    </row>
    <row r="335" customFormat="false" ht="79.85" hidden="false" customHeight="false" outlineLevel="0" collapsed="false">
      <c r="B335" s="124"/>
      <c r="C335" s="156" t="s">
        <v>173</v>
      </c>
      <c r="D335" s="94" t="n">
        <v>925</v>
      </c>
      <c r="E335" s="157" t="s">
        <v>57</v>
      </c>
      <c r="F335" s="157" t="s">
        <v>20</v>
      </c>
      <c r="G335" s="94" t="n">
        <v>5810060860</v>
      </c>
      <c r="H335" s="172"/>
      <c r="I335" s="161" t="n">
        <f aca="false">SUM(J335:P335)</f>
        <v>1378681900</v>
      </c>
      <c r="J335" s="161" t="n">
        <f aca="false">J336</f>
        <v>1330917300</v>
      </c>
      <c r="K335" s="162" t="n">
        <f aca="false">K336</f>
        <v>58125200</v>
      </c>
      <c r="L335" s="162" t="n">
        <f aca="false">L336</f>
        <v>-10360600</v>
      </c>
      <c r="M335" s="162" t="n">
        <f aca="false">M336</f>
        <v>0</v>
      </c>
      <c r="N335" s="162" t="n">
        <f aca="false">N336</f>
        <v>0</v>
      </c>
      <c r="O335" s="162" t="n">
        <f aca="false">O336</f>
        <v>0</v>
      </c>
      <c r="P335" s="163" t="n">
        <f aca="false">P336</f>
        <v>0</v>
      </c>
      <c r="Q335" s="161" t="n">
        <f aca="false">SUM(R335:X335)</f>
        <v>1466954000</v>
      </c>
      <c r="R335" s="161" t="n">
        <f aca="false">R336</f>
        <v>1477578100</v>
      </c>
      <c r="S335" s="162" t="n">
        <f aca="false">S336</f>
        <v>0</v>
      </c>
      <c r="T335" s="162" t="n">
        <f aca="false">T336</f>
        <v>-10624100</v>
      </c>
      <c r="U335" s="162" t="n">
        <f aca="false">U336</f>
        <v>0</v>
      </c>
      <c r="V335" s="162" t="n">
        <f aca="false">V336</f>
        <v>0</v>
      </c>
      <c r="W335" s="162" t="n">
        <f aca="false">W336</f>
        <v>0</v>
      </c>
      <c r="X335" s="163" t="n">
        <f aca="false">X336</f>
        <v>0</v>
      </c>
    </row>
    <row r="336" customFormat="false" ht="32.1" hidden="false" customHeight="false" outlineLevel="0" collapsed="false">
      <c r="B336" s="124"/>
      <c r="C336" s="156" t="s">
        <v>171</v>
      </c>
      <c r="D336" s="94" t="n">
        <v>925</v>
      </c>
      <c r="E336" s="157" t="s">
        <v>57</v>
      </c>
      <c r="F336" s="157" t="s">
        <v>20</v>
      </c>
      <c r="G336" s="94" t="n">
        <v>5810060860</v>
      </c>
      <c r="H336" s="172" t="n">
        <v>600</v>
      </c>
      <c r="I336" s="161" t="n">
        <f aca="false">SUM(J336:P336)</f>
        <v>1378681900</v>
      </c>
      <c r="J336" s="161" t="n">
        <v>1330917300</v>
      </c>
      <c r="K336" s="162" t="n">
        <v>58125200</v>
      </c>
      <c r="L336" s="162" t="n">
        <v>-10360600</v>
      </c>
      <c r="M336" s="162"/>
      <c r="N336" s="162"/>
      <c r="O336" s="162"/>
      <c r="P336" s="163"/>
      <c r="Q336" s="161" t="n">
        <f aca="false">SUM(R336:X336)</f>
        <v>1466954000</v>
      </c>
      <c r="R336" s="161" t="n">
        <v>1477578100</v>
      </c>
      <c r="S336" s="162"/>
      <c r="T336" s="162" t="n">
        <v>-10624100</v>
      </c>
      <c r="U336" s="162"/>
      <c r="V336" s="162"/>
      <c r="W336" s="162"/>
      <c r="X336" s="163"/>
    </row>
    <row r="337" customFormat="false" ht="150.45" hidden="false" customHeight="true" outlineLevel="0" collapsed="false">
      <c r="B337" s="124"/>
      <c r="C337" s="156" t="s">
        <v>174</v>
      </c>
      <c r="D337" s="94" t="n">
        <v>925</v>
      </c>
      <c r="E337" s="157" t="s">
        <v>57</v>
      </c>
      <c r="F337" s="157" t="s">
        <v>20</v>
      </c>
      <c r="G337" s="94" t="n">
        <v>5810062370</v>
      </c>
      <c r="H337" s="172"/>
      <c r="I337" s="161" t="n">
        <f aca="false">SUM(J337:P337)</f>
        <v>63745600</v>
      </c>
      <c r="J337" s="161" t="n">
        <f aca="false">J338</f>
        <v>56643300</v>
      </c>
      <c r="K337" s="162" t="n">
        <f aca="false">K338</f>
        <v>7102300</v>
      </c>
      <c r="L337" s="162" t="n">
        <f aca="false">L338</f>
        <v>0</v>
      </c>
      <c r="M337" s="162" t="n">
        <f aca="false">M338</f>
        <v>0</v>
      </c>
      <c r="N337" s="162" t="n">
        <f aca="false">N338</f>
        <v>0</v>
      </c>
      <c r="O337" s="162" t="n">
        <f aca="false">O338</f>
        <v>0</v>
      </c>
      <c r="P337" s="163" t="n">
        <f aca="false">P338</f>
        <v>0</v>
      </c>
      <c r="Q337" s="161" t="n">
        <f aca="false">SUM(R337:X337)</f>
        <v>64709700</v>
      </c>
      <c r="R337" s="161" t="n">
        <f aca="false">R338</f>
        <v>64709700</v>
      </c>
      <c r="S337" s="162" t="n">
        <f aca="false">S338</f>
        <v>0</v>
      </c>
      <c r="T337" s="162" t="n">
        <f aca="false">T338</f>
        <v>0</v>
      </c>
      <c r="U337" s="162" t="n">
        <f aca="false">U338</f>
        <v>0</v>
      </c>
      <c r="V337" s="162" t="n">
        <f aca="false">V338</f>
        <v>0</v>
      </c>
      <c r="W337" s="162" t="n">
        <f aca="false">W338</f>
        <v>0</v>
      </c>
      <c r="X337" s="163" t="n">
        <f aca="false">X338</f>
        <v>0</v>
      </c>
    </row>
    <row r="338" customFormat="false" ht="32.1" hidden="false" customHeight="false" outlineLevel="0" collapsed="false">
      <c r="B338" s="124"/>
      <c r="C338" s="156" t="s">
        <v>171</v>
      </c>
      <c r="D338" s="94" t="n">
        <v>925</v>
      </c>
      <c r="E338" s="157" t="s">
        <v>57</v>
      </c>
      <c r="F338" s="157" t="s">
        <v>20</v>
      </c>
      <c r="G338" s="94" t="n">
        <v>5810062370</v>
      </c>
      <c r="H338" s="172" t="n">
        <v>600</v>
      </c>
      <c r="I338" s="161" t="n">
        <f aca="false">SUM(J338:P338)</f>
        <v>63745600</v>
      </c>
      <c r="J338" s="161" t="n">
        <v>56643300</v>
      </c>
      <c r="K338" s="162" t="n">
        <v>7102300</v>
      </c>
      <c r="L338" s="162"/>
      <c r="M338" s="162"/>
      <c r="N338" s="162"/>
      <c r="O338" s="162"/>
      <c r="P338" s="163"/>
      <c r="Q338" s="161" t="n">
        <f aca="false">SUM(R338:X338)</f>
        <v>64709700</v>
      </c>
      <c r="R338" s="161" t="n">
        <v>64709700</v>
      </c>
      <c r="S338" s="162"/>
      <c r="T338" s="162"/>
      <c r="U338" s="162"/>
      <c r="V338" s="162"/>
      <c r="W338" s="162"/>
      <c r="X338" s="163"/>
    </row>
    <row r="339" customFormat="false" ht="158.2" hidden="false" customHeight="false" outlineLevel="0" collapsed="false">
      <c r="B339" s="124"/>
      <c r="C339" s="156" t="s">
        <v>175</v>
      </c>
      <c r="D339" s="94" t="n">
        <v>925</v>
      </c>
      <c r="E339" s="157" t="s">
        <v>57</v>
      </c>
      <c r="F339" s="157" t="s">
        <v>20</v>
      </c>
      <c r="G339" s="94" t="n">
        <v>5810062500</v>
      </c>
      <c r="H339" s="172"/>
      <c r="I339" s="161" t="n">
        <f aca="false">SUM(J339:P339)</f>
        <v>9284800</v>
      </c>
      <c r="J339" s="161" t="n">
        <f aca="false">J340</f>
        <v>8990800</v>
      </c>
      <c r="K339" s="162" t="n">
        <f aca="false">K340</f>
        <v>294000</v>
      </c>
      <c r="L339" s="162" t="n">
        <f aca="false">L340</f>
        <v>0</v>
      </c>
      <c r="M339" s="162" t="n">
        <f aca="false">M340</f>
        <v>0</v>
      </c>
      <c r="N339" s="162" t="n">
        <f aca="false">N340</f>
        <v>0</v>
      </c>
      <c r="O339" s="162" t="n">
        <f aca="false">O340</f>
        <v>0</v>
      </c>
      <c r="P339" s="163" t="n">
        <f aca="false">P340</f>
        <v>0</v>
      </c>
      <c r="Q339" s="161" t="n">
        <f aca="false">SUM(R339:X339)</f>
        <v>9506700</v>
      </c>
      <c r="R339" s="161" t="n">
        <f aca="false">R340</f>
        <v>9506700</v>
      </c>
      <c r="S339" s="162" t="n">
        <f aca="false">S340</f>
        <v>0</v>
      </c>
      <c r="T339" s="162" t="n">
        <f aca="false">T340</f>
        <v>0</v>
      </c>
      <c r="U339" s="162" t="n">
        <f aca="false">U340</f>
        <v>0</v>
      </c>
      <c r="V339" s="162" t="n">
        <f aca="false">V340</f>
        <v>0</v>
      </c>
      <c r="W339" s="162" t="n">
        <f aca="false">W340</f>
        <v>0</v>
      </c>
      <c r="X339" s="163" t="n">
        <f aca="false">X340</f>
        <v>0</v>
      </c>
    </row>
    <row r="340" customFormat="false" ht="32.1" hidden="false" customHeight="false" outlineLevel="0" collapsed="false">
      <c r="B340" s="124"/>
      <c r="C340" s="156" t="s">
        <v>171</v>
      </c>
      <c r="D340" s="94" t="n">
        <v>925</v>
      </c>
      <c r="E340" s="157" t="s">
        <v>57</v>
      </c>
      <c r="F340" s="157" t="s">
        <v>20</v>
      </c>
      <c r="G340" s="94" t="n">
        <v>5810062500</v>
      </c>
      <c r="H340" s="172" t="n">
        <v>600</v>
      </c>
      <c r="I340" s="161" t="n">
        <f aca="false">SUM(J340:P340)</f>
        <v>9284800</v>
      </c>
      <c r="J340" s="161" t="n">
        <v>8990800</v>
      </c>
      <c r="K340" s="162" t="n">
        <v>294000</v>
      </c>
      <c r="L340" s="162"/>
      <c r="M340" s="162"/>
      <c r="N340" s="162"/>
      <c r="O340" s="162"/>
      <c r="P340" s="163"/>
      <c r="Q340" s="161" t="n">
        <f aca="false">SUM(R340:X340)</f>
        <v>9506700</v>
      </c>
      <c r="R340" s="161" t="n">
        <v>9506700</v>
      </c>
      <c r="S340" s="162"/>
      <c r="T340" s="162"/>
      <c r="U340" s="162"/>
      <c r="V340" s="162"/>
      <c r="W340" s="162"/>
      <c r="X340" s="163"/>
    </row>
    <row r="341" customFormat="false" ht="95.5" hidden="false" customHeight="false" outlineLevel="0" collapsed="false">
      <c r="B341" s="124"/>
      <c r="C341" s="156" t="s">
        <v>176</v>
      </c>
      <c r="D341" s="94" t="n">
        <v>925</v>
      </c>
      <c r="E341" s="157" t="s">
        <v>57</v>
      </c>
      <c r="F341" s="157" t="s">
        <v>20</v>
      </c>
      <c r="G341" s="94" t="n">
        <v>5810063540</v>
      </c>
      <c r="H341" s="172"/>
      <c r="I341" s="161" t="n">
        <f aca="false">SUM(J341:P341)</f>
        <v>2961000</v>
      </c>
      <c r="J341" s="161" t="n">
        <f aca="false">J342</f>
        <v>2497100</v>
      </c>
      <c r="K341" s="162" t="n">
        <f aca="false">K342</f>
        <v>463900</v>
      </c>
      <c r="L341" s="162" t="n">
        <f aca="false">L342</f>
        <v>0</v>
      </c>
      <c r="M341" s="162" t="n">
        <f aca="false">M342</f>
        <v>0</v>
      </c>
      <c r="N341" s="162" t="n">
        <f aca="false">N342</f>
        <v>0</v>
      </c>
      <c r="O341" s="162" t="n">
        <f aca="false">O342</f>
        <v>0</v>
      </c>
      <c r="P341" s="163" t="n">
        <f aca="false">P342</f>
        <v>0</v>
      </c>
      <c r="Q341" s="161" t="n">
        <f aca="false">SUM(R341:X341)</f>
        <v>2974100</v>
      </c>
      <c r="R341" s="161" t="n">
        <f aca="false">R342</f>
        <v>2974100</v>
      </c>
      <c r="S341" s="162" t="n">
        <f aca="false">S342</f>
        <v>0</v>
      </c>
      <c r="T341" s="162" t="n">
        <f aca="false">T342</f>
        <v>0</v>
      </c>
      <c r="U341" s="162" t="n">
        <f aca="false">U342</f>
        <v>0</v>
      </c>
      <c r="V341" s="162" t="n">
        <f aca="false">V342</f>
        <v>0</v>
      </c>
      <c r="W341" s="162" t="n">
        <f aca="false">W342</f>
        <v>0</v>
      </c>
      <c r="X341" s="163" t="n">
        <f aca="false">X342</f>
        <v>0</v>
      </c>
    </row>
    <row r="342" customFormat="false" ht="32.1" hidden="false" customHeight="false" outlineLevel="0" collapsed="false">
      <c r="B342" s="124"/>
      <c r="C342" s="156" t="s">
        <v>171</v>
      </c>
      <c r="D342" s="94" t="n">
        <v>925</v>
      </c>
      <c r="E342" s="157" t="s">
        <v>57</v>
      </c>
      <c r="F342" s="157" t="s">
        <v>20</v>
      </c>
      <c r="G342" s="94" t="n">
        <v>5810063540</v>
      </c>
      <c r="H342" s="172" t="n">
        <v>600</v>
      </c>
      <c r="I342" s="161" t="n">
        <f aca="false">SUM(J342:P342)</f>
        <v>2961000</v>
      </c>
      <c r="J342" s="161" t="n">
        <v>2497100</v>
      </c>
      <c r="K342" s="162" t="n">
        <v>463900</v>
      </c>
      <c r="L342" s="162"/>
      <c r="M342" s="162"/>
      <c r="N342" s="162"/>
      <c r="O342" s="162"/>
      <c r="P342" s="163"/>
      <c r="Q342" s="161" t="n">
        <f aca="false">SUM(R342:X342)</f>
        <v>2974100</v>
      </c>
      <c r="R342" s="161" t="n">
        <v>2974100</v>
      </c>
      <c r="S342" s="162"/>
      <c r="T342" s="162"/>
      <c r="U342" s="162"/>
      <c r="V342" s="162"/>
      <c r="W342" s="162"/>
      <c r="X342" s="163"/>
    </row>
    <row r="343" customFormat="false" ht="32.1" hidden="false" customHeight="false" outlineLevel="0" collapsed="false">
      <c r="B343" s="124"/>
      <c r="C343" s="156" t="s">
        <v>177</v>
      </c>
      <c r="D343" s="94" t="n">
        <v>925</v>
      </c>
      <c r="E343" s="157" t="s">
        <v>57</v>
      </c>
      <c r="F343" s="157" t="s">
        <v>20</v>
      </c>
      <c r="G343" s="94" t="n">
        <v>5810100000</v>
      </c>
      <c r="H343" s="172"/>
      <c r="I343" s="161" t="n">
        <f aca="false">SUM(J343:P343)</f>
        <v>205368000</v>
      </c>
      <c r="J343" s="161" t="n">
        <f aca="false">J354+J344+J358+J356</f>
        <v>178029400</v>
      </c>
      <c r="K343" s="161" t="n">
        <f aca="false">K355+K344+K358+K347+K349+K351+K353+K357+K360+K363</f>
        <v>9047100</v>
      </c>
      <c r="L343" s="162" t="n">
        <f aca="false">L354+L344+L358+L356</f>
        <v>18291500</v>
      </c>
      <c r="M343" s="162" t="n">
        <f aca="false">M354+M344+M358+M356+M348</f>
        <v>0</v>
      </c>
      <c r="N343" s="162" t="n">
        <f aca="false">N354+N344+N358+N356</f>
        <v>0</v>
      </c>
      <c r="O343" s="162" t="n">
        <f aca="false">O354+O344+O358+O356+O346+O348+O350+O352</f>
        <v>0</v>
      </c>
      <c r="P343" s="163" t="n">
        <f aca="false">P354+P344+P358+P356</f>
        <v>0</v>
      </c>
      <c r="Q343" s="161" t="n">
        <f aca="false">SUM(R343:X343)</f>
        <v>309426700</v>
      </c>
      <c r="R343" s="161" t="n">
        <f aca="false">R355+R344+R358+R347+R349+R351+R353+R357+R360+R362</f>
        <v>80484700</v>
      </c>
      <c r="S343" s="162" t="n">
        <f aca="false">S354+S344+S358</f>
        <v>0</v>
      </c>
      <c r="T343" s="162" t="n">
        <f aca="false">T354+T344+T358+T356+T364</f>
        <v>228942000</v>
      </c>
      <c r="U343" s="162" t="n">
        <f aca="false">U354+U344+U358+U356+U348</f>
        <v>0</v>
      </c>
      <c r="V343" s="162" t="n">
        <f aca="false">V354+V344+V358+V356+V346+V348</f>
        <v>0</v>
      </c>
      <c r="W343" s="162" t="n">
        <f aca="false">W354+W344+W358</f>
        <v>0</v>
      </c>
      <c r="X343" s="163" t="n">
        <f aca="false">X354+X344+X358</f>
        <v>0</v>
      </c>
    </row>
    <row r="344" customFormat="false" ht="32.1" hidden="false" customHeight="false" outlineLevel="0" collapsed="false">
      <c r="B344" s="124"/>
      <c r="C344" s="156" t="s">
        <v>177</v>
      </c>
      <c r="D344" s="94" t="n">
        <v>925</v>
      </c>
      <c r="E344" s="157" t="s">
        <v>57</v>
      </c>
      <c r="F344" s="157" t="s">
        <v>20</v>
      </c>
      <c r="G344" s="94" t="n">
        <v>5810100590</v>
      </c>
      <c r="H344" s="172"/>
      <c r="I344" s="161" t="n">
        <f aca="false">SUM(J344:P344)</f>
        <v>10902700</v>
      </c>
      <c r="J344" s="161" t="n">
        <f aca="false">J345</f>
        <v>52566100</v>
      </c>
      <c r="K344" s="162" t="n">
        <f aca="false">K345</f>
        <v>-41663400</v>
      </c>
      <c r="L344" s="162" t="n">
        <f aca="false">L345</f>
        <v>0</v>
      </c>
      <c r="M344" s="162" t="n">
        <f aca="false">M345</f>
        <v>0</v>
      </c>
      <c r="N344" s="162" t="n">
        <f aca="false">N345</f>
        <v>0</v>
      </c>
      <c r="O344" s="162" t="n">
        <f aca="false">O345</f>
        <v>0</v>
      </c>
      <c r="P344" s="163" t="n">
        <f aca="false">P345</f>
        <v>0</v>
      </c>
      <c r="Q344" s="161" t="n">
        <f aca="false">SUM(R344:X344)</f>
        <v>10902700</v>
      </c>
      <c r="R344" s="161" t="n">
        <f aca="false">R345</f>
        <v>10902700</v>
      </c>
      <c r="S344" s="162" t="n">
        <f aca="false">S345</f>
        <v>0</v>
      </c>
      <c r="T344" s="162" t="n">
        <f aca="false">T345</f>
        <v>0</v>
      </c>
      <c r="U344" s="162" t="n">
        <f aca="false">U345</f>
        <v>0</v>
      </c>
      <c r="V344" s="162" t="n">
        <f aca="false">V345</f>
        <v>0</v>
      </c>
      <c r="W344" s="162" t="n">
        <f aca="false">W345</f>
        <v>0</v>
      </c>
      <c r="X344" s="163" t="n">
        <f aca="false">X345</f>
        <v>0</v>
      </c>
    </row>
    <row r="345" customFormat="false" ht="32.1" hidden="false" customHeight="false" outlineLevel="0" collapsed="false">
      <c r="B345" s="124"/>
      <c r="C345" s="156" t="s">
        <v>171</v>
      </c>
      <c r="D345" s="94" t="n">
        <v>925</v>
      </c>
      <c r="E345" s="157" t="s">
        <v>57</v>
      </c>
      <c r="F345" s="157" t="s">
        <v>20</v>
      </c>
      <c r="G345" s="94" t="n">
        <v>5810100590</v>
      </c>
      <c r="H345" s="172" t="n">
        <v>600</v>
      </c>
      <c r="I345" s="161" t="n">
        <f aca="false">SUM(J345:P345)</f>
        <v>10902700</v>
      </c>
      <c r="J345" s="161" t="n">
        <v>52566100</v>
      </c>
      <c r="K345" s="162" t="n">
        <v>-41663400</v>
      </c>
      <c r="L345" s="162"/>
      <c r="M345" s="162"/>
      <c r="N345" s="162"/>
      <c r="O345" s="162"/>
      <c r="P345" s="163"/>
      <c r="Q345" s="161" t="n">
        <f aca="false">SUM(R345:X345)</f>
        <v>10902700</v>
      </c>
      <c r="R345" s="161" t="n">
        <v>10902700</v>
      </c>
      <c r="S345" s="162"/>
      <c r="T345" s="162"/>
      <c r="U345" s="162"/>
      <c r="V345" s="162"/>
      <c r="W345" s="162"/>
      <c r="X345" s="163"/>
    </row>
    <row r="346" customFormat="false" ht="79.85" hidden="false" customHeight="false" outlineLevel="0" collapsed="false">
      <c r="B346" s="124"/>
      <c r="C346" s="156" t="s">
        <v>178</v>
      </c>
      <c r="D346" s="94" t="n">
        <v>925</v>
      </c>
      <c r="E346" s="157" t="s">
        <v>57</v>
      </c>
      <c r="F346" s="157" t="s">
        <v>20</v>
      </c>
      <c r="G346" s="94" t="n">
        <v>5810100591</v>
      </c>
      <c r="H346" s="172"/>
      <c r="I346" s="161" t="n">
        <f aca="false">SUM(J346:P346)</f>
        <v>10098000</v>
      </c>
      <c r="J346" s="161"/>
      <c r="K346" s="162" t="n">
        <f aca="false">K347</f>
        <v>10098000</v>
      </c>
      <c r="L346" s="162"/>
      <c r="M346" s="162"/>
      <c r="N346" s="162"/>
      <c r="O346" s="162" t="n">
        <f aca="false">O347</f>
        <v>0</v>
      </c>
      <c r="P346" s="163" t="n">
        <f aca="false">P347</f>
        <v>0</v>
      </c>
      <c r="Q346" s="161" t="n">
        <f aca="false">SUM(R346:X346)</f>
        <v>10098000</v>
      </c>
      <c r="R346" s="161" t="n">
        <f aca="false">R347</f>
        <v>10098000</v>
      </c>
      <c r="S346" s="162"/>
      <c r="T346" s="162"/>
      <c r="U346" s="162"/>
      <c r="V346" s="162"/>
      <c r="W346" s="162" t="n">
        <f aca="false">W347</f>
        <v>0</v>
      </c>
      <c r="X346" s="163" t="n">
        <f aca="false">X347</f>
        <v>0</v>
      </c>
    </row>
    <row r="347" customFormat="false" ht="32.1" hidden="false" customHeight="false" outlineLevel="0" collapsed="false">
      <c r="B347" s="124"/>
      <c r="C347" s="156" t="s">
        <v>171</v>
      </c>
      <c r="D347" s="94" t="n">
        <v>925</v>
      </c>
      <c r="E347" s="157" t="s">
        <v>57</v>
      </c>
      <c r="F347" s="157" t="s">
        <v>20</v>
      </c>
      <c r="G347" s="94" t="n">
        <v>5810100591</v>
      </c>
      <c r="H347" s="172" t="n">
        <v>600</v>
      </c>
      <c r="I347" s="161" t="n">
        <f aca="false">SUM(J347:P347)</f>
        <v>10098000</v>
      </c>
      <c r="J347" s="161"/>
      <c r="K347" s="162" t="n">
        <v>10098000</v>
      </c>
      <c r="L347" s="162"/>
      <c r="M347" s="162"/>
      <c r="N347" s="162"/>
      <c r="O347" s="162"/>
      <c r="P347" s="163"/>
      <c r="Q347" s="161" t="n">
        <f aca="false">SUM(R347:X347)</f>
        <v>10098000</v>
      </c>
      <c r="R347" s="161" t="n">
        <v>10098000</v>
      </c>
      <c r="S347" s="162"/>
      <c r="T347" s="162"/>
      <c r="U347" s="162"/>
      <c r="V347" s="162"/>
      <c r="W347" s="162"/>
      <c r="X347" s="163"/>
    </row>
    <row r="348" customFormat="false" ht="48.2" hidden="false" customHeight="false" outlineLevel="0" collapsed="false">
      <c r="B348" s="124"/>
      <c r="C348" s="156" t="s">
        <v>179</v>
      </c>
      <c r="D348" s="94" t="n">
        <v>925</v>
      </c>
      <c r="E348" s="157" t="s">
        <v>57</v>
      </c>
      <c r="F348" s="157" t="s">
        <v>20</v>
      </c>
      <c r="G348" s="94" t="n">
        <v>5810100592</v>
      </c>
      <c r="H348" s="172"/>
      <c r="I348" s="161" t="n">
        <f aca="false">SUM(J348:P348)</f>
        <v>18866100</v>
      </c>
      <c r="J348" s="161"/>
      <c r="K348" s="162" t="n">
        <f aca="false">K349</f>
        <v>16819300</v>
      </c>
      <c r="L348" s="162"/>
      <c r="M348" s="162" t="n">
        <f aca="false">M349</f>
        <v>2046800</v>
      </c>
      <c r="N348" s="162"/>
      <c r="O348" s="162" t="n">
        <f aca="false">O349</f>
        <v>0</v>
      </c>
      <c r="P348" s="163" t="n">
        <f aca="false">P349</f>
        <v>0</v>
      </c>
      <c r="Q348" s="161" t="n">
        <f aca="false">SUM(R348:X348)</f>
        <v>18461400</v>
      </c>
      <c r="R348" s="161" t="n">
        <f aca="false">R349</f>
        <v>16819300</v>
      </c>
      <c r="S348" s="162"/>
      <c r="T348" s="162"/>
      <c r="U348" s="162" t="n">
        <f aca="false">U349</f>
        <v>1630900</v>
      </c>
      <c r="V348" s="162" t="n">
        <f aca="false">V349</f>
        <v>11200</v>
      </c>
      <c r="W348" s="162" t="n">
        <f aca="false">W349</f>
        <v>0</v>
      </c>
      <c r="X348" s="163" t="n">
        <f aca="false">X349</f>
        <v>0</v>
      </c>
    </row>
    <row r="349" customFormat="false" ht="32.1" hidden="false" customHeight="false" outlineLevel="0" collapsed="false">
      <c r="B349" s="124"/>
      <c r="C349" s="156" t="s">
        <v>171</v>
      </c>
      <c r="D349" s="94" t="n">
        <v>925</v>
      </c>
      <c r="E349" s="157" t="s">
        <v>57</v>
      </c>
      <c r="F349" s="157" t="s">
        <v>20</v>
      </c>
      <c r="G349" s="94" t="n">
        <v>5810100592</v>
      </c>
      <c r="H349" s="172" t="n">
        <v>600</v>
      </c>
      <c r="I349" s="161" t="n">
        <f aca="false">SUM(J349:P349)</f>
        <v>18866100</v>
      </c>
      <c r="J349" s="161"/>
      <c r="K349" s="162" t="n">
        <v>16819300</v>
      </c>
      <c r="L349" s="162"/>
      <c r="M349" s="162" t="n">
        <v>2046800</v>
      </c>
      <c r="N349" s="162"/>
      <c r="O349" s="162"/>
      <c r="P349" s="163"/>
      <c r="Q349" s="161" t="n">
        <f aca="false">SUM(R349:X349)</f>
        <v>18461400</v>
      </c>
      <c r="R349" s="161" t="n">
        <v>16819300</v>
      </c>
      <c r="S349" s="162"/>
      <c r="T349" s="162"/>
      <c r="U349" s="162" t="n">
        <v>1630900</v>
      </c>
      <c r="V349" s="162" t="n">
        <v>11200</v>
      </c>
      <c r="W349" s="162"/>
      <c r="X349" s="163"/>
    </row>
    <row r="350" customFormat="false" ht="48.2" hidden="false" customHeight="false" outlineLevel="0" collapsed="false">
      <c r="B350" s="124"/>
      <c r="C350" s="156" t="s">
        <v>180</v>
      </c>
      <c r="D350" s="94" t="n">
        <v>925</v>
      </c>
      <c r="E350" s="157" t="s">
        <v>57</v>
      </c>
      <c r="F350" s="157" t="s">
        <v>20</v>
      </c>
      <c r="G350" s="94" t="n">
        <v>5810100593</v>
      </c>
      <c r="H350" s="172"/>
      <c r="I350" s="161" t="n">
        <f aca="false">SUM(J350:P350)</f>
        <v>10300</v>
      </c>
      <c r="J350" s="161"/>
      <c r="K350" s="162" t="n">
        <f aca="false">K351</f>
        <v>10300</v>
      </c>
      <c r="L350" s="162"/>
      <c r="M350" s="162"/>
      <c r="N350" s="162"/>
      <c r="O350" s="162" t="n">
        <f aca="false">O351</f>
        <v>0</v>
      </c>
      <c r="P350" s="163" t="n">
        <f aca="false">P351</f>
        <v>0</v>
      </c>
      <c r="Q350" s="161" t="n">
        <f aca="false">SUM(R350:X350)</f>
        <v>10300</v>
      </c>
      <c r="R350" s="161" t="n">
        <f aca="false">R351</f>
        <v>10300</v>
      </c>
      <c r="S350" s="162"/>
      <c r="T350" s="162"/>
      <c r="U350" s="162"/>
      <c r="V350" s="162"/>
      <c r="W350" s="162" t="n">
        <f aca="false">W351</f>
        <v>0</v>
      </c>
      <c r="X350" s="163" t="n">
        <f aca="false">X351</f>
        <v>0</v>
      </c>
    </row>
    <row r="351" customFormat="false" ht="32.1" hidden="false" customHeight="false" outlineLevel="0" collapsed="false">
      <c r="B351" s="124"/>
      <c r="C351" s="156" t="s">
        <v>171</v>
      </c>
      <c r="D351" s="94" t="n">
        <v>925</v>
      </c>
      <c r="E351" s="157" t="s">
        <v>57</v>
      </c>
      <c r="F351" s="157" t="s">
        <v>20</v>
      </c>
      <c r="G351" s="94" t="n">
        <v>5810100593</v>
      </c>
      <c r="H351" s="172" t="n">
        <v>600</v>
      </c>
      <c r="I351" s="161" t="n">
        <f aca="false">SUM(J351:P351)</f>
        <v>10300</v>
      </c>
      <c r="J351" s="161"/>
      <c r="K351" s="162" t="n">
        <v>10300</v>
      </c>
      <c r="L351" s="162"/>
      <c r="M351" s="162"/>
      <c r="N351" s="162"/>
      <c r="O351" s="162"/>
      <c r="P351" s="163"/>
      <c r="Q351" s="161" t="n">
        <f aca="false">SUM(R351:X351)</f>
        <v>10300</v>
      </c>
      <c r="R351" s="161" t="n">
        <v>10300</v>
      </c>
      <c r="S351" s="162"/>
      <c r="T351" s="162"/>
      <c r="U351" s="162"/>
      <c r="V351" s="162"/>
      <c r="W351" s="162"/>
      <c r="X351" s="163"/>
    </row>
    <row r="352" customFormat="false" ht="95.5" hidden="false" customHeight="false" outlineLevel="0" collapsed="false">
      <c r="B352" s="124"/>
      <c r="C352" s="156" t="s">
        <v>181</v>
      </c>
      <c r="D352" s="94" t="n">
        <v>925</v>
      </c>
      <c r="E352" s="157" t="s">
        <v>57</v>
      </c>
      <c r="F352" s="157" t="s">
        <v>20</v>
      </c>
      <c r="G352" s="94" t="n">
        <v>5810100594</v>
      </c>
      <c r="H352" s="172"/>
      <c r="I352" s="161" t="n">
        <f aca="false">SUM(J352:P352)</f>
        <v>746600</v>
      </c>
      <c r="J352" s="161"/>
      <c r="K352" s="162" t="n">
        <f aca="false">K353</f>
        <v>746600</v>
      </c>
      <c r="L352" s="162"/>
      <c r="M352" s="162"/>
      <c r="N352" s="162"/>
      <c r="O352" s="162" t="n">
        <f aca="false">O353</f>
        <v>0</v>
      </c>
      <c r="P352" s="163" t="n">
        <f aca="false">P353</f>
        <v>0</v>
      </c>
      <c r="Q352" s="161" t="n">
        <f aca="false">SUM(R352:X352)</f>
        <v>746600</v>
      </c>
      <c r="R352" s="161" t="n">
        <f aca="false">R353</f>
        <v>746600</v>
      </c>
      <c r="S352" s="162"/>
      <c r="T352" s="162"/>
      <c r="U352" s="162"/>
      <c r="V352" s="162"/>
      <c r="W352" s="162" t="n">
        <f aca="false">W353</f>
        <v>0</v>
      </c>
      <c r="X352" s="163" t="n">
        <f aca="false">X353</f>
        <v>0</v>
      </c>
    </row>
    <row r="353" customFormat="false" ht="32.1" hidden="false" customHeight="false" outlineLevel="0" collapsed="false">
      <c r="B353" s="124"/>
      <c r="C353" s="156" t="s">
        <v>171</v>
      </c>
      <c r="D353" s="94" t="n">
        <v>925</v>
      </c>
      <c r="E353" s="157" t="s">
        <v>57</v>
      </c>
      <c r="F353" s="157" t="s">
        <v>20</v>
      </c>
      <c r="G353" s="94" t="n">
        <v>5810100594</v>
      </c>
      <c r="H353" s="172" t="n">
        <v>600</v>
      </c>
      <c r="I353" s="161" t="n">
        <f aca="false">SUM(J353:P353)</f>
        <v>746600</v>
      </c>
      <c r="J353" s="161"/>
      <c r="K353" s="162" t="n">
        <v>746600</v>
      </c>
      <c r="L353" s="162"/>
      <c r="M353" s="162"/>
      <c r="N353" s="162"/>
      <c r="O353" s="162"/>
      <c r="P353" s="163"/>
      <c r="Q353" s="161" t="n">
        <f aca="false">SUM(R353:X353)</f>
        <v>746600</v>
      </c>
      <c r="R353" s="161" t="n">
        <v>746600</v>
      </c>
      <c r="S353" s="162"/>
      <c r="T353" s="162"/>
      <c r="U353" s="162"/>
      <c r="V353" s="162"/>
      <c r="W353" s="162"/>
      <c r="X353" s="163"/>
    </row>
    <row r="354" customFormat="false" ht="49.8" hidden="true" customHeight="true" outlineLevel="0" collapsed="false">
      <c r="B354" s="124"/>
      <c r="C354" s="156" t="s">
        <v>182</v>
      </c>
      <c r="D354" s="94" t="n">
        <v>925</v>
      </c>
      <c r="E354" s="157" t="s">
        <v>57</v>
      </c>
      <c r="F354" s="157" t="s">
        <v>20</v>
      </c>
      <c r="G354" s="94" t="s">
        <v>183</v>
      </c>
      <c r="H354" s="172"/>
      <c r="I354" s="161" t="n">
        <f aca="false">SUM(J354:P354)</f>
        <v>0</v>
      </c>
      <c r="J354" s="161" t="n">
        <f aca="false">J355</f>
        <v>0</v>
      </c>
      <c r="K354" s="162" t="n">
        <f aca="false">K355</f>
        <v>0</v>
      </c>
      <c r="L354" s="162" t="n">
        <f aca="false">L355</f>
        <v>0</v>
      </c>
      <c r="M354" s="162" t="n">
        <f aca="false">M355</f>
        <v>0</v>
      </c>
      <c r="N354" s="162" t="n">
        <f aca="false">N355</f>
        <v>0</v>
      </c>
      <c r="O354" s="162" t="n">
        <f aca="false">O355</f>
        <v>0</v>
      </c>
      <c r="P354" s="163" t="n">
        <f aca="false">P355</f>
        <v>0</v>
      </c>
      <c r="Q354" s="161" t="n">
        <f aca="false">SUM(R354:X354)</f>
        <v>0</v>
      </c>
      <c r="R354" s="161" t="n">
        <f aca="false">R355</f>
        <v>0</v>
      </c>
      <c r="S354" s="162" t="n">
        <f aca="false">S355</f>
        <v>0</v>
      </c>
      <c r="T354" s="162" t="n">
        <f aca="false">T355</f>
        <v>0</v>
      </c>
      <c r="U354" s="162" t="n">
        <f aca="false">U355</f>
        <v>0</v>
      </c>
      <c r="V354" s="162" t="n">
        <f aca="false">V355</f>
        <v>0</v>
      </c>
      <c r="W354" s="162" t="n">
        <f aca="false">W355</f>
        <v>0</v>
      </c>
      <c r="X354" s="163" t="n">
        <f aca="false">X355</f>
        <v>0</v>
      </c>
    </row>
    <row r="355" customFormat="false" ht="32.1" hidden="true" customHeight="false" outlineLevel="0" collapsed="false">
      <c r="B355" s="124"/>
      <c r="C355" s="156" t="s">
        <v>171</v>
      </c>
      <c r="D355" s="94" t="n">
        <v>925</v>
      </c>
      <c r="E355" s="157" t="s">
        <v>57</v>
      </c>
      <c r="F355" s="157" t="s">
        <v>20</v>
      </c>
      <c r="G355" s="94" t="s">
        <v>183</v>
      </c>
      <c r="H355" s="172" t="n">
        <v>600</v>
      </c>
      <c r="I355" s="161" t="n">
        <f aca="false">SUM(J355:P355)</f>
        <v>0</v>
      </c>
      <c r="J355" s="161"/>
      <c r="K355" s="162"/>
      <c r="L355" s="162" t="n">
        <v>0</v>
      </c>
      <c r="M355" s="162" t="n">
        <v>0</v>
      </c>
      <c r="N355" s="162" t="n">
        <v>0</v>
      </c>
      <c r="O355" s="162" t="n">
        <v>0</v>
      </c>
      <c r="P355" s="163" t="n">
        <v>0</v>
      </c>
      <c r="Q355" s="161" t="n">
        <f aca="false">SUM(R355:X355)</f>
        <v>0</v>
      </c>
      <c r="R355" s="161"/>
      <c r="S355" s="162"/>
      <c r="T355" s="162" t="n">
        <v>0</v>
      </c>
      <c r="U355" s="162" t="n">
        <v>0</v>
      </c>
      <c r="V355" s="162" t="n">
        <v>0</v>
      </c>
      <c r="W355" s="162" t="n">
        <v>0</v>
      </c>
      <c r="X355" s="163" t="n">
        <v>0</v>
      </c>
    </row>
    <row r="356" customFormat="false" ht="95.5" hidden="false" customHeight="false" outlineLevel="0" collapsed="false">
      <c r="B356" s="124"/>
      <c r="C356" s="156" t="s">
        <v>184</v>
      </c>
      <c r="D356" s="94" t="n">
        <v>925</v>
      </c>
      <c r="E356" s="157" t="s">
        <v>57</v>
      </c>
      <c r="F356" s="157" t="s">
        <v>20</v>
      </c>
      <c r="G356" s="94" t="s">
        <v>185</v>
      </c>
      <c r="H356" s="172"/>
      <c r="I356" s="161" t="n">
        <f aca="false">SUM(J356:P356)</f>
        <v>129995300</v>
      </c>
      <c r="J356" s="161" t="n">
        <f aca="false">J357</f>
        <v>111138100</v>
      </c>
      <c r="K356" s="162" t="n">
        <f aca="false">K357</f>
        <v>411200</v>
      </c>
      <c r="L356" s="162" t="n">
        <f aca="false">L357</f>
        <v>18291500</v>
      </c>
      <c r="M356" s="162" t="n">
        <f aca="false">M357</f>
        <v>154500</v>
      </c>
      <c r="N356" s="162" t="n">
        <f aca="false">N357</f>
        <v>0</v>
      </c>
      <c r="O356" s="162" t="n">
        <f aca="false">O357</f>
        <v>0</v>
      </c>
      <c r="P356" s="163" t="n">
        <f aca="false">P357</f>
        <v>0</v>
      </c>
      <c r="Q356" s="161" t="n">
        <f aca="false">SUM(R356:X356)</f>
        <v>124472100</v>
      </c>
      <c r="R356" s="161" t="n">
        <f aca="false">R357</f>
        <v>3745400</v>
      </c>
      <c r="S356" s="162"/>
      <c r="T356" s="162" t="n">
        <f aca="false">T357</f>
        <v>120737900</v>
      </c>
      <c r="U356" s="162"/>
      <c r="V356" s="162" t="n">
        <f aca="false">V357</f>
        <v>-11200</v>
      </c>
      <c r="W356" s="162"/>
      <c r="X356" s="163"/>
    </row>
    <row r="357" customFormat="false" ht="32.1" hidden="false" customHeight="false" outlineLevel="0" collapsed="false">
      <c r="B357" s="124"/>
      <c r="C357" s="156" t="s">
        <v>171</v>
      </c>
      <c r="D357" s="94" t="n">
        <v>925</v>
      </c>
      <c r="E357" s="157" t="s">
        <v>57</v>
      </c>
      <c r="F357" s="157" t="s">
        <v>20</v>
      </c>
      <c r="G357" s="94" t="s">
        <v>185</v>
      </c>
      <c r="H357" s="172" t="n">
        <v>600</v>
      </c>
      <c r="I357" s="161" t="n">
        <f aca="false">SUM(J357:P357)</f>
        <v>129995300</v>
      </c>
      <c r="J357" s="161" t="n">
        <v>111138100</v>
      </c>
      <c r="K357" s="162" t="n">
        <v>411200</v>
      </c>
      <c r="L357" s="162" t="n">
        <v>18291500</v>
      </c>
      <c r="M357" s="162" t="n">
        <v>154500</v>
      </c>
      <c r="N357" s="162" t="n">
        <v>0</v>
      </c>
      <c r="O357" s="162" t="n">
        <v>0</v>
      </c>
      <c r="P357" s="163" t="n">
        <v>0</v>
      </c>
      <c r="Q357" s="161" t="n">
        <f aca="false">SUM(R357:X357)</f>
        <v>124472100</v>
      </c>
      <c r="R357" s="161" t="n">
        <v>3745400</v>
      </c>
      <c r="S357" s="162"/>
      <c r="T357" s="162" t="n">
        <v>120737900</v>
      </c>
      <c r="U357" s="162"/>
      <c r="V357" s="162" t="n">
        <v>-11200</v>
      </c>
      <c r="W357" s="162"/>
      <c r="X357" s="163"/>
    </row>
    <row r="358" customFormat="false" ht="48.2" hidden="false" customHeight="false" outlineLevel="0" collapsed="false">
      <c r="B358" s="124"/>
      <c r="C358" s="156" t="s">
        <v>186</v>
      </c>
      <c r="D358" s="94" t="n">
        <v>925</v>
      </c>
      <c r="E358" s="157" t="s">
        <v>57</v>
      </c>
      <c r="F358" s="157" t="s">
        <v>20</v>
      </c>
      <c r="G358" s="94" t="s">
        <v>187</v>
      </c>
      <c r="H358" s="172"/>
      <c r="I358" s="161" t="n">
        <f aca="false">SUM(J358:P358)</f>
        <v>14325200</v>
      </c>
      <c r="J358" s="161" t="n">
        <f aca="false">J359</f>
        <v>14325200</v>
      </c>
      <c r="K358" s="162" t="n">
        <f aca="false">K359</f>
        <v>2201300</v>
      </c>
      <c r="L358" s="162" t="n">
        <f aca="false">L359</f>
        <v>0</v>
      </c>
      <c r="M358" s="162" t="n">
        <f aca="false">M359</f>
        <v>-2201300</v>
      </c>
      <c r="N358" s="162" t="n">
        <f aca="false">N359</f>
        <v>0</v>
      </c>
      <c r="O358" s="162" t="n">
        <f aca="false">O359</f>
        <v>0</v>
      </c>
      <c r="P358" s="163" t="n">
        <f aca="false">P359</f>
        <v>0</v>
      </c>
      <c r="Q358" s="161" t="n">
        <f aca="false">SUM(R358:X358)</f>
        <v>16107700</v>
      </c>
      <c r="R358" s="161" t="n">
        <f aca="false">R359</f>
        <v>17738600</v>
      </c>
      <c r="S358" s="162" t="n">
        <f aca="false">S359</f>
        <v>0</v>
      </c>
      <c r="T358" s="162" t="n">
        <f aca="false">T359</f>
        <v>0</v>
      </c>
      <c r="U358" s="162" t="n">
        <f aca="false">U359</f>
        <v>-1630900</v>
      </c>
      <c r="V358" s="162" t="n">
        <f aca="false">V359</f>
        <v>0</v>
      </c>
      <c r="W358" s="162" t="n">
        <f aca="false">W359</f>
        <v>0</v>
      </c>
      <c r="X358" s="163" t="n">
        <f aca="false">X359</f>
        <v>0</v>
      </c>
    </row>
    <row r="359" customFormat="false" ht="32.1" hidden="false" customHeight="false" outlineLevel="0" collapsed="false">
      <c r="B359" s="124"/>
      <c r="C359" s="156" t="s">
        <v>171</v>
      </c>
      <c r="D359" s="94" t="n">
        <v>925</v>
      </c>
      <c r="E359" s="157" t="s">
        <v>57</v>
      </c>
      <c r="F359" s="157" t="s">
        <v>20</v>
      </c>
      <c r="G359" s="94" t="s">
        <v>187</v>
      </c>
      <c r="H359" s="172" t="n">
        <v>600</v>
      </c>
      <c r="I359" s="161" t="n">
        <f aca="false">SUM(J359:P359)</f>
        <v>14325200</v>
      </c>
      <c r="J359" s="161" t="n">
        <v>14325200</v>
      </c>
      <c r="K359" s="162" t="n">
        <v>2201300</v>
      </c>
      <c r="L359" s="162"/>
      <c r="M359" s="162" t="n">
        <f aca="false">-154500-2046800</f>
        <v>-2201300</v>
      </c>
      <c r="N359" s="162"/>
      <c r="O359" s="162"/>
      <c r="P359" s="163"/>
      <c r="Q359" s="161" t="n">
        <f aca="false">SUM(R359:X359)</f>
        <v>16107700</v>
      </c>
      <c r="R359" s="161" t="n">
        <v>17738600</v>
      </c>
      <c r="S359" s="162"/>
      <c r="T359" s="162"/>
      <c r="U359" s="162" t="n">
        <v>-1630900</v>
      </c>
      <c r="V359" s="162"/>
      <c r="W359" s="162"/>
      <c r="X359" s="163"/>
    </row>
    <row r="360" customFormat="false" ht="95.5" hidden="false" customHeight="false" outlineLevel="0" collapsed="false">
      <c r="B360" s="124"/>
      <c r="C360" s="156" t="s">
        <v>184</v>
      </c>
      <c r="D360" s="94" t="n">
        <v>925</v>
      </c>
      <c r="E360" s="157" t="s">
        <v>57</v>
      </c>
      <c r="F360" s="157" t="s">
        <v>20</v>
      </c>
      <c r="G360" s="94" t="s">
        <v>188</v>
      </c>
      <c r="H360" s="172"/>
      <c r="I360" s="161" t="n">
        <f aca="false">SUM(J360:P360)</f>
        <v>15838700</v>
      </c>
      <c r="J360" s="161"/>
      <c r="K360" s="162" t="n">
        <f aca="false">K361</f>
        <v>15838700</v>
      </c>
      <c r="L360" s="162" t="n">
        <f aca="false">L361</f>
        <v>0</v>
      </c>
      <c r="M360" s="162" t="n">
        <f aca="false">M361</f>
        <v>0</v>
      </c>
      <c r="N360" s="162" t="n">
        <f aca="false">N361</f>
        <v>0</v>
      </c>
      <c r="O360" s="162" t="n">
        <f aca="false">O361</f>
        <v>0</v>
      </c>
      <c r="P360" s="163" t="n">
        <f aca="false">P361</f>
        <v>0</v>
      </c>
      <c r="Q360" s="161" t="n">
        <f aca="false">SUM(R360:X360)</f>
        <v>15838700</v>
      </c>
      <c r="R360" s="161" t="n">
        <f aca="false">R361</f>
        <v>15838700</v>
      </c>
      <c r="S360" s="162"/>
      <c r="T360" s="162"/>
      <c r="U360" s="162"/>
      <c r="V360" s="162"/>
      <c r="W360" s="162"/>
      <c r="X360" s="163"/>
    </row>
    <row r="361" customFormat="false" ht="32.1" hidden="false" customHeight="false" outlineLevel="0" collapsed="false">
      <c r="B361" s="124"/>
      <c r="C361" s="156" t="s">
        <v>171</v>
      </c>
      <c r="D361" s="94" t="n">
        <v>925</v>
      </c>
      <c r="E361" s="157" t="s">
        <v>57</v>
      </c>
      <c r="F361" s="157" t="s">
        <v>20</v>
      </c>
      <c r="G361" s="94" t="s">
        <v>188</v>
      </c>
      <c r="H361" s="172" t="n">
        <v>600</v>
      </c>
      <c r="I361" s="161" t="n">
        <f aca="false">SUM(J361:P361)</f>
        <v>15838700</v>
      </c>
      <c r="J361" s="161"/>
      <c r="K361" s="162" t="n">
        <v>15838700</v>
      </c>
      <c r="L361" s="162"/>
      <c r="M361" s="162"/>
      <c r="N361" s="162"/>
      <c r="O361" s="162"/>
      <c r="P361" s="163"/>
      <c r="Q361" s="161" t="n">
        <f aca="false">SUM(R361:X361)</f>
        <v>15838700</v>
      </c>
      <c r="R361" s="161" t="n">
        <v>15838700</v>
      </c>
      <c r="S361" s="162"/>
      <c r="T361" s="162"/>
      <c r="U361" s="162"/>
      <c r="V361" s="162"/>
      <c r="W361" s="162"/>
      <c r="X361" s="163"/>
    </row>
    <row r="362" customFormat="false" ht="48.2" hidden="false" customHeight="false" outlineLevel="0" collapsed="false">
      <c r="B362" s="124"/>
      <c r="C362" s="156" t="s">
        <v>186</v>
      </c>
      <c r="D362" s="94" t="n">
        <v>925</v>
      </c>
      <c r="E362" s="157" t="s">
        <v>57</v>
      </c>
      <c r="F362" s="157" t="s">
        <v>20</v>
      </c>
      <c r="G362" s="94" t="s">
        <v>189</v>
      </c>
      <c r="H362" s="172"/>
      <c r="I362" s="161" t="n">
        <f aca="false">SUM(J362:P362)</f>
        <v>4585100</v>
      </c>
      <c r="J362" s="161"/>
      <c r="K362" s="162" t="n">
        <f aca="false">K363</f>
        <v>4585100</v>
      </c>
      <c r="L362" s="162" t="n">
        <f aca="false">L363</f>
        <v>0</v>
      </c>
      <c r="M362" s="162" t="n">
        <f aca="false">M363</f>
        <v>0</v>
      </c>
      <c r="N362" s="162" t="n">
        <f aca="false">N363</f>
        <v>0</v>
      </c>
      <c r="O362" s="162" t="n">
        <f aca="false">O363</f>
        <v>0</v>
      </c>
      <c r="P362" s="163" t="n">
        <f aca="false">P363</f>
        <v>0</v>
      </c>
      <c r="Q362" s="161" t="n">
        <f aca="false">SUM(R362:X362)</f>
        <v>4585100</v>
      </c>
      <c r="R362" s="161" t="n">
        <f aca="false">R363</f>
        <v>4585100</v>
      </c>
      <c r="S362" s="162"/>
      <c r="T362" s="162"/>
      <c r="U362" s="162"/>
      <c r="V362" s="162"/>
      <c r="W362" s="162"/>
      <c r="X362" s="163"/>
    </row>
    <row r="363" customFormat="false" ht="32.1" hidden="false" customHeight="false" outlineLevel="0" collapsed="false">
      <c r="B363" s="124"/>
      <c r="C363" s="156" t="s">
        <v>171</v>
      </c>
      <c r="D363" s="94" t="n">
        <v>925</v>
      </c>
      <c r="E363" s="157" t="s">
        <v>57</v>
      </c>
      <c r="F363" s="157" t="s">
        <v>20</v>
      </c>
      <c r="G363" s="94" t="s">
        <v>189</v>
      </c>
      <c r="H363" s="172" t="n">
        <v>600</v>
      </c>
      <c r="I363" s="161" t="n">
        <f aca="false">SUM(J363:P363)</f>
        <v>4585100</v>
      </c>
      <c r="J363" s="161"/>
      <c r="K363" s="162" t="n">
        <v>4585100</v>
      </c>
      <c r="L363" s="162"/>
      <c r="M363" s="162"/>
      <c r="N363" s="162"/>
      <c r="O363" s="162"/>
      <c r="P363" s="163"/>
      <c r="Q363" s="161" t="n">
        <f aca="false">SUM(R363:X363)</f>
        <v>4585100</v>
      </c>
      <c r="R363" s="161" t="n">
        <v>4585100</v>
      </c>
      <c r="S363" s="162"/>
      <c r="T363" s="162"/>
      <c r="U363" s="162"/>
      <c r="V363" s="162"/>
      <c r="W363" s="162"/>
      <c r="X363" s="163"/>
    </row>
    <row r="364" customFormat="false" ht="17.35" hidden="false" customHeight="false" outlineLevel="0" collapsed="false">
      <c r="B364" s="124"/>
      <c r="C364" s="173" t="s">
        <v>190</v>
      </c>
      <c r="D364" s="94" t="n">
        <v>925</v>
      </c>
      <c r="E364" s="157" t="s">
        <v>57</v>
      </c>
      <c r="F364" s="157" t="s">
        <v>20</v>
      </c>
      <c r="G364" s="94" t="s">
        <v>191</v>
      </c>
      <c r="H364" s="174"/>
      <c r="I364" s="161" t="n">
        <f aca="false">SUM(J364:P364)</f>
        <v>108114300</v>
      </c>
      <c r="J364" s="161" t="n">
        <f aca="false">J365+J367</f>
        <v>107633800</v>
      </c>
      <c r="K364" s="162" t="n">
        <v>0</v>
      </c>
      <c r="L364" s="162" t="n">
        <f aca="false">L365+L367</f>
        <v>480500</v>
      </c>
      <c r="M364" s="162" t="n">
        <f aca="false">M365+M367</f>
        <v>0</v>
      </c>
      <c r="N364" s="162" t="n">
        <f aca="false">N365+N367</f>
        <v>0</v>
      </c>
      <c r="O364" s="162" t="n">
        <f aca="false">O365+O367</f>
        <v>0</v>
      </c>
      <c r="P364" s="163" t="n">
        <f aca="false">P365+P367</f>
        <v>0</v>
      </c>
      <c r="Q364" s="161" t="n">
        <f aca="false">SUM(R364:X364)</f>
        <v>108204100</v>
      </c>
      <c r="R364" s="161"/>
      <c r="S364" s="162"/>
      <c r="T364" s="162" t="n">
        <f aca="false">T365+T367</f>
        <v>108204100</v>
      </c>
      <c r="U364" s="162"/>
      <c r="V364" s="162"/>
      <c r="W364" s="162"/>
      <c r="X364" s="163"/>
    </row>
    <row r="365" customFormat="false" ht="64.15" hidden="false" customHeight="false" outlineLevel="0" collapsed="false">
      <c r="B365" s="124"/>
      <c r="C365" s="156" t="s">
        <v>194</v>
      </c>
      <c r="D365" s="94" t="n">
        <v>925</v>
      </c>
      <c r="E365" s="157" t="s">
        <v>57</v>
      </c>
      <c r="F365" s="157" t="s">
        <v>20</v>
      </c>
      <c r="G365" s="94" t="s">
        <v>195</v>
      </c>
      <c r="H365" s="172"/>
      <c r="I365" s="161" t="n">
        <f aca="false">SUM(J365:P365)</f>
        <v>8070700</v>
      </c>
      <c r="J365" s="161" t="n">
        <f aca="false">J366</f>
        <v>8280800</v>
      </c>
      <c r="K365" s="162" t="n">
        <v>0</v>
      </c>
      <c r="L365" s="162" t="n">
        <f aca="false">L366</f>
        <v>-210100</v>
      </c>
      <c r="M365" s="162" t="n">
        <f aca="false">M366</f>
        <v>0</v>
      </c>
      <c r="N365" s="162" t="n">
        <f aca="false">N366</f>
        <v>0</v>
      </c>
      <c r="O365" s="162" t="n">
        <f aca="false">O366</f>
        <v>0</v>
      </c>
      <c r="P365" s="163" t="n">
        <f aca="false">P366</f>
        <v>0</v>
      </c>
      <c r="Q365" s="161" t="n">
        <f aca="false">SUM(R365:X365)</f>
        <v>8160500</v>
      </c>
      <c r="R365" s="161"/>
      <c r="S365" s="162"/>
      <c r="T365" s="162" t="n">
        <f aca="false">T366</f>
        <v>8160500</v>
      </c>
      <c r="U365" s="162"/>
      <c r="V365" s="162"/>
      <c r="W365" s="162"/>
      <c r="X365" s="163"/>
    </row>
    <row r="366" customFormat="false" ht="32.1" hidden="false" customHeight="false" outlineLevel="0" collapsed="false">
      <c r="B366" s="124"/>
      <c r="C366" s="156" t="s">
        <v>171</v>
      </c>
      <c r="D366" s="94" t="n">
        <v>925</v>
      </c>
      <c r="E366" s="157" t="s">
        <v>57</v>
      </c>
      <c r="F366" s="157" t="s">
        <v>20</v>
      </c>
      <c r="G366" s="94" t="s">
        <v>195</v>
      </c>
      <c r="H366" s="172" t="n">
        <v>600</v>
      </c>
      <c r="I366" s="161" t="n">
        <f aca="false">SUM(J366:P366)</f>
        <v>8070700</v>
      </c>
      <c r="J366" s="161" t="n">
        <v>8280800</v>
      </c>
      <c r="K366" s="162" t="n">
        <v>0</v>
      </c>
      <c r="L366" s="162" t="n">
        <v>-210100</v>
      </c>
      <c r="M366" s="162" t="n">
        <v>0</v>
      </c>
      <c r="N366" s="162" t="n">
        <v>0</v>
      </c>
      <c r="O366" s="162" t="n">
        <v>0</v>
      </c>
      <c r="P366" s="163" t="n">
        <v>0</v>
      </c>
      <c r="Q366" s="161" t="n">
        <f aca="false">SUM(R366:X366)</f>
        <v>8160500</v>
      </c>
      <c r="R366" s="161"/>
      <c r="S366" s="162"/>
      <c r="T366" s="162" t="n">
        <v>8160500</v>
      </c>
      <c r="U366" s="162"/>
      <c r="V366" s="162"/>
      <c r="W366" s="162"/>
      <c r="X366" s="163"/>
    </row>
    <row r="367" customFormat="false" ht="158.2" hidden="false" customHeight="false" outlineLevel="0" collapsed="false">
      <c r="B367" s="124"/>
      <c r="C367" s="156" t="s">
        <v>196</v>
      </c>
      <c r="D367" s="94" t="n">
        <v>925</v>
      </c>
      <c r="E367" s="157" t="s">
        <v>57</v>
      </c>
      <c r="F367" s="157" t="s">
        <v>20</v>
      </c>
      <c r="G367" s="94" t="s">
        <v>197</v>
      </c>
      <c r="H367" s="172"/>
      <c r="I367" s="161" t="n">
        <f aca="false">SUM(J367:P367)</f>
        <v>100043600</v>
      </c>
      <c r="J367" s="161" t="n">
        <f aca="false">J368</f>
        <v>99353000</v>
      </c>
      <c r="K367" s="162" t="n">
        <v>0</v>
      </c>
      <c r="L367" s="162" t="n">
        <f aca="false">L368</f>
        <v>690600</v>
      </c>
      <c r="M367" s="162" t="n">
        <f aca="false">M368</f>
        <v>0</v>
      </c>
      <c r="N367" s="162" t="n">
        <f aca="false">N368</f>
        <v>0</v>
      </c>
      <c r="O367" s="162" t="n">
        <f aca="false">O368</f>
        <v>0</v>
      </c>
      <c r="P367" s="163" t="n">
        <f aca="false">P368</f>
        <v>0</v>
      </c>
      <c r="Q367" s="161" t="n">
        <f aca="false">SUM(R367:X367)</f>
        <v>100043600</v>
      </c>
      <c r="R367" s="161"/>
      <c r="S367" s="162"/>
      <c r="T367" s="162" t="n">
        <f aca="false">T368</f>
        <v>100043600</v>
      </c>
      <c r="U367" s="162"/>
      <c r="V367" s="162"/>
      <c r="W367" s="162"/>
      <c r="X367" s="163"/>
    </row>
    <row r="368" customFormat="false" ht="32.1" hidden="false" customHeight="false" outlineLevel="0" collapsed="false">
      <c r="B368" s="124"/>
      <c r="C368" s="156" t="s">
        <v>171</v>
      </c>
      <c r="D368" s="94" t="n">
        <v>925</v>
      </c>
      <c r="E368" s="157" t="s">
        <v>57</v>
      </c>
      <c r="F368" s="157" t="s">
        <v>20</v>
      </c>
      <c r="G368" s="94" t="s">
        <v>197</v>
      </c>
      <c r="H368" s="172" t="n">
        <v>600</v>
      </c>
      <c r="I368" s="161" t="n">
        <f aca="false">SUM(J368:P368)</f>
        <v>100043600</v>
      </c>
      <c r="J368" s="161" t="n">
        <v>99353000</v>
      </c>
      <c r="K368" s="162" t="n">
        <v>0</v>
      </c>
      <c r="L368" s="162" t="n">
        <v>690600</v>
      </c>
      <c r="M368" s="162" t="n">
        <v>0</v>
      </c>
      <c r="N368" s="162" t="n">
        <v>0</v>
      </c>
      <c r="O368" s="162" t="n">
        <v>0</v>
      </c>
      <c r="P368" s="163" t="n">
        <v>0</v>
      </c>
      <c r="Q368" s="161" t="n">
        <f aca="false">SUM(R368:X368)</f>
        <v>100043600</v>
      </c>
      <c r="R368" s="161"/>
      <c r="S368" s="162"/>
      <c r="T368" s="162" t="n">
        <v>100043600</v>
      </c>
      <c r="U368" s="162"/>
      <c r="V368" s="162"/>
      <c r="W368" s="162"/>
      <c r="X368" s="163"/>
    </row>
    <row r="369" customFormat="false" ht="32.1" hidden="true" customHeight="false" outlineLevel="0" collapsed="false">
      <c r="B369" s="124"/>
      <c r="C369" s="156" t="s">
        <v>307</v>
      </c>
      <c r="D369" s="94" t="n">
        <v>925</v>
      </c>
      <c r="E369" s="157" t="s">
        <v>57</v>
      </c>
      <c r="F369" s="157" t="s">
        <v>20</v>
      </c>
      <c r="G369" s="94" t="n">
        <v>9900000000</v>
      </c>
      <c r="H369" s="172"/>
      <c r="I369" s="161" t="n">
        <f aca="false">SUM(J369:P369)</f>
        <v>0</v>
      </c>
      <c r="J369" s="161" t="n">
        <f aca="false">J370</f>
        <v>500000</v>
      </c>
      <c r="K369" s="162" t="n">
        <f aca="false">K370</f>
        <v>-500000</v>
      </c>
      <c r="L369" s="162" t="n">
        <f aca="false">L370</f>
        <v>0</v>
      </c>
      <c r="M369" s="162" t="n">
        <f aca="false">M370</f>
        <v>0</v>
      </c>
      <c r="N369" s="162" t="n">
        <f aca="false">N370</f>
        <v>0</v>
      </c>
      <c r="O369" s="162" t="n">
        <f aca="false">O370</f>
        <v>0</v>
      </c>
      <c r="P369" s="163" t="n">
        <f aca="false">P370</f>
        <v>0</v>
      </c>
      <c r="Q369" s="161" t="n">
        <f aca="false">SUM(R369:X369)</f>
        <v>0</v>
      </c>
      <c r="R369" s="161" t="n">
        <f aca="false">R370</f>
        <v>0</v>
      </c>
      <c r="S369" s="162" t="n">
        <f aca="false">S370</f>
        <v>0</v>
      </c>
      <c r="T369" s="162" t="n">
        <f aca="false">T370</f>
        <v>0</v>
      </c>
      <c r="U369" s="162" t="n">
        <f aca="false">U370</f>
        <v>0</v>
      </c>
      <c r="V369" s="162" t="n">
        <f aca="false">V370</f>
        <v>0</v>
      </c>
      <c r="W369" s="162" t="n">
        <f aca="false">W370</f>
        <v>0</v>
      </c>
      <c r="X369" s="163" t="n">
        <f aca="false">X370</f>
        <v>0</v>
      </c>
    </row>
    <row r="370" customFormat="false" ht="17.35" hidden="true" customHeight="false" outlineLevel="0" collapsed="false">
      <c r="B370" s="124"/>
      <c r="C370" s="156" t="s">
        <v>311</v>
      </c>
      <c r="D370" s="94" t="n">
        <v>925</v>
      </c>
      <c r="E370" s="157" t="s">
        <v>57</v>
      </c>
      <c r="F370" s="157" t="s">
        <v>20</v>
      </c>
      <c r="G370" s="94" t="n">
        <v>9900010910</v>
      </c>
      <c r="H370" s="172"/>
      <c r="I370" s="161" t="n">
        <f aca="false">SUM(J370:P370)</f>
        <v>0</v>
      </c>
      <c r="J370" s="161" t="n">
        <f aca="false">J371</f>
        <v>500000</v>
      </c>
      <c r="K370" s="162" t="n">
        <f aca="false">K371</f>
        <v>-500000</v>
      </c>
      <c r="L370" s="162" t="n">
        <f aca="false">L371</f>
        <v>0</v>
      </c>
      <c r="M370" s="162" t="n">
        <f aca="false">M371</f>
        <v>0</v>
      </c>
      <c r="N370" s="162" t="n">
        <f aca="false">N371</f>
        <v>0</v>
      </c>
      <c r="O370" s="162" t="n">
        <f aca="false">O371</f>
        <v>0</v>
      </c>
      <c r="P370" s="163" t="n">
        <f aca="false">P371</f>
        <v>0</v>
      </c>
      <c r="Q370" s="161" t="n">
        <f aca="false">SUM(R370:X370)</f>
        <v>0</v>
      </c>
      <c r="R370" s="161" t="n">
        <f aca="false">R371</f>
        <v>0</v>
      </c>
      <c r="S370" s="162" t="n">
        <f aca="false">S371</f>
        <v>0</v>
      </c>
      <c r="T370" s="162" t="n">
        <f aca="false">T371</f>
        <v>0</v>
      </c>
      <c r="U370" s="162" t="n">
        <f aca="false">U371</f>
        <v>0</v>
      </c>
      <c r="V370" s="162" t="n">
        <f aca="false">V371</f>
        <v>0</v>
      </c>
      <c r="W370" s="162" t="n">
        <f aca="false">W371</f>
        <v>0</v>
      </c>
      <c r="X370" s="163" t="n">
        <f aca="false">X371</f>
        <v>0</v>
      </c>
    </row>
    <row r="371" customFormat="false" ht="17.35" hidden="true" customHeight="false" outlineLevel="0" collapsed="false">
      <c r="B371" s="124"/>
      <c r="C371" s="156" t="s">
        <v>111</v>
      </c>
      <c r="D371" s="94" t="n">
        <v>925</v>
      </c>
      <c r="E371" s="157" t="s">
        <v>57</v>
      </c>
      <c r="F371" s="157" t="s">
        <v>20</v>
      </c>
      <c r="G371" s="94" t="n">
        <v>9900010910</v>
      </c>
      <c r="H371" s="172" t="n">
        <v>800</v>
      </c>
      <c r="I371" s="161" t="n">
        <f aca="false">SUM(J371:P371)</f>
        <v>0</v>
      </c>
      <c r="J371" s="161" t="n">
        <v>500000</v>
      </c>
      <c r="K371" s="162" t="n">
        <v>-500000</v>
      </c>
      <c r="L371" s="162" t="n">
        <v>0</v>
      </c>
      <c r="M371" s="162" t="n">
        <v>0</v>
      </c>
      <c r="N371" s="162" t="n">
        <v>0</v>
      </c>
      <c r="O371" s="162" t="n">
        <v>0</v>
      </c>
      <c r="P371" s="163" t="n">
        <v>0</v>
      </c>
      <c r="Q371" s="161" t="n">
        <f aca="false">SUM(R371:X371)</f>
        <v>0</v>
      </c>
      <c r="R371" s="161"/>
      <c r="S371" s="162" t="n">
        <v>0</v>
      </c>
      <c r="T371" s="162" t="n">
        <v>0</v>
      </c>
      <c r="U371" s="162" t="n">
        <v>0</v>
      </c>
      <c r="V371" s="162" t="n">
        <v>0</v>
      </c>
      <c r="W371" s="162" t="n">
        <v>0</v>
      </c>
      <c r="X371" s="163" t="n">
        <v>0</v>
      </c>
    </row>
    <row r="372" customFormat="false" ht="17.35" hidden="false" customHeight="false" outlineLevel="0" collapsed="false">
      <c r="B372" s="124"/>
      <c r="C372" s="156" t="s">
        <v>353</v>
      </c>
      <c r="D372" s="94" t="n">
        <v>925</v>
      </c>
      <c r="E372" s="157" t="s">
        <v>57</v>
      </c>
      <c r="F372" s="157" t="s">
        <v>22</v>
      </c>
      <c r="G372" s="94"/>
      <c r="H372" s="172"/>
      <c r="I372" s="161" t="n">
        <f aca="false">SUM(J372:P372)</f>
        <v>50239600</v>
      </c>
      <c r="J372" s="161" t="n">
        <f aca="false">J373</f>
        <v>221483100</v>
      </c>
      <c r="K372" s="162" t="n">
        <f aca="false">K373</f>
        <v>-171243500</v>
      </c>
      <c r="L372" s="162" t="n">
        <f aca="false">L373</f>
        <v>0</v>
      </c>
      <c r="M372" s="162" t="n">
        <f aca="false">M373</f>
        <v>0</v>
      </c>
      <c r="N372" s="162" t="n">
        <f aca="false">N373</f>
        <v>0</v>
      </c>
      <c r="O372" s="162" t="n">
        <f aca="false">O373</f>
        <v>0</v>
      </c>
      <c r="P372" s="163" t="n">
        <f aca="false">P373</f>
        <v>0</v>
      </c>
      <c r="Q372" s="161" t="n">
        <f aca="false">SUM(R372:X372)</f>
        <v>49526100</v>
      </c>
      <c r="R372" s="161" t="n">
        <f aca="false">R373</f>
        <v>49526100</v>
      </c>
      <c r="S372" s="162" t="n">
        <f aca="false">S373</f>
        <v>0</v>
      </c>
      <c r="T372" s="162" t="n">
        <f aca="false">T373</f>
        <v>0</v>
      </c>
      <c r="U372" s="162" t="n">
        <f aca="false">U373</f>
        <v>0</v>
      </c>
      <c r="V372" s="162" t="n">
        <f aca="false">V373</f>
        <v>0</v>
      </c>
      <c r="W372" s="162" t="n">
        <f aca="false">W373</f>
        <v>0</v>
      </c>
      <c r="X372" s="163" t="n">
        <f aca="false">X373</f>
        <v>0</v>
      </c>
    </row>
    <row r="373" customFormat="false" ht="17.35" hidden="false" customHeight="false" outlineLevel="0" collapsed="false">
      <c r="B373" s="124"/>
      <c r="C373" s="156" t="s">
        <v>167</v>
      </c>
      <c r="D373" s="94" t="n">
        <v>925</v>
      </c>
      <c r="E373" s="157" t="s">
        <v>57</v>
      </c>
      <c r="F373" s="157" t="s">
        <v>22</v>
      </c>
      <c r="G373" s="94" t="n">
        <v>5800000000</v>
      </c>
      <c r="H373" s="172"/>
      <c r="I373" s="161" t="n">
        <f aca="false">SUM(J373:P373)</f>
        <v>50239600</v>
      </c>
      <c r="J373" s="161" t="n">
        <f aca="false">J374</f>
        <v>221483100</v>
      </c>
      <c r="K373" s="162" t="n">
        <f aca="false">K374</f>
        <v>-171243500</v>
      </c>
      <c r="L373" s="162" t="n">
        <f aca="false">L374</f>
        <v>0</v>
      </c>
      <c r="M373" s="162" t="n">
        <f aca="false">M374</f>
        <v>0</v>
      </c>
      <c r="N373" s="162" t="n">
        <f aca="false">N374</f>
        <v>0</v>
      </c>
      <c r="O373" s="162" t="n">
        <f aca="false">O374</f>
        <v>0</v>
      </c>
      <c r="P373" s="163" t="n">
        <f aca="false">P374</f>
        <v>0</v>
      </c>
      <c r="Q373" s="161" t="n">
        <f aca="false">SUM(R373:X373)</f>
        <v>49526100</v>
      </c>
      <c r="R373" s="161" t="n">
        <f aca="false">R374</f>
        <v>49526100</v>
      </c>
      <c r="S373" s="162" t="n">
        <f aca="false">S374</f>
        <v>0</v>
      </c>
      <c r="T373" s="162" t="n">
        <f aca="false">T374</f>
        <v>0</v>
      </c>
      <c r="U373" s="162" t="n">
        <f aca="false">U374</f>
        <v>0</v>
      </c>
      <c r="V373" s="162" t="n">
        <f aca="false">V374</f>
        <v>0</v>
      </c>
      <c r="W373" s="162" t="n">
        <f aca="false">W374</f>
        <v>0</v>
      </c>
      <c r="X373" s="163" t="n">
        <f aca="false">X374</f>
        <v>0</v>
      </c>
    </row>
    <row r="374" customFormat="false" ht="17.35" hidden="false" customHeight="false" outlineLevel="0" collapsed="false">
      <c r="B374" s="124"/>
      <c r="C374" s="156" t="s">
        <v>198</v>
      </c>
      <c r="D374" s="94" t="n">
        <v>925</v>
      </c>
      <c r="E374" s="157" t="s">
        <v>57</v>
      </c>
      <c r="F374" s="157" t="s">
        <v>22</v>
      </c>
      <c r="G374" s="94" t="n">
        <v>5820000000</v>
      </c>
      <c r="H374" s="172"/>
      <c r="I374" s="161" t="n">
        <f aca="false">SUM(J374:P374)</f>
        <v>50239600</v>
      </c>
      <c r="J374" s="161" t="n">
        <f aca="false">J375+J381+J383+J378</f>
        <v>221483100</v>
      </c>
      <c r="K374" s="162" t="n">
        <f aca="false">K375+K381+K383+K378</f>
        <v>-171243500</v>
      </c>
      <c r="L374" s="162" t="n">
        <f aca="false">L375+L381+L383+L378</f>
        <v>0</v>
      </c>
      <c r="M374" s="162" t="n">
        <f aca="false">M375+M381+M383+M378</f>
        <v>0</v>
      </c>
      <c r="N374" s="162" t="n">
        <f aca="false">N375+N381+N383+N378</f>
        <v>0</v>
      </c>
      <c r="O374" s="162" t="n">
        <f aca="false">O375+O381+O383+O378</f>
        <v>0</v>
      </c>
      <c r="P374" s="163" t="n">
        <f aca="false">P375+P381+P383+P378</f>
        <v>0</v>
      </c>
      <c r="Q374" s="161" t="n">
        <f aca="false">SUM(R374:X374)</f>
        <v>49526100</v>
      </c>
      <c r="R374" s="161" t="n">
        <f aca="false">R375+R381+R383+R378</f>
        <v>49526100</v>
      </c>
      <c r="S374" s="162" t="n">
        <f aca="false">S375+S381+S383+S378</f>
        <v>0</v>
      </c>
      <c r="T374" s="162" t="n">
        <f aca="false">T375+T381+T383+T378</f>
        <v>0</v>
      </c>
      <c r="U374" s="162" t="n">
        <f aca="false">U375+U381+U383+U378</f>
        <v>0</v>
      </c>
      <c r="V374" s="162" t="n">
        <f aca="false">V375+V381+V383+V378</f>
        <v>0</v>
      </c>
      <c r="W374" s="162" t="n">
        <f aca="false">W375+W381+W383+W378</f>
        <v>0</v>
      </c>
      <c r="X374" s="163" t="n">
        <f aca="false">X375+X381+X383+X378</f>
        <v>0</v>
      </c>
    </row>
    <row r="375" customFormat="false" ht="32.1" hidden="false" customHeight="false" outlineLevel="0" collapsed="false">
      <c r="B375" s="124"/>
      <c r="C375" s="169" t="s">
        <v>135</v>
      </c>
      <c r="D375" s="94" t="n">
        <v>925</v>
      </c>
      <c r="E375" s="157" t="s">
        <v>57</v>
      </c>
      <c r="F375" s="157" t="s">
        <v>22</v>
      </c>
      <c r="G375" s="94" t="n">
        <v>5820000590</v>
      </c>
      <c r="H375" s="172"/>
      <c r="I375" s="161" t="n">
        <f aca="false">SUM(J375:P375)</f>
        <v>17505280</v>
      </c>
      <c r="J375" s="161" t="n">
        <f aca="false">J376+J377</f>
        <v>157559780</v>
      </c>
      <c r="K375" s="162" t="n">
        <f aca="false">K376+K377</f>
        <v>-120491680</v>
      </c>
      <c r="L375" s="162" t="n">
        <f aca="false">L376+L377</f>
        <v>-8488480</v>
      </c>
      <c r="M375" s="162" t="n">
        <f aca="false">M376+M377</f>
        <v>0</v>
      </c>
      <c r="N375" s="162" t="n">
        <f aca="false">N376+N377</f>
        <v>0</v>
      </c>
      <c r="O375" s="162" t="n">
        <f aca="false">O376+O377</f>
        <v>-11074340</v>
      </c>
      <c r="P375" s="163" t="n">
        <f aca="false">P376+P377</f>
        <v>0</v>
      </c>
      <c r="Q375" s="161" t="n">
        <f aca="false">SUM(R375:X375)</f>
        <v>14860040</v>
      </c>
      <c r="R375" s="161" t="n">
        <f aca="false">R376+R377</f>
        <v>36544600</v>
      </c>
      <c r="S375" s="162" t="n">
        <f aca="false">S376+S377</f>
        <v>0</v>
      </c>
      <c r="T375" s="162" t="n">
        <f aca="false">T376+T377</f>
        <v>-10942190</v>
      </c>
      <c r="U375" s="162" t="n">
        <f aca="false">U376+U377</f>
        <v>0</v>
      </c>
      <c r="V375" s="162" t="n">
        <f aca="false">V376+V377</f>
        <v>0</v>
      </c>
      <c r="W375" s="162" t="n">
        <f aca="false">W376+W377</f>
        <v>-10742370</v>
      </c>
      <c r="X375" s="163" t="n">
        <f aca="false">X376+X377</f>
        <v>0</v>
      </c>
    </row>
    <row r="376" customFormat="false" ht="32.1" hidden="false" customHeight="false" outlineLevel="0" collapsed="false">
      <c r="B376" s="124"/>
      <c r="C376" s="156" t="s">
        <v>171</v>
      </c>
      <c r="D376" s="94" t="n">
        <v>925</v>
      </c>
      <c r="E376" s="157" t="s">
        <v>57</v>
      </c>
      <c r="F376" s="157" t="s">
        <v>22</v>
      </c>
      <c r="G376" s="94" t="n">
        <v>5820000590</v>
      </c>
      <c r="H376" s="172" t="n">
        <v>600</v>
      </c>
      <c r="I376" s="161" t="n">
        <f aca="false">SUM(J376:P376)</f>
        <v>17505280</v>
      </c>
      <c r="J376" s="161" t="n">
        <v>157559780</v>
      </c>
      <c r="K376" s="162" t="n">
        <v>-120491680</v>
      </c>
      <c r="L376" s="162" t="n">
        <v>-8488480</v>
      </c>
      <c r="M376" s="162"/>
      <c r="N376" s="162"/>
      <c r="O376" s="162" t="n">
        <v>-11074340</v>
      </c>
      <c r="P376" s="163"/>
      <c r="Q376" s="161" t="n">
        <f aca="false">SUM(R376:X376)</f>
        <v>14860040</v>
      </c>
      <c r="R376" s="161" t="n">
        <v>36544600</v>
      </c>
      <c r="S376" s="162"/>
      <c r="T376" s="162" t="n">
        <v>-10942190</v>
      </c>
      <c r="U376" s="162"/>
      <c r="V376" s="162"/>
      <c r="W376" s="162" t="n">
        <v>-10742370</v>
      </c>
      <c r="X376" s="163"/>
    </row>
    <row r="377" customFormat="false" ht="17.35" hidden="false" customHeight="false" outlineLevel="0" collapsed="false">
      <c r="B377" s="124"/>
      <c r="C377" s="156" t="s">
        <v>111</v>
      </c>
      <c r="D377" s="94" t="n">
        <v>925</v>
      </c>
      <c r="E377" s="157" t="s">
        <v>57</v>
      </c>
      <c r="F377" s="157" t="s">
        <v>22</v>
      </c>
      <c r="G377" s="94" t="n">
        <v>5820000590</v>
      </c>
      <c r="H377" s="172" t="n">
        <v>800</v>
      </c>
      <c r="I377" s="161" t="n">
        <f aca="false">SUM(J377:P377)</f>
        <v>0</v>
      </c>
      <c r="J377" s="161"/>
      <c r="K377" s="162" t="n">
        <v>0</v>
      </c>
      <c r="L377" s="162" t="n">
        <v>0</v>
      </c>
      <c r="M377" s="162" t="n">
        <v>0</v>
      </c>
      <c r="N377" s="162" t="n">
        <v>0</v>
      </c>
      <c r="O377" s="162" t="n">
        <v>0</v>
      </c>
      <c r="P377" s="163" t="n">
        <v>0</v>
      </c>
      <c r="Q377" s="161" t="n">
        <f aca="false">SUM(R377:X377)</f>
        <v>0</v>
      </c>
      <c r="R377" s="161"/>
      <c r="S377" s="162" t="n">
        <v>0</v>
      </c>
      <c r="T377" s="162" t="n">
        <v>0</v>
      </c>
      <c r="U377" s="162" t="n">
        <v>0</v>
      </c>
      <c r="V377" s="162" t="n">
        <v>0</v>
      </c>
      <c r="W377" s="162" t="n">
        <v>0</v>
      </c>
      <c r="X377" s="163" t="n">
        <v>0</v>
      </c>
    </row>
    <row r="378" customFormat="false" ht="32.1" hidden="false" customHeight="false" outlineLevel="0" collapsed="false">
      <c r="B378" s="124"/>
      <c r="C378" s="156" t="s">
        <v>199</v>
      </c>
      <c r="D378" s="94" t="n">
        <v>925</v>
      </c>
      <c r="E378" s="157" t="s">
        <v>57</v>
      </c>
      <c r="F378" s="157" t="s">
        <v>22</v>
      </c>
      <c r="G378" s="94" t="n">
        <v>5820010660</v>
      </c>
      <c r="H378" s="172"/>
      <c r="I378" s="161" t="n">
        <f aca="false">SUM(J378:P378)</f>
        <v>32234020</v>
      </c>
      <c r="J378" s="161" t="n">
        <f aca="false">J379+J380</f>
        <v>50059520</v>
      </c>
      <c r="K378" s="162" t="n">
        <f aca="false">K379+K380</f>
        <v>-37388320</v>
      </c>
      <c r="L378" s="162" t="n">
        <f aca="false">L379+L380</f>
        <v>8488480</v>
      </c>
      <c r="M378" s="162" t="n">
        <f aca="false">M379+M380</f>
        <v>0</v>
      </c>
      <c r="N378" s="162" t="n">
        <f aca="false">N379+N380</f>
        <v>0</v>
      </c>
      <c r="O378" s="162" t="n">
        <f aca="false">O379+O380</f>
        <v>11074340</v>
      </c>
      <c r="P378" s="163" t="n">
        <f aca="false">P379+P380</f>
        <v>0</v>
      </c>
      <c r="Q378" s="161" t="n">
        <f aca="false">SUM(R378:X378)</f>
        <v>34165760</v>
      </c>
      <c r="R378" s="161" t="n">
        <f aca="false">R379+R380</f>
        <v>12481200</v>
      </c>
      <c r="S378" s="162" t="n">
        <f aca="false">S379+S380</f>
        <v>0</v>
      </c>
      <c r="T378" s="162" t="n">
        <f aca="false">T379+T380</f>
        <v>10942190</v>
      </c>
      <c r="U378" s="162" t="n">
        <f aca="false">U379+U380</f>
        <v>0</v>
      </c>
      <c r="V378" s="162" t="n">
        <f aca="false">V379+V380</f>
        <v>0</v>
      </c>
      <c r="W378" s="162" t="n">
        <f aca="false">W379+W380</f>
        <v>10742370</v>
      </c>
      <c r="X378" s="163" t="n">
        <f aca="false">X379+X380</f>
        <v>0</v>
      </c>
    </row>
    <row r="379" customFormat="false" ht="32.1" hidden="false" customHeight="false" outlineLevel="0" collapsed="false">
      <c r="B379" s="124"/>
      <c r="C379" s="156" t="s">
        <v>171</v>
      </c>
      <c r="D379" s="94" t="n">
        <v>925</v>
      </c>
      <c r="E379" s="157" t="s">
        <v>57</v>
      </c>
      <c r="F379" s="157" t="s">
        <v>22</v>
      </c>
      <c r="G379" s="94" t="n">
        <v>5820010660</v>
      </c>
      <c r="H379" s="172" t="n">
        <v>600</v>
      </c>
      <c r="I379" s="161" t="n">
        <f aca="false">SUM(J379:P379)</f>
        <v>32212340</v>
      </c>
      <c r="J379" s="161" t="n">
        <v>50047520</v>
      </c>
      <c r="K379" s="162" t="n">
        <v>-37376320</v>
      </c>
      <c r="L379" s="162" t="n">
        <v>8466800</v>
      </c>
      <c r="M379" s="162"/>
      <c r="N379" s="162"/>
      <c r="O379" s="162" t="n">
        <v>11074340</v>
      </c>
      <c r="P379" s="163"/>
      <c r="Q379" s="161" t="n">
        <f aca="false">SUM(R379:X379)</f>
        <v>34142580</v>
      </c>
      <c r="R379" s="161" t="n">
        <v>12481200</v>
      </c>
      <c r="S379" s="162"/>
      <c r="T379" s="162" t="n">
        <v>10919010</v>
      </c>
      <c r="U379" s="162"/>
      <c r="V379" s="162"/>
      <c r="W379" s="162" t="n">
        <v>10742370</v>
      </c>
      <c r="X379" s="163"/>
    </row>
    <row r="380" customFormat="false" ht="17.35" hidden="false" customHeight="false" outlineLevel="0" collapsed="false">
      <c r="B380" s="124"/>
      <c r="C380" s="156" t="s">
        <v>111</v>
      </c>
      <c r="D380" s="94" t="n">
        <v>925</v>
      </c>
      <c r="E380" s="157" t="s">
        <v>57</v>
      </c>
      <c r="F380" s="157" t="s">
        <v>22</v>
      </c>
      <c r="G380" s="94" t="n">
        <v>5820010660</v>
      </c>
      <c r="H380" s="172" t="n">
        <v>800</v>
      </c>
      <c r="I380" s="161" t="n">
        <f aca="false">SUM(J380:P380)</f>
        <v>21680</v>
      </c>
      <c r="J380" s="161" t="n">
        <v>12000</v>
      </c>
      <c r="K380" s="162" t="n">
        <v>-12000</v>
      </c>
      <c r="L380" s="162" t="n">
        <v>21680</v>
      </c>
      <c r="M380" s="162" t="n">
        <v>0</v>
      </c>
      <c r="N380" s="162" t="n">
        <v>0</v>
      </c>
      <c r="O380" s="162" t="n">
        <v>0</v>
      </c>
      <c r="P380" s="163" t="n">
        <v>0</v>
      </c>
      <c r="Q380" s="161" t="n">
        <f aca="false">SUM(R380:X380)</f>
        <v>23180</v>
      </c>
      <c r="R380" s="161"/>
      <c r="S380" s="162" t="n">
        <v>0</v>
      </c>
      <c r="T380" s="162" t="n">
        <v>23180</v>
      </c>
      <c r="U380" s="162" t="n">
        <v>0</v>
      </c>
      <c r="V380" s="162" t="n">
        <v>0</v>
      </c>
      <c r="W380" s="162" t="n">
        <v>0</v>
      </c>
      <c r="X380" s="163" t="n">
        <v>0</v>
      </c>
    </row>
    <row r="381" customFormat="false" ht="126.85" hidden="true" customHeight="false" outlineLevel="0" collapsed="false">
      <c r="B381" s="124"/>
      <c r="C381" s="156" t="s">
        <v>200</v>
      </c>
      <c r="D381" s="94" t="n">
        <v>925</v>
      </c>
      <c r="E381" s="157" t="s">
        <v>57</v>
      </c>
      <c r="F381" s="157" t="s">
        <v>22</v>
      </c>
      <c r="G381" s="94" t="n">
        <v>5820060740</v>
      </c>
      <c r="H381" s="172"/>
      <c r="I381" s="161" t="n">
        <f aca="false">SUM(J381:P381)</f>
        <v>0</v>
      </c>
      <c r="J381" s="161" t="n">
        <f aca="false">J382</f>
        <v>187500</v>
      </c>
      <c r="K381" s="162" t="n">
        <f aca="false">K382</f>
        <v>-187500</v>
      </c>
      <c r="L381" s="162" t="n">
        <f aca="false">L382</f>
        <v>0</v>
      </c>
      <c r="M381" s="162" t="n">
        <f aca="false">M382</f>
        <v>0</v>
      </c>
      <c r="N381" s="162" t="n">
        <f aca="false">N382</f>
        <v>0</v>
      </c>
      <c r="O381" s="162" t="n">
        <f aca="false">O382</f>
        <v>0</v>
      </c>
      <c r="P381" s="163" t="n">
        <f aca="false">P382</f>
        <v>0</v>
      </c>
      <c r="Q381" s="161" t="n">
        <f aca="false">SUM(R381:X381)</f>
        <v>0</v>
      </c>
      <c r="R381" s="161" t="n">
        <f aca="false">R382</f>
        <v>0</v>
      </c>
      <c r="S381" s="162" t="n">
        <f aca="false">S382</f>
        <v>0</v>
      </c>
      <c r="T381" s="162" t="n">
        <f aca="false">T382</f>
        <v>0</v>
      </c>
      <c r="U381" s="162" t="n">
        <f aca="false">U382</f>
        <v>0</v>
      </c>
      <c r="V381" s="162" t="n">
        <f aca="false">V382</f>
        <v>0</v>
      </c>
      <c r="W381" s="162" t="n">
        <f aca="false">W382</f>
        <v>0</v>
      </c>
      <c r="X381" s="163" t="n">
        <f aca="false">X382</f>
        <v>0</v>
      </c>
    </row>
    <row r="382" customFormat="false" ht="32.1" hidden="true" customHeight="false" outlineLevel="0" collapsed="false">
      <c r="B382" s="124"/>
      <c r="C382" s="156" t="s">
        <v>171</v>
      </c>
      <c r="D382" s="94" t="n">
        <v>925</v>
      </c>
      <c r="E382" s="157" t="s">
        <v>57</v>
      </c>
      <c r="F382" s="157" t="s">
        <v>22</v>
      </c>
      <c r="G382" s="94" t="n">
        <v>5820060740</v>
      </c>
      <c r="H382" s="172" t="n">
        <v>600</v>
      </c>
      <c r="I382" s="161" t="n">
        <f aca="false">SUM(J382:P382)</f>
        <v>0</v>
      </c>
      <c r="J382" s="161" t="n">
        <v>187500</v>
      </c>
      <c r="K382" s="162" t="n">
        <v>-187500</v>
      </c>
      <c r="L382" s="162"/>
      <c r="M382" s="162"/>
      <c r="N382" s="162"/>
      <c r="O382" s="162"/>
      <c r="P382" s="163"/>
      <c r="Q382" s="161" t="n">
        <f aca="false">SUM(R382:X382)</f>
        <v>0</v>
      </c>
      <c r="R382" s="161"/>
      <c r="S382" s="162"/>
      <c r="T382" s="162"/>
      <c r="U382" s="162"/>
      <c r="V382" s="162"/>
      <c r="W382" s="162"/>
      <c r="X382" s="163"/>
    </row>
    <row r="383" customFormat="false" ht="79.85" hidden="false" customHeight="false" outlineLevel="0" collapsed="false">
      <c r="B383" s="124"/>
      <c r="C383" s="156" t="s">
        <v>202</v>
      </c>
      <c r="D383" s="94" t="n">
        <v>925</v>
      </c>
      <c r="E383" s="157" t="s">
        <v>57</v>
      </c>
      <c r="F383" s="157" t="s">
        <v>22</v>
      </c>
      <c r="G383" s="94" t="n">
        <v>5820100000</v>
      </c>
      <c r="H383" s="172"/>
      <c r="I383" s="161" t="n">
        <f aca="false">SUM(J383:P383)</f>
        <v>500300</v>
      </c>
      <c r="J383" s="161" t="n">
        <f aca="false">J384</f>
        <v>13676300</v>
      </c>
      <c r="K383" s="162" t="n">
        <f aca="false">K384+K386</f>
        <v>-13176000</v>
      </c>
      <c r="L383" s="162" t="n">
        <f aca="false">L384</f>
        <v>0</v>
      </c>
      <c r="M383" s="162" t="n">
        <f aca="false">M384</f>
        <v>0</v>
      </c>
      <c r="N383" s="162" t="n">
        <f aca="false">N384</f>
        <v>0</v>
      </c>
      <c r="O383" s="162" t="n">
        <f aca="false">O384</f>
        <v>0</v>
      </c>
      <c r="P383" s="163" t="n">
        <f aca="false">P384</f>
        <v>0</v>
      </c>
      <c r="Q383" s="161" t="n">
        <f aca="false">SUM(R383:X383)</f>
        <v>500300</v>
      </c>
      <c r="R383" s="161" t="n">
        <f aca="false">R384+R386</f>
        <v>500300</v>
      </c>
      <c r="S383" s="162" t="n">
        <f aca="false">S384</f>
        <v>0</v>
      </c>
      <c r="T383" s="162" t="n">
        <f aca="false">T384</f>
        <v>0</v>
      </c>
      <c r="U383" s="162" t="n">
        <f aca="false">U384</f>
        <v>0</v>
      </c>
      <c r="V383" s="162" t="n">
        <f aca="false">V384</f>
        <v>0</v>
      </c>
      <c r="W383" s="162" t="n">
        <f aca="false">W384</f>
        <v>0</v>
      </c>
      <c r="X383" s="163" t="n">
        <f aca="false">X384</f>
        <v>0</v>
      </c>
    </row>
    <row r="384" customFormat="false" ht="32.1" hidden="true" customHeight="false" outlineLevel="0" collapsed="false">
      <c r="B384" s="124"/>
      <c r="C384" s="156" t="s">
        <v>177</v>
      </c>
      <c r="D384" s="94" t="n">
        <v>925</v>
      </c>
      <c r="E384" s="157" t="s">
        <v>57</v>
      </c>
      <c r="F384" s="157" t="s">
        <v>22</v>
      </c>
      <c r="G384" s="94" t="n">
        <v>5820100590</v>
      </c>
      <c r="H384" s="172"/>
      <c r="I384" s="161" t="n">
        <f aca="false">SUM(J384:P384)</f>
        <v>0</v>
      </c>
      <c r="J384" s="161" t="n">
        <f aca="false">J385</f>
        <v>13676300</v>
      </c>
      <c r="K384" s="162" t="n">
        <f aca="false">K385</f>
        <v>-13676300</v>
      </c>
      <c r="L384" s="162" t="n">
        <f aca="false">L385</f>
        <v>0</v>
      </c>
      <c r="M384" s="162" t="n">
        <f aca="false">M385</f>
        <v>0</v>
      </c>
      <c r="N384" s="162" t="n">
        <f aca="false">N385</f>
        <v>0</v>
      </c>
      <c r="O384" s="162" t="n">
        <f aca="false">O385</f>
        <v>0</v>
      </c>
      <c r="P384" s="163" t="n">
        <f aca="false">P385</f>
        <v>0</v>
      </c>
      <c r="Q384" s="161" t="n">
        <f aca="false">SUM(R384:X384)</f>
        <v>0</v>
      </c>
      <c r="R384" s="161" t="n">
        <f aca="false">R385</f>
        <v>0</v>
      </c>
      <c r="S384" s="162" t="n">
        <f aca="false">S385</f>
        <v>0</v>
      </c>
      <c r="T384" s="162" t="n">
        <f aca="false">T385</f>
        <v>0</v>
      </c>
      <c r="U384" s="162" t="n">
        <f aca="false">U385</f>
        <v>0</v>
      </c>
      <c r="V384" s="162" t="n">
        <f aca="false">V385</f>
        <v>0</v>
      </c>
      <c r="W384" s="162" t="n">
        <f aca="false">W385</f>
        <v>0</v>
      </c>
      <c r="X384" s="163" t="n">
        <f aca="false">X385</f>
        <v>0</v>
      </c>
    </row>
    <row r="385" customFormat="false" ht="32.1" hidden="true" customHeight="false" outlineLevel="0" collapsed="false">
      <c r="B385" s="124"/>
      <c r="C385" s="156" t="s">
        <v>171</v>
      </c>
      <c r="D385" s="94" t="n">
        <v>925</v>
      </c>
      <c r="E385" s="157" t="s">
        <v>57</v>
      </c>
      <c r="F385" s="157" t="s">
        <v>22</v>
      </c>
      <c r="G385" s="94" t="n">
        <v>5820100590</v>
      </c>
      <c r="H385" s="172" t="n">
        <v>600</v>
      </c>
      <c r="I385" s="161" t="n">
        <f aca="false">SUM(J385:P385)</f>
        <v>0</v>
      </c>
      <c r="J385" s="161" t="n">
        <v>13676300</v>
      </c>
      <c r="K385" s="162" t="n">
        <v>-13676300</v>
      </c>
      <c r="L385" s="162"/>
      <c r="M385" s="162"/>
      <c r="N385" s="162"/>
      <c r="O385" s="162"/>
      <c r="P385" s="163"/>
      <c r="Q385" s="161" t="n">
        <f aca="false">SUM(R385:X385)</f>
        <v>0</v>
      </c>
      <c r="R385" s="161"/>
      <c r="S385" s="162"/>
      <c r="T385" s="162"/>
      <c r="U385" s="162"/>
      <c r="V385" s="162"/>
      <c r="W385" s="162"/>
      <c r="X385" s="163"/>
    </row>
    <row r="386" customFormat="false" ht="79.85" hidden="false" customHeight="false" outlineLevel="0" collapsed="false">
      <c r="B386" s="124"/>
      <c r="C386" s="156" t="s">
        <v>178</v>
      </c>
      <c r="D386" s="94" t="n">
        <v>925</v>
      </c>
      <c r="E386" s="157" t="s">
        <v>57</v>
      </c>
      <c r="F386" s="157" t="s">
        <v>22</v>
      </c>
      <c r="G386" s="94" t="n">
        <v>5820100591</v>
      </c>
      <c r="H386" s="172"/>
      <c r="I386" s="161" t="n">
        <f aca="false">SUM(J386:P386)</f>
        <v>500300</v>
      </c>
      <c r="J386" s="161"/>
      <c r="K386" s="162" t="n">
        <f aca="false">K387</f>
        <v>500300</v>
      </c>
      <c r="L386" s="162" t="n">
        <f aca="false">L387</f>
        <v>0</v>
      </c>
      <c r="M386" s="162" t="n">
        <f aca="false">M387</f>
        <v>0</v>
      </c>
      <c r="N386" s="162" t="n">
        <f aca="false">N387</f>
        <v>0</v>
      </c>
      <c r="O386" s="162" t="n">
        <f aca="false">O387</f>
        <v>0</v>
      </c>
      <c r="P386" s="163" t="n">
        <f aca="false">P387</f>
        <v>0</v>
      </c>
      <c r="Q386" s="161" t="n">
        <f aca="false">SUM(R386:X386)</f>
        <v>500300</v>
      </c>
      <c r="R386" s="161" t="n">
        <f aca="false">R387</f>
        <v>500300</v>
      </c>
      <c r="S386" s="162"/>
      <c r="T386" s="162"/>
      <c r="U386" s="162"/>
      <c r="V386" s="162"/>
      <c r="W386" s="162"/>
      <c r="X386" s="163"/>
    </row>
    <row r="387" customFormat="false" ht="32.1" hidden="false" customHeight="false" outlineLevel="0" collapsed="false">
      <c r="B387" s="124"/>
      <c r="C387" s="156" t="s">
        <v>171</v>
      </c>
      <c r="D387" s="94" t="n">
        <v>925</v>
      </c>
      <c r="E387" s="157" t="s">
        <v>57</v>
      </c>
      <c r="F387" s="157" t="s">
        <v>22</v>
      </c>
      <c r="G387" s="94" t="n">
        <v>5820100591</v>
      </c>
      <c r="H387" s="172" t="n">
        <v>600</v>
      </c>
      <c r="I387" s="161" t="n">
        <f aca="false">SUM(J387:P387)</f>
        <v>500300</v>
      </c>
      <c r="J387" s="161"/>
      <c r="K387" s="162" t="n">
        <v>500300</v>
      </c>
      <c r="L387" s="162"/>
      <c r="M387" s="162"/>
      <c r="N387" s="162"/>
      <c r="O387" s="162"/>
      <c r="P387" s="163"/>
      <c r="Q387" s="161" t="n">
        <f aca="false">SUM(R387:X387)</f>
        <v>500300</v>
      </c>
      <c r="R387" s="161" t="n">
        <v>500300</v>
      </c>
      <c r="S387" s="162"/>
      <c r="T387" s="162"/>
      <c r="U387" s="162"/>
      <c r="V387" s="162"/>
      <c r="W387" s="162"/>
      <c r="X387" s="163"/>
    </row>
    <row r="388" customFormat="false" ht="17.35" hidden="false" customHeight="false" outlineLevel="0" collapsed="false">
      <c r="B388" s="124"/>
      <c r="C388" s="156" t="s">
        <v>62</v>
      </c>
      <c r="D388" s="94" t="n">
        <v>925</v>
      </c>
      <c r="E388" s="157" t="s">
        <v>57</v>
      </c>
      <c r="F388" s="157" t="s">
        <v>39</v>
      </c>
      <c r="G388" s="94"/>
      <c r="H388" s="172"/>
      <c r="I388" s="161" t="n">
        <f aca="false">SUM(J388:P388)</f>
        <v>66585200</v>
      </c>
      <c r="J388" s="161" t="n">
        <f aca="false">J389+J395+J401+J414+J418</f>
        <v>37500500</v>
      </c>
      <c r="K388" s="162" t="n">
        <f aca="false">K389+K395+K401+K414+K418</f>
        <v>26350500</v>
      </c>
      <c r="L388" s="162" t="n">
        <f aca="false">L389+L395+L401+L414+L418</f>
        <v>0</v>
      </c>
      <c r="M388" s="162" t="n">
        <f aca="false">M389+M395+M401+M414+M418</f>
        <v>0</v>
      </c>
      <c r="N388" s="162" t="n">
        <f aca="false">N389+N395+N401+N414+N418</f>
        <v>2734200</v>
      </c>
      <c r="O388" s="162" t="n">
        <f aca="false">O389+O395+O401+O414+O418</f>
        <v>0</v>
      </c>
      <c r="P388" s="163" t="n">
        <f aca="false">P389+P395+P401+P414+P418</f>
        <v>0</v>
      </c>
      <c r="Q388" s="161" t="n">
        <f aca="false">SUM(R388:X388)</f>
        <v>70451300</v>
      </c>
      <c r="R388" s="161" t="n">
        <f aca="false">R389+R395+R401+R414+R418</f>
        <v>67717100</v>
      </c>
      <c r="S388" s="162" t="n">
        <f aca="false">S389+S395+S401+S414+S418</f>
        <v>0</v>
      </c>
      <c r="T388" s="162" t="n">
        <f aca="false">T389+T395+T401+T414+T418</f>
        <v>0</v>
      </c>
      <c r="U388" s="162" t="n">
        <f aca="false">U389+U395+U401+U414+U418</f>
        <v>0</v>
      </c>
      <c r="V388" s="162" t="n">
        <f aca="false">V389+V395+V401+V414+V418</f>
        <v>2734200</v>
      </c>
      <c r="W388" s="162" t="n">
        <f aca="false">W389+W395+W401+W414+W418</f>
        <v>0</v>
      </c>
      <c r="X388" s="163" t="n">
        <f aca="false">X389+X395+X401+X414+X418</f>
        <v>0</v>
      </c>
    </row>
    <row r="389" customFormat="false" ht="32.1" hidden="false" customHeight="false" outlineLevel="0" collapsed="false">
      <c r="B389" s="124"/>
      <c r="C389" s="156" t="s">
        <v>102</v>
      </c>
      <c r="D389" s="94" t="n">
        <v>925</v>
      </c>
      <c r="E389" s="157" t="s">
        <v>57</v>
      </c>
      <c r="F389" s="157" t="s">
        <v>39</v>
      </c>
      <c r="G389" s="94" t="n">
        <v>5000000000</v>
      </c>
      <c r="H389" s="172"/>
      <c r="I389" s="161" t="n">
        <f aca="false">SUM(J389:P389)</f>
        <v>10089200</v>
      </c>
      <c r="J389" s="161" t="n">
        <f aca="false">J390</f>
        <v>9914100</v>
      </c>
      <c r="K389" s="162" t="n">
        <f aca="false">K390</f>
        <v>175100</v>
      </c>
      <c r="L389" s="162" t="n">
        <f aca="false">L390</f>
        <v>0</v>
      </c>
      <c r="M389" s="162" t="n">
        <f aca="false">M390</f>
        <v>0</v>
      </c>
      <c r="N389" s="162" t="n">
        <f aca="false">N390</f>
        <v>0</v>
      </c>
      <c r="O389" s="162" t="n">
        <f aca="false">O390</f>
        <v>0</v>
      </c>
      <c r="P389" s="163" t="n">
        <f aca="false">P390</f>
        <v>0</v>
      </c>
      <c r="Q389" s="161" t="n">
        <f aca="false">SUM(R389:X389)</f>
        <v>9937900</v>
      </c>
      <c r="R389" s="161" t="n">
        <f aca="false">R390</f>
        <v>9937900</v>
      </c>
      <c r="S389" s="162" t="n">
        <f aca="false">S390</f>
        <v>0</v>
      </c>
      <c r="T389" s="162" t="n">
        <f aca="false">T390</f>
        <v>0</v>
      </c>
      <c r="U389" s="162" t="n">
        <f aca="false">U390</f>
        <v>0</v>
      </c>
      <c r="V389" s="162" t="n">
        <f aca="false">V390</f>
        <v>0</v>
      </c>
      <c r="W389" s="162" t="n">
        <f aca="false">W390</f>
        <v>0</v>
      </c>
      <c r="X389" s="163" t="n">
        <f aca="false">X390</f>
        <v>0</v>
      </c>
    </row>
    <row r="390" customFormat="false" ht="32.1" hidden="false" customHeight="false" outlineLevel="0" collapsed="false">
      <c r="B390" s="124"/>
      <c r="C390" s="156" t="s">
        <v>110</v>
      </c>
      <c r="D390" s="94" t="n">
        <v>925</v>
      </c>
      <c r="E390" s="157" t="s">
        <v>57</v>
      </c>
      <c r="F390" s="157" t="s">
        <v>39</v>
      </c>
      <c r="G390" s="94" t="n">
        <v>5020000000</v>
      </c>
      <c r="H390" s="172"/>
      <c r="I390" s="161" t="n">
        <f aca="false">SUM(J390:P390)</f>
        <v>10089200</v>
      </c>
      <c r="J390" s="161" t="n">
        <f aca="false">J391</f>
        <v>9914100</v>
      </c>
      <c r="K390" s="162" t="n">
        <f aca="false">K391</f>
        <v>175100</v>
      </c>
      <c r="L390" s="162" t="n">
        <f aca="false">L391</f>
        <v>0</v>
      </c>
      <c r="M390" s="162" t="n">
        <f aca="false">M391</f>
        <v>0</v>
      </c>
      <c r="N390" s="162" t="n">
        <f aca="false">N391</f>
        <v>0</v>
      </c>
      <c r="O390" s="162" t="n">
        <f aca="false">O391</f>
        <v>0</v>
      </c>
      <c r="P390" s="163" t="n">
        <f aca="false">P391</f>
        <v>0</v>
      </c>
      <c r="Q390" s="161" t="n">
        <f aca="false">SUM(R390:X390)</f>
        <v>9937900</v>
      </c>
      <c r="R390" s="161" t="n">
        <f aca="false">R391</f>
        <v>9937900</v>
      </c>
      <c r="S390" s="162" t="n">
        <f aca="false">S391</f>
        <v>0</v>
      </c>
      <c r="T390" s="162" t="n">
        <f aca="false">T391</f>
        <v>0</v>
      </c>
      <c r="U390" s="162" t="n">
        <f aca="false">U391</f>
        <v>0</v>
      </c>
      <c r="V390" s="162" t="n">
        <f aca="false">V391</f>
        <v>0</v>
      </c>
      <c r="W390" s="162" t="n">
        <f aca="false">W391</f>
        <v>0</v>
      </c>
      <c r="X390" s="163" t="n">
        <f aca="false">X391</f>
        <v>0</v>
      </c>
    </row>
    <row r="391" customFormat="false" ht="31.8" hidden="false" customHeight="true" outlineLevel="0" collapsed="false">
      <c r="B391" s="124"/>
      <c r="C391" s="156" t="s">
        <v>104</v>
      </c>
      <c r="D391" s="94" t="n">
        <v>925</v>
      </c>
      <c r="E391" s="157" t="s">
        <v>57</v>
      </c>
      <c r="F391" s="157" t="s">
        <v>39</v>
      </c>
      <c r="G391" s="94" t="n">
        <v>5020000190</v>
      </c>
      <c r="H391" s="172"/>
      <c r="I391" s="161" t="n">
        <f aca="false">SUM(J391:P391)</f>
        <v>10089200</v>
      </c>
      <c r="J391" s="161" t="n">
        <f aca="false">J392+J393+J394</f>
        <v>9914100</v>
      </c>
      <c r="K391" s="162" t="n">
        <f aca="false">K392+K393+K394</f>
        <v>175100</v>
      </c>
      <c r="L391" s="162" t="n">
        <f aca="false">L392+L393+L394</f>
        <v>0</v>
      </c>
      <c r="M391" s="162" t="n">
        <f aca="false">M392+M393+M394</f>
        <v>0</v>
      </c>
      <c r="N391" s="162" t="n">
        <f aca="false">N392+N393+N394</f>
        <v>0</v>
      </c>
      <c r="O391" s="162" t="n">
        <f aca="false">O392+O393+O394</f>
        <v>0</v>
      </c>
      <c r="P391" s="163" t="n">
        <f aca="false">P392+P393+P394</f>
        <v>0</v>
      </c>
      <c r="Q391" s="161" t="n">
        <f aca="false">SUM(R391:X391)</f>
        <v>9937900</v>
      </c>
      <c r="R391" s="161" t="n">
        <f aca="false">R392+R393+R394</f>
        <v>9937900</v>
      </c>
      <c r="S391" s="162" t="n">
        <f aca="false">S392+S393+S394</f>
        <v>0</v>
      </c>
      <c r="T391" s="162" t="n">
        <f aca="false">T392+T393+T394</f>
        <v>0</v>
      </c>
      <c r="U391" s="162" t="n">
        <f aca="false">U392+U393+U394</f>
        <v>0</v>
      </c>
      <c r="V391" s="162" t="n">
        <f aca="false">V392+V393+V394</f>
        <v>0</v>
      </c>
      <c r="W391" s="162" t="n">
        <f aca="false">W392+W393+W394</f>
        <v>0</v>
      </c>
      <c r="X391" s="163" t="n">
        <f aca="false">X392+X393+X394</f>
        <v>0</v>
      </c>
    </row>
    <row r="392" customFormat="false" ht="64.15" hidden="false" customHeight="false" outlineLevel="0" collapsed="false">
      <c r="B392" s="124"/>
      <c r="C392" s="156" t="s">
        <v>105</v>
      </c>
      <c r="D392" s="94" t="n">
        <v>925</v>
      </c>
      <c r="E392" s="157" t="s">
        <v>57</v>
      </c>
      <c r="F392" s="157" t="s">
        <v>39</v>
      </c>
      <c r="G392" s="94" t="n">
        <v>5020000190</v>
      </c>
      <c r="H392" s="172" t="n">
        <v>100</v>
      </c>
      <c r="I392" s="161" t="n">
        <f aca="false">SUM(J392:P392)</f>
        <v>10089200</v>
      </c>
      <c r="J392" s="161" t="n">
        <v>9914100</v>
      </c>
      <c r="K392" s="162" t="n">
        <v>175100</v>
      </c>
      <c r="L392" s="162"/>
      <c r="M392" s="162"/>
      <c r="N392" s="162"/>
      <c r="O392" s="162"/>
      <c r="P392" s="163"/>
      <c r="Q392" s="161" t="n">
        <f aca="false">SUM(R392:X392)</f>
        <v>9937900</v>
      </c>
      <c r="R392" s="161" t="n">
        <v>9937900</v>
      </c>
      <c r="S392" s="162"/>
      <c r="T392" s="162"/>
      <c r="U392" s="162"/>
      <c r="V392" s="162"/>
      <c r="W392" s="162"/>
      <c r="X392" s="163"/>
    </row>
    <row r="393" customFormat="false" ht="32.1" hidden="true" customHeight="false" outlineLevel="0" collapsed="false">
      <c r="B393" s="124"/>
      <c r="C393" s="156" t="s">
        <v>108</v>
      </c>
      <c r="D393" s="94" t="n">
        <v>925</v>
      </c>
      <c r="E393" s="157" t="s">
        <v>57</v>
      </c>
      <c r="F393" s="157" t="s">
        <v>39</v>
      </c>
      <c r="G393" s="94" t="n">
        <v>5020000190</v>
      </c>
      <c r="H393" s="172" t="n">
        <v>200</v>
      </c>
      <c r="I393" s="161" t="n">
        <f aca="false">SUM(J393:P393)</f>
        <v>0</v>
      </c>
      <c r="J393" s="161"/>
      <c r="K393" s="162"/>
      <c r="L393" s="162"/>
      <c r="M393" s="162"/>
      <c r="N393" s="162"/>
      <c r="O393" s="162"/>
      <c r="P393" s="163"/>
      <c r="Q393" s="161" t="n">
        <f aca="false">SUM(R393:X393)</f>
        <v>0</v>
      </c>
      <c r="R393" s="161"/>
      <c r="S393" s="162"/>
      <c r="T393" s="162"/>
      <c r="U393" s="162"/>
      <c r="V393" s="162"/>
      <c r="W393" s="162"/>
      <c r="X393" s="163"/>
    </row>
    <row r="394" customFormat="false" ht="17.35" hidden="true" customHeight="false" outlineLevel="0" collapsed="false">
      <c r="B394" s="124"/>
      <c r="C394" s="156" t="s">
        <v>111</v>
      </c>
      <c r="D394" s="94" t="n">
        <v>925</v>
      </c>
      <c r="E394" s="157" t="s">
        <v>57</v>
      </c>
      <c r="F394" s="157" t="s">
        <v>39</v>
      </c>
      <c r="G394" s="94" t="n">
        <v>5020000190</v>
      </c>
      <c r="H394" s="172" t="n">
        <v>800</v>
      </c>
      <c r="I394" s="161" t="n">
        <f aca="false">SUM(J394:P394)</f>
        <v>0</v>
      </c>
      <c r="J394" s="161"/>
      <c r="K394" s="162"/>
      <c r="L394" s="162"/>
      <c r="M394" s="162"/>
      <c r="N394" s="162"/>
      <c r="O394" s="162"/>
      <c r="P394" s="163"/>
      <c r="Q394" s="161" t="n">
        <f aca="false">SUM(R394:X394)</f>
        <v>0</v>
      </c>
      <c r="R394" s="161"/>
      <c r="S394" s="162"/>
      <c r="T394" s="162"/>
      <c r="U394" s="162"/>
      <c r="V394" s="162"/>
      <c r="W394" s="162"/>
      <c r="X394" s="163"/>
    </row>
    <row r="395" customFormat="false" ht="32.1" hidden="false" customHeight="false" outlineLevel="0" collapsed="false">
      <c r="B395" s="124"/>
      <c r="C395" s="156" t="s">
        <v>133</v>
      </c>
      <c r="D395" s="94" t="n">
        <v>925</v>
      </c>
      <c r="E395" s="157" t="s">
        <v>57</v>
      </c>
      <c r="F395" s="157" t="s">
        <v>39</v>
      </c>
      <c r="G395" s="94" t="n">
        <v>5200000000</v>
      </c>
      <c r="H395" s="172"/>
      <c r="I395" s="161" t="n">
        <f aca="false">SUM(J395:P395)</f>
        <v>18656500</v>
      </c>
      <c r="J395" s="161" t="n">
        <f aca="false">J396</f>
        <v>13429800</v>
      </c>
      <c r="K395" s="162" t="n">
        <f aca="false">K396</f>
        <v>5226700</v>
      </c>
      <c r="L395" s="162" t="n">
        <f aca="false">L396</f>
        <v>0</v>
      </c>
      <c r="M395" s="162" t="n">
        <f aca="false">M396</f>
        <v>0</v>
      </c>
      <c r="N395" s="162" t="n">
        <f aca="false">N396</f>
        <v>0</v>
      </c>
      <c r="O395" s="162" t="n">
        <f aca="false">O396</f>
        <v>0</v>
      </c>
      <c r="P395" s="163" t="n">
        <f aca="false">P396</f>
        <v>0</v>
      </c>
      <c r="Q395" s="161" t="n">
        <f aca="false">SUM(R395:X395)</f>
        <v>18397100</v>
      </c>
      <c r="R395" s="161" t="n">
        <f aca="false">R396</f>
        <v>18397100</v>
      </c>
      <c r="S395" s="162" t="n">
        <f aca="false">S396</f>
        <v>0</v>
      </c>
      <c r="T395" s="162" t="n">
        <f aca="false">T396</f>
        <v>0</v>
      </c>
      <c r="U395" s="162" t="n">
        <f aca="false">U396</f>
        <v>0</v>
      </c>
      <c r="V395" s="162" t="n">
        <f aca="false">V396</f>
        <v>0</v>
      </c>
      <c r="W395" s="162" t="n">
        <f aca="false">W396</f>
        <v>0</v>
      </c>
      <c r="X395" s="163" t="n">
        <f aca="false">X396</f>
        <v>0</v>
      </c>
    </row>
    <row r="396" customFormat="false" ht="17.35" hidden="false" customHeight="false" outlineLevel="0" collapsed="false">
      <c r="B396" s="124"/>
      <c r="C396" s="156" t="s">
        <v>139</v>
      </c>
      <c r="D396" s="94" t="n">
        <v>925</v>
      </c>
      <c r="E396" s="157" t="s">
        <v>57</v>
      </c>
      <c r="F396" s="157" t="s">
        <v>39</v>
      </c>
      <c r="G396" s="94" t="n">
        <v>5250000000</v>
      </c>
      <c r="H396" s="172"/>
      <c r="I396" s="161" t="n">
        <f aca="false">SUM(J396:P396)</f>
        <v>18656500</v>
      </c>
      <c r="J396" s="161" t="n">
        <f aca="false">J397</f>
        <v>13429800</v>
      </c>
      <c r="K396" s="162" t="n">
        <f aca="false">K397</f>
        <v>5226700</v>
      </c>
      <c r="L396" s="162" t="n">
        <f aca="false">L397</f>
        <v>0</v>
      </c>
      <c r="M396" s="162" t="n">
        <f aca="false">M397</f>
        <v>0</v>
      </c>
      <c r="N396" s="162" t="n">
        <f aca="false">N397</f>
        <v>0</v>
      </c>
      <c r="O396" s="162" t="n">
        <f aca="false">O397</f>
        <v>0</v>
      </c>
      <c r="P396" s="163" t="n">
        <f aca="false">P397</f>
        <v>0</v>
      </c>
      <c r="Q396" s="161" t="n">
        <f aca="false">SUM(R396:X396)</f>
        <v>18397100</v>
      </c>
      <c r="R396" s="161" t="n">
        <f aca="false">R397</f>
        <v>18397100</v>
      </c>
      <c r="S396" s="162" t="n">
        <f aca="false">S397</f>
        <v>0</v>
      </c>
      <c r="T396" s="162" t="n">
        <f aca="false">T397</f>
        <v>0</v>
      </c>
      <c r="U396" s="162" t="n">
        <f aca="false">U397</f>
        <v>0</v>
      </c>
      <c r="V396" s="162" t="n">
        <f aca="false">V397</f>
        <v>0</v>
      </c>
      <c r="W396" s="162" t="n">
        <f aca="false">W397</f>
        <v>0</v>
      </c>
      <c r="X396" s="163" t="n">
        <f aca="false">X397</f>
        <v>0</v>
      </c>
    </row>
    <row r="397" customFormat="false" ht="32.1" hidden="false" customHeight="false" outlineLevel="0" collapsed="false">
      <c r="B397" s="124"/>
      <c r="C397" s="156" t="s">
        <v>135</v>
      </c>
      <c r="D397" s="94" t="n">
        <v>925</v>
      </c>
      <c r="E397" s="157" t="s">
        <v>57</v>
      </c>
      <c r="F397" s="157" t="s">
        <v>39</v>
      </c>
      <c r="G397" s="94" t="n">
        <v>5250000590</v>
      </c>
      <c r="H397" s="172"/>
      <c r="I397" s="161" t="n">
        <f aca="false">SUM(J397:P397)</f>
        <v>18656500</v>
      </c>
      <c r="J397" s="161" t="n">
        <f aca="false">J398+J399+J400</f>
        <v>13429800</v>
      </c>
      <c r="K397" s="162" t="n">
        <f aca="false">K398+K399+K400</f>
        <v>5226700</v>
      </c>
      <c r="L397" s="162" t="n">
        <f aca="false">L398+L399+L400</f>
        <v>0</v>
      </c>
      <c r="M397" s="162" t="n">
        <f aca="false">M398+M399+M400</f>
        <v>0</v>
      </c>
      <c r="N397" s="162" t="n">
        <f aca="false">N398+N399+N400</f>
        <v>0</v>
      </c>
      <c r="O397" s="162" t="n">
        <f aca="false">O398+O399+O400</f>
        <v>0</v>
      </c>
      <c r="P397" s="163" t="n">
        <f aca="false">P398+P399+P400</f>
        <v>0</v>
      </c>
      <c r="Q397" s="161" t="n">
        <f aca="false">SUM(R397:X397)</f>
        <v>18397100</v>
      </c>
      <c r="R397" s="161" t="n">
        <f aca="false">R398+R399+R400</f>
        <v>18397100</v>
      </c>
      <c r="S397" s="162" t="n">
        <f aca="false">S398+S399+S400</f>
        <v>0</v>
      </c>
      <c r="T397" s="162" t="n">
        <f aca="false">T398+T399+T400</f>
        <v>0</v>
      </c>
      <c r="U397" s="162" t="n">
        <f aca="false">U398+U399+U400</f>
        <v>0</v>
      </c>
      <c r="V397" s="162" t="n">
        <f aca="false">V398+V399+V400</f>
        <v>0</v>
      </c>
      <c r="W397" s="162" t="n">
        <f aca="false">W398+W399+W400</f>
        <v>0</v>
      </c>
      <c r="X397" s="163" t="n">
        <f aca="false">X398+X399+X400</f>
        <v>0</v>
      </c>
    </row>
    <row r="398" customFormat="false" ht="64.15" hidden="false" customHeight="false" outlineLevel="0" collapsed="false">
      <c r="B398" s="124"/>
      <c r="C398" s="156" t="s">
        <v>105</v>
      </c>
      <c r="D398" s="94" t="n">
        <v>925</v>
      </c>
      <c r="E398" s="157" t="s">
        <v>57</v>
      </c>
      <c r="F398" s="157" t="s">
        <v>39</v>
      </c>
      <c r="G398" s="94" t="n">
        <v>5250000590</v>
      </c>
      <c r="H398" s="172" t="n">
        <v>100</v>
      </c>
      <c r="I398" s="161" t="n">
        <f aca="false">SUM(J398:P398)</f>
        <v>17852000</v>
      </c>
      <c r="J398" s="161" t="n">
        <v>12537900</v>
      </c>
      <c r="K398" s="162" t="n">
        <v>5314100</v>
      </c>
      <c r="L398" s="162"/>
      <c r="M398" s="162"/>
      <c r="N398" s="162"/>
      <c r="O398" s="162"/>
      <c r="P398" s="163"/>
      <c r="Q398" s="161" t="n">
        <f aca="false">SUM(R398:X398)</f>
        <v>17584500</v>
      </c>
      <c r="R398" s="161" t="n">
        <v>17584500</v>
      </c>
      <c r="S398" s="162"/>
      <c r="T398" s="162"/>
      <c r="U398" s="162"/>
      <c r="V398" s="162"/>
      <c r="W398" s="162"/>
      <c r="X398" s="163"/>
      <c r="Z398" s="108"/>
    </row>
    <row r="399" customFormat="false" ht="32.1" hidden="false" customHeight="false" outlineLevel="0" collapsed="false">
      <c r="B399" s="124"/>
      <c r="C399" s="156" t="s">
        <v>108</v>
      </c>
      <c r="D399" s="94" t="n">
        <v>925</v>
      </c>
      <c r="E399" s="157" t="s">
        <v>57</v>
      </c>
      <c r="F399" s="157" t="s">
        <v>39</v>
      </c>
      <c r="G399" s="94" t="n">
        <v>5250000590</v>
      </c>
      <c r="H399" s="172" t="n">
        <v>200</v>
      </c>
      <c r="I399" s="161" t="n">
        <f aca="false">SUM(J399:P399)</f>
        <v>801800</v>
      </c>
      <c r="J399" s="161" t="n">
        <v>887500</v>
      </c>
      <c r="K399" s="162" t="n">
        <v>-85700</v>
      </c>
      <c r="L399" s="162"/>
      <c r="M399" s="162"/>
      <c r="N399" s="162"/>
      <c r="O399" s="162"/>
      <c r="P399" s="163"/>
      <c r="Q399" s="161" t="n">
        <f aca="false">SUM(R399:X399)</f>
        <v>810000</v>
      </c>
      <c r="R399" s="161" t="n">
        <v>810000</v>
      </c>
      <c r="S399" s="162"/>
      <c r="T399" s="162"/>
      <c r="U399" s="162"/>
      <c r="V399" s="162"/>
      <c r="W399" s="162"/>
      <c r="X399" s="163"/>
      <c r="Z399" s="108"/>
    </row>
    <row r="400" customFormat="false" ht="17.35" hidden="false" customHeight="false" outlineLevel="0" collapsed="false">
      <c r="B400" s="124"/>
      <c r="C400" s="156" t="s">
        <v>111</v>
      </c>
      <c r="D400" s="94" t="n">
        <v>925</v>
      </c>
      <c r="E400" s="157" t="s">
        <v>57</v>
      </c>
      <c r="F400" s="157" t="s">
        <v>39</v>
      </c>
      <c r="G400" s="94" t="n">
        <v>5250000590</v>
      </c>
      <c r="H400" s="172" t="n">
        <v>800</v>
      </c>
      <c r="I400" s="161" t="n">
        <f aca="false">SUM(J400:P400)</f>
        <v>2700</v>
      </c>
      <c r="J400" s="161" t="n">
        <v>4400</v>
      </c>
      <c r="K400" s="162" t="n">
        <v>-1700</v>
      </c>
      <c r="L400" s="162"/>
      <c r="M400" s="162"/>
      <c r="N400" s="162"/>
      <c r="O400" s="162"/>
      <c r="P400" s="163"/>
      <c r="Q400" s="161" t="n">
        <f aca="false">SUM(R400:X400)</f>
        <v>2600</v>
      </c>
      <c r="R400" s="161" t="n">
        <v>2600</v>
      </c>
      <c r="S400" s="162"/>
      <c r="T400" s="162"/>
      <c r="U400" s="162"/>
      <c r="V400" s="162"/>
      <c r="W400" s="162"/>
      <c r="X400" s="163"/>
      <c r="Z400" s="108"/>
    </row>
    <row r="401" customFormat="false" ht="17.35" hidden="false" customHeight="false" outlineLevel="0" collapsed="false">
      <c r="B401" s="124"/>
      <c r="C401" s="156" t="s">
        <v>167</v>
      </c>
      <c r="D401" s="94" t="n">
        <v>925</v>
      </c>
      <c r="E401" s="157" t="s">
        <v>57</v>
      </c>
      <c r="F401" s="157" t="s">
        <v>39</v>
      </c>
      <c r="G401" s="94" t="n">
        <v>5800000000</v>
      </c>
      <c r="H401" s="172"/>
      <c r="I401" s="161" t="n">
        <f aca="false">SUM(J401:P401)</f>
        <v>8368200</v>
      </c>
      <c r="J401" s="161" t="n">
        <f aca="false">J406+J402</f>
        <v>11110500</v>
      </c>
      <c r="K401" s="162" t="n">
        <f aca="false">K406+K402</f>
        <v>-5476500</v>
      </c>
      <c r="L401" s="162" t="n">
        <f aca="false">L406+L402</f>
        <v>0</v>
      </c>
      <c r="M401" s="162" t="n">
        <f aca="false">M406+M402</f>
        <v>0</v>
      </c>
      <c r="N401" s="162" t="n">
        <f aca="false">N406+N402</f>
        <v>2734200</v>
      </c>
      <c r="O401" s="162" t="n">
        <f aca="false">O406+O402</f>
        <v>0</v>
      </c>
      <c r="P401" s="163" t="n">
        <f aca="false">P406+P402</f>
        <v>0</v>
      </c>
      <c r="Q401" s="161" t="n">
        <f aca="false">SUM(R401:X401)</f>
        <v>8342900</v>
      </c>
      <c r="R401" s="161" t="n">
        <f aca="false">R406</f>
        <v>5608700</v>
      </c>
      <c r="S401" s="162" t="n">
        <f aca="false">S406</f>
        <v>0</v>
      </c>
      <c r="T401" s="162" t="n">
        <f aca="false">T406+T402</f>
        <v>0</v>
      </c>
      <c r="U401" s="162" t="n">
        <f aca="false">U406+U402</f>
        <v>0</v>
      </c>
      <c r="V401" s="162" t="n">
        <f aca="false">V406+V402</f>
        <v>2734200</v>
      </c>
      <c r="W401" s="162" t="n">
        <f aca="false">W406+W402</f>
        <v>0</v>
      </c>
      <c r="X401" s="163" t="n">
        <f aca="false">X406+X402</f>
        <v>0</v>
      </c>
    </row>
    <row r="402" customFormat="false" ht="17.35" hidden="false" customHeight="false" outlineLevel="0" collapsed="false">
      <c r="B402" s="124"/>
      <c r="C402" s="156" t="s">
        <v>168</v>
      </c>
      <c r="D402" s="94" t="n">
        <v>925</v>
      </c>
      <c r="E402" s="157" t="s">
        <v>57</v>
      </c>
      <c r="F402" s="157" t="s">
        <v>39</v>
      </c>
      <c r="G402" s="94" t="n">
        <v>5810000000</v>
      </c>
      <c r="H402" s="172"/>
      <c r="I402" s="161" t="n">
        <f aca="false">SUM(J402:P402)</f>
        <v>2734200</v>
      </c>
      <c r="J402" s="161" t="n">
        <f aca="false">J403</f>
        <v>2499800</v>
      </c>
      <c r="K402" s="162" t="n">
        <f aca="false">K403</f>
        <v>-2499800</v>
      </c>
      <c r="L402" s="162" t="n">
        <f aca="false">L403</f>
        <v>0</v>
      </c>
      <c r="M402" s="162" t="n">
        <f aca="false">M403</f>
        <v>0</v>
      </c>
      <c r="N402" s="162" t="n">
        <f aca="false">N403</f>
        <v>2734200</v>
      </c>
      <c r="O402" s="162" t="n">
        <f aca="false">O403</f>
        <v>0</v>
      </c>
      <c r="P402" s="163" t="n">
        <f aca="false">P403</f>
        <v>0</v>
      </c>
      <c r="Q402" s="161" t="n">
        <f aca="false">SUM(R402:X402)</f>
        <v>2734200</v>
      </c>
      <c r="R402" s="161"/>
      <c r="S402" s="162"/>
      <c r="T402" s="162" t="n">
        <f aca="false">T403</f>
        <v>0</v>
      </c>
      <c r="U402" s="162" t="n">
        <f aca="false">U403</f>
        <v>0</v>
      </c>
      <c r="V402" s="162" t="n">
        <f aca="false">V403</f>
        <v>2734200</v>
      </c>
      <c r="W402" s="162" t="n">
        <f aca="false">W403</f>
        <v>0</v>
      </c>
      <c r="X402" s="163" t="n">
        <f aca="false">X403</f>
        <v>0</v>
      </c>
    </row>
    <row r="403" customFormat="false" ht="17.35" hidden="false" customHeight="false" outlineLevel="0" collapsed="false">
      <c r="B403" s="124"/>
      <c r="C403" s="156" t="s">
        <v>190</v>
      </c>
      <c r="D403" s="94" t="n">
        <v>925</v>
      </c>
      <c r="E403" s="157" t="s">
        <v>57</v>
      </c>
      <c r="F403" s="157" t="s">
        <v>39</v>
      </c>
      <c r="G403" s="94" t="s">
        <v>191</v>
      </c>
      <c r="H403" s="172"/>
      <c r="I403" s="161" t="n">
        <f aca="false">SUM(J403:P403)</f>
        <v>2734200</v>
      </c>
      <c r="J403" s="161" t="n">
        <f aca="false">J404</f>
        <v>2499800</v>
      </c>
      <c r="K403" s="162" t="n">
        <f aca="false">K404</f>
        <v>-2499800</v>
      </c>
      <c r="L403" s="162" t="n">
        <f aca="false">L404</f>
        <v>0</v>
      </c>
      <c r="M403" s="162" t="n">
        <f aca="false">M404</f>
        <v>0</v>
      </c>
      <c r="N403" s="162" t="n">
        <f aca="false">N404</f>
        <v>2734200</v>
      </c>
      <c r="O403" s="162" t="n">
        <f aca="false">O404</f>
        <v>0</v>
      </c>
      <c r="P403" s="163" t="n">
        <f aca="false">P404</f>
        <v>0</v>
      </c>
      <c r="Q403" s="161" t="n">
        <f aca="false">SUM(R403:X403)</f>
        <v>2734200</v>
      </c>
      <c r="R403" s="161"/>
      <c r="S403" s="162"/>
      <c r="T403" s="162" t="n">
        <f aca="false">T404</f>
        <v>0</v>
      </c>
      <c r="U403" s="162" t="n">
        <f aca="false">U404</f>
        <v>0</v>
      </c>
      <c r="V403" s="162" t="n">
        <f aca="false">V404</f>
        <v>2734200</v>
      </c>
      <c r="W403" s="162" t="n">
        <f aca="false">W404</f>
        <v>0</v>
      </c>
      <c r="X403" s="163" t="n">
        <f aca="false">X404</f>
        <v>0</v>
      </c>
    </row>
    <row r="404" customFormat="false" ht="126.85" hidden="false" customHeight="false" outlineLevel="0" collapsed="false">
      <c r="B404" s="124"/>
      <c r="C404" s="156" t="s">
        <v>192</v>
      </c>
      <c r="D404" s="94" t="n">
        <v>925</v>
      </c>
      <c r="E404" s="157" t="s">
        <v>57</v>
      </c>
      <c r="F404" s="157" t="s">
        <v>39</v>
      </c>
      <c r="G404" s="94" t="s">
        <v>193</v>
      </c>
      <c r="H404" s="172"/>
      <c r="I404" s="161" t="n">
        <f aca="false">SUM(J404:P404)</f>
        <v>2734200</v>
      </c>
      <c r="J404" s="161" t="n">
        <f aca="false">J405</f>
        <v>2499800</v>
      </c>
      <c r="K404" s="162" t="n">
        <f aca="false">K405</f>
        <v>-2499800</v>
      </c>
      <c r="L404" s="162" t="n">
        <f aca="false">L405</f>
        <v>0</v>
      </c>
      <c r="M404" s="162" t="n">
        <f aca="false">M405</f>
        <v>0</v>
      </c>
      <c r="N404" s="162" t="n">
        <f aca="false">N405</f>
        <v>2734200</v>
      </c>
      <c r="O404" s="162" t="n">
        <f aca="false">O405</f>
        <v>0</v>
      </c>
      <c r="P404" s="163" t="n">
        <f aca="false">P405</f>
        <v>0</v>
      </c>
      <c r="Q404" s="161" t="n">
        <f aca="false">SUM(R404:X404)</f>
        <v>2734200</v>
      </c>
      <c r="R404" s="161"/>
      <c r="S404" s="162"/>
      <c r="T404" s="162" t="n">
        <f aca="false">T405</f>
        <v>0</v>
      </c>
      <c r="U404" s="162" t="n">
        <f aca="false">U405</f>
        <v>0</v>
      </c>
      <c r="V404" s="162" t="n">
        <f aca="false">V405</f>
        <v>2734200</v>
      </c>
      <c r="W404" s="162" t="n">
        <f aca="false">W405</f>
        <v>0</v>
      </c>
      <c r="X404" s="163" t="n">
        <f aca="false">X405</f>
        <v>0</v>
      </c>
    </row>
    <row r="405" customFormat="false" ht="32.1" hidden="false" customHeight="false" outlineLevel="0" collapsed="false">
      <c r="B405" s="124"/>
      <c r="C405" s="156" t="s">
        <v>171</v>
      </c>
      <c r="D405" s="94" t="n">
        <v>925</v>
      </c>
      <c r="E405" s="157" t="s">
        <v>57</v>
      </c>
      <c r="F405" s="157" t="s">
        <v>39</v>
      </c>
      <c r="G405" s="94" t="s">
        <v>193</v>
      </c>
      <c r="H405" s="172" t="n">
        <v>600</v>
      </c>
      <c r="I405" s="161" t="n">
        <f aca="false">SUM(J405:P405)</f>
        <v>2734200</v>
      </c>
      <c r="J405" s="161" t="n">
        <v>2499800</v>
      </c>
      <c r="K405" s="162" t="n">
        <v>-2499800</v>
      </c>
      <c r="L405" s="162"/>
      <c r="M405" s="162"/>
      <c r="N405" s="162" t="n">
        <v>2734200</v>
      </c>
      <c r="O405" s="162"/>
      <c r="P405" s="163"/>
      <c r="Q405" s="161" t="n">
        <f aca="false">SUM(R405:X405)</f>
        <v>2734200</v>
      </c>
      <c r="R405" s="161"/>
      <c r="S405" s="162"/>
      <c r="T405" s="162"/>
      <c r="U405" s="162"/>
      <c r="V405" s="162" t="n">
        <v>2734200</v>
      </c>
      <c r="W405" s="162"/>
      <c r="X405" s="163"/>
    </row>
    <row r="406" customFormat="false" ht="17.35" hidden="false" customHeight="false" outlineLevel="0" collapsed="false">
      <c r="B406" s="124"/>
      <c r="C406" s="156" t="s">
        <v>207</v>
      </c>
      <c r="D406" s="94" t="n">
        <v>925</v>
      </c>
      <c r="E406" s="157" t="s">
        <v>57</v>
      </c>
      <c r="F406" s="157" t="s">
        <v>39</v>
      </c>
      <c r="G406" s="94" t="n">
        <v>5830000000</v>
      </c>
      <c r="H406" s="172"/>
      <c r="I406" s="161" t="n">
        <f aca="false">SUM(J406:P406)</f>
        <v>5634000</v>
      </c>
      <c r="J406" s="161" t="n">
        <f aca="false">J407+J411+J409</f>
        <v>8610700</v>
      </c>
      <c r="K406" s="162" t="n">
        <f aca="false">K407+K411+K409</f>
        <v>-2976700</v>
      </c>
      <c r="L406" s="162" t="n">
        <f aca="false">L407+L411+L409</f>
        <v>0</v>
      </c>
      <c r="M406" s="162" t="n">
        <f aca="false">M407+M411+M409</f>
        <v>0</v>
      </c>
      <c r="N406" s="162" t="n">
        <f aca="false">N407+N411+N409</f>
        <v>0</v>
      </c>
      <c r="O406" s="162" t="n">
        <f aca="false">O407+O411+O409</f>
        <v>0</v>
      </c>
      <c r="P406" s="163" t="n">
        <f aca="false">P407+P411+P409</f>
        <v>0</v>
      </c>
      <c r="Q406" s="161" t="n">
        <f aca="false">SUM(R406:X406)</f>
        <v>5608700</v>
      </c>
      <c r="R406" s="161" t="n">
        <f aca="false">R407+R411</f>
        <v>5608700</v>
      </c>
      <c r="S406" s="162" t="n">
        <f aca="false">S407+S411+S409</f>
        <v>0</v>
      </c>
      <c r="T406" s="162" t="n">
        <f aca="false">T407+T411+T409</f>
        <v>0</v>
      </c>
      <c r="U406" s="162" t="n">
        <f aca="false">U407+U411+U409</f>
        <v>0</v>
      </c>
      <c r="V406" s="162" t="n">
        <f aca="false">V407+V411+V409</f>
        <v>0</v>
      </c>
      <c r="W406" s="162" t="n">
        <f aca="false">W407+W411+W409</f>
        <v>0</v>
      </c>
      <c r="X406" s="163" t="n">
        <f aca="false">X407+X411+X409</f>
        <v>0</v>
      </c>
    </row>
    <row r="407" customFormat="false" ht="32.1" hidden="false" customHeight="false" outlineLevel="0" collapsed="false">
      <c r="B407" s="124"/>
      <c r="C407" s="156" t="s">
        <v>135</v>
      </c>
      <c r="D407" s="94" t="n">
        <v>925</v>
      </c>
      <c r="E407" s="157" t="s">
        <v>57</v>
      </c>
      <c r="F407" s="157" t="s">
        <v>39</v>
      </c>
      <c r="G407" s="94" t="n">
        <v>5830000590</v>
      </c>
      <c r="H407" s="172"/>
      <c r="I407" s="161" t="n">
        <f aca="false">SUM(J407:P407)</f>
        <v>5634000</v>
      </c>
      <c r="J407" s="161" t="n">
        <f aca="false">J408</f>
        <v>4482200</v>
      </c>
      <c r="K407" s="162" t="n">
        <f aca="false">K408</f>
        <v>1151800</v>
      </c>
      <c r="L407" s="162" t="n">
        <f aca="false">L408</f>
        <v>0</v>
      </c>
      <c r="M407" s="162" t="n">
        <f aca="false">M408</f>
        <v>0</v>
      </c>
      <c r="N407" s="162" t="n">
        <f aca="false">N408</f>
        <v>0</v>
      </c>
      <c r="O407" s="162" t="n">
        <f aca="false">O408</f>
        <v>0</v>
      </c>
      <c r="P407" s="163" t="n">
        <f aca="false">P408</f>
        <v>0</v>
      </c>
      <c r="Q407" s="161" t="n">
        <f aca="false">SUM(R407:X407)</f>
        <v>5608700</v>
      </c>
      <c r="R407" s="161" t="n">
        <f aca="false">R408</f>
        <v>5608700</v>
      </c>
      <c r="S407" s="162" t="n">
        <f aca="false">S408</f>
        <v>0</v>
      </c>
      <c r="T407" s="162" t="n">
        <f aca="false">T408</f>
        <v>0</v>
      </c>
      <c r="U407" s="162" t="n">
        <f aca="false">U408</f>
        <v>0</v>
      </c>
      <c r="V407" s="162" t="n">
        <f aca="false">V408</f>
        <v>0</v>
      </c>
      <c r="W407" s="162" t="n">
        <f aca="false">W408</f>
        <v>0</v>
      </c>
      <c r="X407" s="163" t="n">
        <f aca="false">X408</f>
        <v>0</v>
      </c>
    </row>
    <row r="408" customFormat="false" ht="32.1" hidden="false" customHeight="false" outlineLevel="0" collapsed="false">
      <c r="B408" s="124"/>
      <c r="C408" s="156" t="s">
        <v>171</v>
      </c>
      <c r="D408" s="94" t="n">
        <v>925</v>
      </c>
      <c r="E408" s="157" t="s">
        <v>57</v>
      </c>
      <c r="F408" s="157" t="s">
        <v>39</v>
      </c>
      <c r="G408" s="94" t="n">
        <v>5830000590</v>
      </c>
      <c r="H408" s="172" t="n">
        <v>600</v>
      </c>
      <c r="I408" s="161" t="n">
        <f aca="false">SUM(J408:P408)</f>
        <v>5634000</v>
      </c>
      <c r="J408" s="161" t="n">
        <v>4482200</v>
      </c>
      <c r="K408" s="162" t="n">
        <v>1151800</v>
      </c>
      <c r="L408" s="162"/>
      <c r="M408" s="162"/>
      <c r="N408" s="162"/>
      <c r="O408" s="162"/>
      <c r="P408" s="163"/>
      <c r="Q408" s="161" t="n">
        <f aca="false">SUM(R408:X408)</f>
        <v>5608700</v>
      </c>
      <c r="R408" s="161" t="n">
        <v>5608700</v>
      </c>
      <c r="S408" s="162"/>
      <c r="T408" s="162"/>
      <c r="U408" s="162"/>
      <c r="V408" s="162"/>
      <c r="W408" s="162"/>
      <c r="X408" s="163"/>
    </row>
    <row r="409" customFormat="false" ht="48.2" hidden="true" customHeight="false" outlineLevel="0" collapsed="false">
      <c r="B409" s="124"/>
      <c r="C409" s="156" t="s">
        <v>209</v>
      </c>
      <c r="D409" s="94" t="n">
        <v>925</v>
      </c>
      <c r="E409" s="157" t="s">
        <v>57</v>
      </c>
      <c r="F409" s="157" t="s">
        <v>39</v>
      </c>
      <c r="G409" s="94" t="s">
        <v>210</v>
      </c>
      <c r="H409" s="172"/>
      <c r="I409" s="161" t="n">
        <f aca="false">SUM(J409:P409)</f>
        <v>0</v>
      </c>
      <c r="J409" s="161" t="n">
        <f aca="false">J410</f>
        <v>3300500</v>
      </c>
      <c r="K409" s="162" t="n">
        <f aca="false">K410</f>
        <v>-3300500</v>
      </c>
      <c r="L409" s="162" t="n">
        <f aca="false">L410</f>
        <v>0</v>
      </c>
      <c r="M409" s="162" t="n">
        <f aca="false">M410</f>
        <v>0</v>
      </c>
      <c r="N409" s="162" t="n">
        <f aca="false">N410</f>
        <v>0</v>
      </c>
      <c r="O409" s="162" t="n">
        <f aca="false">O410</f>
        <v>0</v>
      </c>
      <c r="P409" s="163" t="n">
        <f aca="false">P410</f>
        <v>0</v>
      </c>
      <c r="Q409" s="161" t="n">
        <f aca="false">SUM(R409:X409)</f>
        <v>0</v>
      </c>
      <c r="R409" s="161"/>
      <c r="S409" s="162" t="n">
        <f aca="false">S410</f>
        <v>0</v>
      </c>
      <c r="T409" s="162" t="n">
        <f aca="false">T410</f>
        <v>0</v>
      </c>
      <c r="U409" s="162" t="n">
        <f aca="false">U410</f>
        <v>0</v>
      </c>
      <c r="V409" s="162" t="n">
        <f aca="false">V410</f>
        <v>0</v>
      </c>
      <c r="W409" s="162" t="n">
        <f aca="false">W410</f>
        <v>0</v>
      </c>
      <c r="X409" s="163" t="n">
        <f aca="false">X410</f>
        <v>0</v>
      </c>
    </row>
    <row r="410" customFormat="false" ht="32.1" hidden="true" customHeight="false" outlineLevel="0" collapsed="false">
      <c r="B410" s="124"/>
      <c r="C410" s="156" t="s">
        <v>171</v>
      </c>
      <c r="D410" s="94" t="n">
        <v>925</v>
      </c>
      <c r="E410" s="157" t="s">
        <v>57</v>
      </c>
      <c r="F410" s="157" t="s">
        <v>39</v>
      </c>
      <c r="G410" s="94" t="s">
        <v>210</v>
      </c>
      <c r="H410" s="172" t="n">
        <v>600</v>
      </c>
      <c r="I410" s="161" t="n">
        <f aca="false">SUM(J410:P410)</f>
        <v>0</v>
      </c>
      <c r="J410" s="161" t="n">
        <v>3300500</v>
      </c>
      <c r="K410" s="162" t="n">
        <v>-3300500</v>
      </c>
      <c r="L410" s="162"/>
      <c r="M410" s="162"/>
      <c r="N410" s="162"/>
      <c r="O410" s="162"/>
      <c r="P410" s="163"/>
      <c r="Q410" s="161" t="n">
        <f aca="false">SUM(R410:X410)</f>
        <v>0</v>
      </c>
      <c r="R410" s="161"/>
      <c r="S410" s="162"/>
      <c r="T410" s="162"/>
      <c r="U410" s="162"/>
      <c r="V410" s="162"/>
      <c r="W410" s="162"/>
      <c r="X410" s="163"/>
    </row>
    <row r="411" customFormat="false" ht="32.1" hidden="true" customHeight="false" outlineLevel="0" collapsed="false">
      <c r="B411" s="124"/>
      <c r="C411" s="156" t="s">
        <v>211</v>
      </c>
      <c r="D411" s="94" t="n">
        <v>925</v>
      </c>
      <c r="E411" s="157" t="s">
        <v>57</v>
      </c>
      <c r="F411" s="157" t="s">
        <v>39</v>
      </c>
      <c r="G411" s="94" t="n">
        <v>5830100000</v>
      </c>
      <c r="H411" s="172"/>
      <c r="I411" s="161" t="n">
        <f aca="false">SUM(J411:P411)</f>
        <v>0</v>
      </c>
      <c r="J411" s="161" t="n">
        <f aca="false">J412</f>
        <v>828000</v>
      </c>
      <c r="K411" s="162" t="n">
        <f aca="false">K412</f>
        <v>-828000</v>
      </c>
      <c r="L411" s="162" t="n">
        <f aca="false">L412</f>
        <v>0</v>
      </c>
      <c r="M411" s="162" t="n">
        <f aca="false">M412</f>
        <v>0</v>
      </c>
      <c r="N411" s="162" t="n">
        <f aca="false">N412</f>
        <v>0</v>
      </c>
      <c r="O411" s="162" t="n">
        <f aca="false">O412</f>
        <v>0</v>
      </c>
      <c r="P411" s="163" t="n">
        <f aca="false">P412</f>
        <v>0</v>
      </c>
      <c r="Q411" s="161" t="n">
        <f aca="false">SUM(R411:X411)</f>
        <v>0</v>
      </c>
      <c r="R411" s="161" t="n">
        <f aca="false">R412</f>
        <v>0</v>
      </c>
      <c r="S411" s="162" t="n">
        <f aca="false">S412</f>
        <v>0</v>
      </c>
      <c r="T411" s="162" t="n">
        <f aca="false">T412</f>
        <v>0</v>
      </c>
      <c r="U411" s="162" t="n">
        <f aca="false">U412</f>
        <v>0</v>
      </c>
      <c r="V411" s="162" t="n">
        <f aca="false">V412</f>
        <v>0</v>
      </c>
      <c r="W411" s="162" t="n">
        <f aca="false">W412</f>
        <v>0</v>
      </c>
      <c r="X411" s="163" t="n">
        <f aca="false">X412</f>
        <v>0</v>
      </c>
    </row>
    <row r="412" customFormat="false" ht="32.1" hidden="true" customHeight="false" outlineLevel="0" collapsed="false">
      <c r="B412" s="124"/>
      <c r="C412" s="156" t="s">
        <v>135</v>
      </c>
      <c r="D412" s="94" t="n">
        <v>925</v>
      </c>
      <c r="E412" s="157" t="s">
        <v>57</v>
      </c>
      <c r="F412" s="157" t="s">
        <v>39</v>
      </c>
      <c r="G412" s="94" t="n">
        <v>5830100590</v>
      </c>
      <c r="H412" s="172"/>
      <c r="I412" s="161" t="n">
        <f aca="false">SUM(J412:P412)</f>
        <v>0</v>
      </c>
      <c r="J412" s="161" t="n">
        <f aca="false">J413</f>
        <v>828000</v>
      </c>
      <c r="K412" s="162" t="n">
        <f aca="false">K413</f>
        <v>-828000</v>
      </c>
      <c r="L412" s="162" t="n">
        <f aca="false">L413</f>
        <v>0</v>
      </c>
      <c r="M412" s="162" t="n">
        <f aca="false">M413</f>
        <v>0</v>
      </c>
      <c r="N412" s="162" t="n">
        <f aca="false">N413</f>
        <v>0</v>
      </c>
      <c r="O412" s="162" t="n">
        <f aca="false">O413</f>
        <v>0</v>
      </c>
      <c r="P412" s="163" t="n">
        <f aca="false">P413</f>
        <v>0</v>
      </c>
      <c r="Q412" s="161" t="n">
        <f aca="false">SUM(R412:X412)</f>
        <v>0</v>
      </c>
      <c r="R412" s="161" t="n">
        <f aca="false">R413</f>
        <v>0</v>
      </c>
      <c r="S412" s="162" t="n">
        <f aca="false">S413</f>
        <v>0</v>
      </c>
      <c r="T412" s="162" t="n">
        <f aca="false">T413</f>
        <v>0</v>
      </c>
      <c r="U412" s="162" t="n">
        <f aca="false">U413</f>
        <v>0</v>
      </c>
      <c r="V412" s="162" t="n">
        <f aca="false">V413</f>
        <v>0</v>
      </c>
      <c r="W412" s="162" t="n">
        <f aca="false">W413</f>
        <v>0</v>
      </c>
      <c r="X412" s="163" t="n">
        <f aca="false">X413</f>
        <v>0</v>
      </c>
    </row>
    <row r="413" customFormat="false" ht="17.35" hidden="true" customHeight="false" outlineLevel="0" collapsed="false">
      <c r="B413" s="124"/>
      <c r="C413" s="156" t="s">
        <v>147</v>
      </c>
      <c r="D413" s="94" t="n">
        <v>925</v>
      </c>
      <c r="E413" s="157" t="s">
        <v>57</v>
      </c>
      <c r="F413" s="157" t="s">
        <v>39</v>
      </c>
      <c r="G413" s="94" t="n">
        <v>5830100590</v>
      </c>
      <c r="H413" s="172" t="n">
        <v>300</v>
      </c>
      <c r="I413" s="161" t="n">
        <f aca="false">SUM(J413:P413)</f>
        <v>0</v>
      </c>
      <c r="J413" s="161" t="n">
        <v>828000</v>
      </c>
      <c r="K413" s="162" t="n">
        <v>-828000</v>
      </c>
      <c r="L413" s="162"/>
      <c r="M413" s="162"/>
      <c r="N413" s="162"/>
      <c r="O413" s="162"/>
      <c r="P413" s="163"/>
      <c r="Q413" s="161" t="n">
        <f aca="false">SUM(R413:X413)</f>
        <v>0</v>
      </c>
      <c r="R413" s="161"/>
      <c r="S413" s="162"/>
      <c r="T413" s="162"/>
      <c r="U413" s="162"/>
      <c r="V413" s="162"/>
      <c r="W413" s="162"/>
      <c r="X413" s="163"/>
    </row>
    <row r="414" customFormat="false" ht="48.2" hidden="false" customHeight="false" outlineLevel="0" collapsed="false">
      <c r="B414" s="124"/>
      <c r="C414" s="156" t="s">
        <v>268</v>
      </c>
      <c r="D414" s="94" t="n">
        <v>925</v>
      </c>
      <c r="E414" s="157" t="s">
        <v>57</v>
      </c>
      <c r="F414" s="157" t="s">
        <v>39</v>
      </c>
      <c r="G414" s="94" t="n">
        <v>6700000000</v>
      </c>
      <c r="H414" s="172"/>
      <c r="I414" s="161" t="n">
        <f aca="false">SUM(J414:P414)</f>
        <v>2290500</v>
      </c>
      <c r="J414" s="161" t="n">
        <f aca="false">J415</f>
        <v>0</v>
      </c>
      <c r="K414" s="162" t="n">
        <f aca="false">K415</f>
        <v>2290500</v>
      </c>
      <c r="L414" s="162" t="n">
        <f aca="false">L415</f>
        <v>0</v>
      </c>
      <c r="M414" s="162" t="n">
        <f aca="false">M415</f>
        <v>0</v>
      </c>
      <c r="N414" s="162" t="n">
        <f aca="false">N415</f>
        <v>0</v>
      </c>
      <c r="O414" s="162" t="n">
        <f aca="false">O415</f>
        <v>0</v>
      </c>
      <c r="P414" s="163" t="n">
        <f aca="false">P415</f>
        <v>0</v>
      </c>
      <c r="Q414" s="161" t="n">
        <f aca="false">SUM(R414:X414)</f>
        <v>2290500</v>
      </c>
      <c r="R414" s="161" t="n">
        <f aca="false">R415</f>
        <v>2290500</v>
      </c>
      <c r="S414" s="162" t="n">
        <f aca="false">S415</f>
        <v>0</v>
      </c>
      <c r="T414" s="162" t="n">
        <f aca="false">T415</f>
        <v>0</v>
      </c>
      <c r="U414" s="162" t="n">
        <f aca="false">U415</f>
        <v>0</v>
      </c>
      <c r="V414" s="162" t="n">
        <f aca="false">V415</f>
        <v>0</v>
      </c>
      <c r="W414" s="162" t="n">
        <f aca="false">W415</f>
        <v>0</v>
      </c>
      <c r="X414" s="163" t="n">
        <f aca="false">X415</f>
        <v>0</v>
      </c>
    </row>
    <row r="415" customFormat="false" ht="32.1" hidden="false" customHeight="false" outlineLevel="0" collapsed="false">
      <c r="B415" s="124"/>
      <c r="C415" s="156" t="s">
        <v>269</v>
      </c>
      <c r="D415" s="94" t="n">
        <v>925</v>
      </c>
      <c r="E415" s="157" t="s">
        <v>57</v>
      </c>
      <c r="F415" s="157" t="s">
        <v>39</v>
      </c>
      <c r="G415" s="94" t="n">
        <v>6710000000</v>
      </c>
      <c r="H415" s="172"/>
      <c r="I415" s="161" t="n">
        <f aca="false">SUM(J415:P415)</f>
        <v>2290500</v>
      </c>
      <c r="J415" s="161" t="n">
        <f aca="false">J416</f>
        <v>0</v>
      </c>
      <c r="K415" s="162" t="n">
        <f aca="false">K416</f>
        <v>2290500</v>
      </c>
      <c r="L415" s="162" t="n">
        <f aca="false">L416</f>
        <v>0</v>
      </c>
      <c r="M415" s="162" t="n">
        <f aca="false">M416</f>
        <v>0</v>
      </c>
      <c r="N415" s="162" t="n">
        <f aca="false">N416</f>
        <v>0</v>
      </c>
      <c r="O415" s="162" t="n">
        <f aca="false">O416</f>
        <v>0</v>
      </c>
      <c r="P415" s="163" t="n">
        <f aca="false">P416</f>
        <v>0</v>
      </c>
      <c r="Q415" s="161" t="n">
        <f aca="false">SUM(R415:X415)</f>
        <v>2290500</v>
      </c>
      <c r="R415" s="161" t="n">
        <f aca="false">R416</f>
        <v>2290500</v>
      </c>
      <c r="S415" s="162" t="n">
        <f aca="false">S416</f>
        <v>0</v>
      </c>
      <c r="T415" s="162" t="n">
        <f aca="false">T416</f>
        <v>0</v>
      </c>
      <c r="U415" s="162" t="n">
        <f aca="false">U416</f>
        <v>0</v>
      </c>
      <c r="V415" s="162" t="n">
        <f aca="false">V416</f>
        <v>0</v>
      </c>
      <c r="W415" s="162" t="n">
        <f aca="false">W416</f>
        <v>0</v>
      </c>
      <c r="X415" s="163" t="n">
        <f aca="false">X416</f>
        <v>0</v>
      </c>
    </row>
    <row r="416" customFormat="false" ht="17.35" hidden="false" customHeight="false" outlineLevel="0" collapsed="false">
      <c r="B416" s="124"/>
      <c r="C416" s="156" t="s">
        <v>270</v>
      </c>
      <c r="D416" s="94" t="n">
        <v>925</v>
      </c>
      <c r="E416" s="157" t="s">
        <v>57</v>
      </c>
      <c r="F416" s="157" t="s">
        <v>39</v>
      </c>
      <c r="G416" s="94" t="n">
        <v>6710010220</v>
      </c>
      <c r="H416" s="172"/>
      <c r="I416" s="161" t="n">
        <f aca="false">SUM(J416:P416)</f>
        <v>2290500</v>
      </c>
      <c r="J416" s="161" t="n">
        <f aca="false">J417</f>
        <v>0</v>
      </c>
      <c r="K416" s="162" t="n">
        <f aca="false">K417</f>
        <v>2290500</v>
      </c>
      <c r="L416" s="162" t="n">
        <f aca="false">L417</f>
        <v>0</v>
      </c>
      <c r="M416" s="162" t="n">
        <f aca="false">M417</f>
        <v>0</v>
      </c>
      <c r="N416" s="162" t="n">
        <f aca="false">N417</f>
        <v>0</v>
      </c>
      <c r="O416" s="162" t="n">
        <f aca="false">O417</f>
        <v>0</v>
      </c>
      <c r="P416" s="163" t="n">
        <f aca="false">P417</f>
        <v>0</v>
      </c>
      <c r="Q416" s="161" t="n">
        <f aca="false">SUM(R416:X416)</f>
        <v>2290500</v>
      </c>
      <c r="R416" s="161" t="n">
        <f aca="false">R417</f>
        <v>2290500</v>
      </c>
      <c r="S416" s="162" t="n">
        <f aca="false">S417</f>
        <v>0</v>
      </c>
      <c r="T416" s="162" t="n">
        <f aca="false">T417</f>
        <v>0</v>
      </c>
      <c r="U416" s="162" t="n">
        <f aca="false">U417</f>
        <v>0</v>
      </c>
      <c r="V416" s="162" t="n">
        <f aca="false">V417</f>
        <v>0</v>
      </c>
      <c r="W416" s="162" t="n">
        <f aca="false">W417</f>
        <v>0</v>
      </c>
      <c r="X416" s="163" t="n">
        <f aca="false">X417</f>
        <v>0</v>
      </c>
    </row>
    <row r="417" customFormat="false" ht="32.1" hidden="false" customHeight="false" outlineLevel="0" collapsed="false">
      <c r="B417" s="124"/>
      <c r="C417" s="156" t="s">
        <v>171</v>
      </c>
      <c r="D417" s="94" t="n">
        <v>925</v>
      </c>
      <c r="E417" s="157" t="s">
        <v>57</v>
      </c>
      <c r="F417" s="157" t="s">
        <v>39</v>
      </c>
      <c r="G417" s="94" t="n">
        <v>6710010220</v>
      </c>
      <c r="H417" s="172" t="n">
        <v>600</v>
      </c>
      <c r="I417" s="161" t="n">
        <f aca="false">SUM(J417:P417)</f>
        <v>2290500</v>
      </c>
      <c r="J417" s="161"/>
      <c r="K417" s="162" t="n">
        <v>2290500</v>
      </c>
      <c r="L417" s="162"/>
      <c r="M417" s="162"/>
      <c r="N417" s="162"/>
      <c r="O417" s="162"/>
      <c r="P417" s="163"/>
      <c r="Q417" s="161" t="n">
        <f aca="false">SUM(R417:X417)</f>
        <v>2290500</v>
      </c>
      <c r="R417" s="161" t="n">
        <v>2290500</v>
      </c>
      <c r="S417" s="162"/>
      <c r="T417" s="162"/>
      <c r="U417" s="162"/>
      <c r="V417" s="162"/>
      <c r="W417" s="162"/>
      <c r="X417" s="163"/>
    </row>
    <row r="418" customFormat="false" ht="17.35" hidden="false" customHeight="false" outlineLevel="0" collapsed="false">
      <c r="B418" s="124"/>
      <c r="C418" s="156" t="s">
        <v>282</v>
      </c>
      <c r="D418" s="94" t="n">
        <v>925</v>
      </c>
      <c r="E418" s="157" t="s">
        <v>57</v>
      </c>
      <c r="F418" s="157" t="s">
        <v>39</v>
      </c>
      <c r="G418" s="94" t="n">
        <v>7000000000</v>
      </c>
      <c r="H418" s="172"/>
      <c r="I418" s="161" t="n">
        <f aca="false">SUM(J418:P418)</f>
        <v>27180800</v>
      </c>
      <c r="J418" s="161" t="n">
        <f aca="false">J419</f>
        <v>3046100</v>
      </c>
      <c r="K418" s="162" t="n">
        <f aca="false">K419</f>
        <v>24134700</v>
      </c>
      <c r="L418" s="162" t="n">
        <f aca="false">L419</f>
        <v>0</v>
      </c>
      <c r="M418" s="162" t="n">
        <f aca="false">M419</f>
        <v>0</v>
      </c>
      <c r="N418" s="162" t="n">
        <f aca="false">N419</f>
        <v>0</v>
      </c>
      <c r="O418" s="162" t="n">
        <f aca="false">O419</f>
        <v>0</v>
      </c>
      <c r="P418" s="163" t="n">
        <f aca="false">P419</f>
        <v>0</v>
      </c>
      <c r="Q418" s="161" t="n">
        <f aca="false">SUM(R418:X418)</f>
        <v>31482900</v>
      </c>
      <c r="R418" s="161" t="n">
        <f aca="false">R419</f>
        <v>31482900</v>
      </c>
      <c r="S418" s="162" t="n">
        <f aca="false">S419</f>
        <v>0</v>
      </c>
      <c r="T418" s="162" t="n">
        <f aca="false">T419</f>
        <v>0</v>
      </c>
      <c r="U418" s="162" t="n">
        <f aca="false">U419</f>
        <v>0</v>
      </c>
      <c r="V418" s="162" t="n">
        <f aca="false">V419</f>
        <v>0</v>
      </c>
      <c r="W418" s="162" t="n">
        <f aca="false">W419</f>
        <v>0</v>
      </c>
      <c r="X418" s="163" t="n">
        <f aca="false">X419</f>
        <v>0</v>
      </c>
    </row>
    <row r="419" customFormat="false" ht="32.8" hidden="false" customHeight="false" outlineLevel="0" collapsed="false">
      <c r="B419" s="124"/>
      <c r="C419" s="156" t="s">
        <v>283</v>
      </c>
      <c r="D419" s="94" t="n">
        <v>925</v>
      </c>
      <c r="E419" s="157" t="s">
        <v>57</v>
      </c>
      <c r="F419" s="157" t="s">
        <v>39</v>
      </c>
      <c r="G419" s="94" t="n">
        <v>7010000000</v>
      </c>
      <c r="H419" s="172"/>
      <c r="I419" s="161" t="n">
        <f aca="false">SUM(J419:P419)</f>
        <v>27180800</v>
      </c>
      <c r="J419" s="161" t="n">
        <f aca="false">J422+J426+J424</f>
        <v>3046100</v>
      </c>
      <c r="K419" s="161" t="n">
        <f aca="false">K422+K426+K424+K420</f>
        <v>24134700</v>
      </c>
      <c r="L419" s="162" t="n">
        <f aca="false">L422+L426+L424</f>
        <v>0</v>
      </c>
      <c r="M419" s="162" t="n">
        <f aca="false">M422+M426+M424</f>
        <v>0</v>
      </c>
      <c r="N419" s="162" t="n">
        <f aca="false">N422+N426+N424</f>
        <v>0</v>
      </c>
      <c r="O419" s="162" t="n">
        <f aca="false">O422+O426+O424</f>
        <v>0</v>
      </c>
      <c r="P419" s="163" t="n">
        <f aca="false">P422+P426+P424</f>
        <v>0</v>
      </c>
      <c r="Q419" s="161" t="n">
        <f aca="false">SUM(R419:X419)</f>
        <v>31482900</v>
      </c>
      <c r="R419" s="161" t="n">
        <f aca="false">R422+R426+R424+R420</f>
        <v>31482900</v>
      </c>
      <c r="S419" s="162" t="n">
        <f aca="false">S422+S426+S424</f>
        <v>0</v>
      </c>
      <c r="T419" s="162" t="n">
        <f aca="false">T422+T426+T424</f>
        <v>0</v>
      </c>
      <c r="U419" s="162" t="n">
        <f aca="false">U422+U426+U424</f>
        <v>0</v>
      </c>
      <c r="V419" s="162" t="n">
        <f aca="false">V422+V426+V424</f>
        <v>0</v>
      </c>
      <c r="W419" s="162" t="n">
        <f aca="false">W422+W426+W424</f>
        <v>0</v>
      </c>
      <c r="X419" s="163" t="n">
        <f aca="false">X422+X426+X424</f>
        <v>0</v>
      </c>
    </row>
    <row r="420" customFormat="false" ht="32.8" hidden="false" customHeight="false" outlineLevel="0" collapsed="false">
      <c r="A420" s="175"/>
      <c r="B420" s="176"/>
      <c r="C420" s="173" t="s">
        <v>135</v>
      </c>
      <c r="D420" s="173" t="n">
        <v>925</v>
      </c>
      <c r="E420" s="177" t="s">
        <v>57</v>
      </c>
      <c r="F420" s="177" t="s">
        <v>39</v>
      </c>
      <c r="G420" s="178" t="n">
        <v>7010000590</v>
      </c>
      <c r="H420" s="174"/>
      <c r="I420" s="162" t="n">
        <f aca="false">SUM(J420:P420)</f>
        <v>20418400</v>
      </c>
      <c r="J420" s="161"/>
      <c r="K420" s="161" t="n">
        <f aca="false">K421</f>
        <v>20418400</v>
      </c>
      <c r="L420" s="162"/>
      <c r="M420" s="162"/>
      <c r="N420" s="162"/>
      <c r="O420" s="162"/>
      <c r="P420" s="163"/>
      <c r="Q420" s="161" t="n">
        <f aca="false">SUM(R420:X420)</f>
        <v>18972400</v>
      </c>
      <c r="R420" s="161" t="n">
        <f aca="false">R421</f>
        <v>18972400</v>
      </c>
      <c r="S420" s="162"/>
      <c r="T420" s="162"/>
      <c r="U420" s="162"/>
      <c r="V420" s="162"/>
      <c r="W420" s="162"/>
      <c r="X420" s="163"/>
    </row>
    <row r="421" customFormat="false" ht="32.8" hidden="false" customHeight="false" outlineLevel="0" collapsed="false">
      <c r="A421" s="175"/>
      <c r="B421" s="176"/>
      <c r="C421" s="156" t="s">
        <v>171</v>
      </c>
      <c r="D421" s="173" t="n">
        <v>925</v>
      </c>
      <c r="E421" s="177" t="s">
        <v>57</v>
      </c>
      <c r="F421" s="177" t="s">
        <v>39</v>
      </c>
      <c r="G421" s="178" t="n">
        <v>7010000590</v>
      </c>
      <c r="H421" s="174" t="n">
        <v>600</v>
      </c>
      <c r="I421" s="162" t="n">
        <f aca="false">SUM(J421:P421)</f>
        <v>20418400</v>
      </c>
      <c r="J421" s="161"/>
      <c r="K421" s="161" t="n">
        <v>20418400</v>
      </c>
      <c r="L421" s="162"/>
      <c r="M421" s="162"/>
      <c r="N421" s="162"/>
      <c r="O421" s="162"/>
      <c r="P421" s="163"/>
      <c r="Q421" s="161" t="n">
        <f aca="false">SUM(R421:X421)</f>
        <v>18972400</v>
      </c>
      <c r="R421" s="161" t="n">
        <v>18972400</v>
      </c>
      <c r="S421" s="162"/>
      <c r="T421" s="162"/>
      <c r="U421" s="162"/>
      <c r="V421" s="162"/>
      <c r="W421" s="162"/>
      <c r="X421" s="163"/>
    </row>
    <row r="422" customFormat="false" ht="79.85" hidden="false" customHeight="false" outlineLevel="0" collapsed="false">
      <c r="B422" s="124"/>
      <c r="C422" s="156" t="s">
        <v>284</v>
      </c>
      <c r="D422" s="94" t="n">
        <v>925</v>
      </c>
      <c r="E422" s="157" t="s">
        <v>57</v>
      </c>
      <c r="F422" s="157" t="s">
        <v>39</v>
      </c>
      <c r="G422" s="94" t="n">
        <v>7010063110</v>
      </c>
      <c r="H422" s="172"/>
      <c r="I422" s="161" t="n">
        <f aca="false">SUM(J422:P422)</f>
        <v>3252100</v>
      </c>
      <c r="J422" s="161" t="n">
        <f aca="false">J423</f>
        <v>3046100</v>
      </c>
      <c r="K422" s="162" t="n">
        <f aca="false">K423</f>
        <v>206000</v>
      </c>
      <c r="L422" s="162" t="n">
        <f aca="false">L423</f>
        <v>0</v>
      </c>
      <c r="M422" s="162" t="n">
        <f aca="false">M423</f>
        <v>0</v>
      </c>
      <c r="N422" s="162" t="n">
        <f aca="false">N423</f>
        <v>0</v>
      </c>
      <c r="O422" s="162" t="n">
        <f aca="false">O423</f>
        <v>0</v>
      </c>
      <c r="P422" s="163" t="n">
        <f aca="false">P423</f>
        <v>0</v>
      </c>
      <c r="Q422" s="161" t="n">
        <f aca="false">SUM(R422:X422)</f>
        <v>3382200</v>
      </c>
      <c r="R422" s="161" t="n">
        <f aca="false">R423</f>
        <v>3382200</v>
      </c>
      <c r="S422" s="162" t="n">
        <f aca="false">S423</f>
        <v>0</v>
      </c>
      <c r="T422" s="162" t="n">
        <f aca="false">T423</f>
        <v>0</v>
      </c>
      <c r="U422" s="162" t="n">
        <f aca="false">U423</f>
        <v>0</v>
      </c>
      <c r="V422" s="162" t="n">
        <f aca="false">V423</f>
        <v>0</v>
      </c>
      <c r="W422" s="162" t="n">
        <f aca="false">W423</f>
        <v>0</v>
      </c>
      <c r="X422" s="163" t="n">
        <f aca="false">X423</f>
        <v>0</v>
      </c>
    </row>
    <row r="423" customFormat="false" ht="32.1" hidden="false" customHeight="false" outlineLevel="0" collapsed="false">
      <c r="B423" s="124"/>
      <c r="C423" s="156" t="s">
        <v>171</v>
      </c>
      <c r="D423" s="94" t="n">
        <v>925</v>
      </c>
      <c r="E423" s="157" t="s">
        <v>57</v>
      </c>
      <c r="F423" s="157" t="s">
        <v>39</v>
      </c>
      <c r="G423" s="94" t="n">
        <v>7010063110</v>
      </c>
      <c r="H423" s="172" t="n">
        <v>600</v>
      </c>
      <c r="I423" s="161" t="n">
        <f aca="false">SUM(J423:P423)</f>
        <v>3252100</v>
      </c>
      <c r="J423" s="161" t="n">
        <v>3046100</v>
      </c>
      <c r="K423" s="162" t="n">
        <v>206000</v>
      </c>
      <c r="L423" s="162"/>
      <c r="M423" s="162"/>
      <c r="N423" s="162"/>
      <c r="O423" s="162"/>
      <c r="P423" s="163"/>
      <c r="Q423" s="161" t="n">
        <f aca="false">SUM(R423:X423)</f>
        <v>3382200</v>
      </c>
      <c r="R423" s="161" t="n">
        <v>3382200</v>
      </c>
      <c r="S423" s="162"/>
      <c r="T423" s="162"/>
      <c r="U423" s="162"/>
      <c r="V423" s="162"/>
      <c r="W423" s="162"/>
      <c r="X423" s="163"/>
    </row>
    <row r="424" customFormat="false" ht="32.1" hidden="false" customHeight="false" outlineLevel="0" collapsed="false">
      <c r="B424" s="124"/>
      <c r="C424" s="156" t="s">
        <v>285</v>
      </c>
      <c r="D424" s="94" t="n">
        <v>925</v>
      </c>
      <c r="E424" s="157" t="s">
        <v>57</v>
      </c>
      <c r="F424" s="157" t="s">
        <v>39</v>
      </c>
      <c r="G424" s="94" t="s">
        <v>286</v>
      </c>
      <c r="H424" s="172"/>
      <c r="I424" s="161" t="n">
        <f aca="false">SUM(J424:P424)</f>
        <v>0</v>
      </c>
      <c r="J424" s="161" t="n">
        <f aca="false">J425</f>
        <v>0</v>
      </c>
      <c r="K424" s="162" t="n">
        <f aca="false">K425</f>
        <v>0</v>
      </c>
      <c r="L424" s="162" t="n">
        <f aca="false">L425</f>
        <v>0</v>
      </c>
      <c r="M424" s="162" t="n">
        <f aca="false">M425</f>
        <v>0</v>
      </c>
      <c r="N424" s="162" t="n">
        <f aca="false">N425</f>
        <v>0</v>
      </c>
      <c r="O424" s="162" t="n">
        <f aca="false">O425</f>
        <v>0</v>
      </c>
      <c r="P424" s="163" t="n">
        <f aca="false">P425</f>
        <v>0</v>
      </c>
      <c r="Q424" s="161" t="n">
        <f aca="false">SUM(R424:X424)</f>
        <v>5618000</v>
      </c>
      <c r="R424" s="161" t="n">
        <f aca="false">R425</f>
        <v>5618000</v>
      </c>
      <c r="S424" s="162" t="n">
        <f aca="false">S425</f>
        <v>0</v>
      </c>
      <c r="T424" s="162" t="n">
        <f aca="false">T425</f>
        <v>0</v>
      </c>
      <c r="U424" s="162" t="n">
        <f aca="false">U425</f>
        <v>0</v>
      </c>
      <c r="V424" s="162" t="n">
        <f aca="false">V425</f>
        <v>0</v>
      </c>
      <c r="W424" s="162" t="n">
        <f aca="false">W425</f>
        <v>0</v>
      </c>
      <c r="X424" s="163" t="n">
        <f aca="false">X425</f>
        <v>0</v>
      </c>
    </row>
    <row r="425" customFormat="false" ht="32.1" hidden="false" customHeight="false" outlineLevel="0" collapsed="false">
      <c r="B425" s="124"/>
      <c r="C425" s="156" t="s">
        <v>171</v>
      </c>
      <c r="D425" s="94" t="n">
        <v>925</v>
      </c>
      <c r="E425" s="157" t="s">
        <v>57</v>
      </c>
      <c r="F425" s="157" t="s">
        <v>39</v>
      </c>
      <c r="G425" s="94" t="s">
        <v>286</v>
      </c>
      <c r="H425" s="172" t="n">
        <v>600</v>
      </c>
      <c r="I425" s="161" t="n">
        <f aca="false">SUM(J425:P425)</f>
        <v>0</v>
      </c>
      <c r="J425" s="161"/>
      <c r="K425" s="162" t="n">
        <v>0</v>
      </c>
      <c r="L425" s="162"/>
      <c r="M425" s="162"/>
      <c r="N425" s="162"/>
      <c r="O425" s="162"/>
      <c r="P425" s="163"/>
      <c r="Q425" s="161" t="n">
        <f aca="false">SUM(R425:X425)</f>
        <v>5618000</v>
      </c>
      <c r="R425" s="161" t="n">
        <v>5618000</v>
      </c>
      <c r="S425" s="162"/>
      <c r="T425" s="162"/>
      <c r="U425" s="162"/>
      <c r="V425" s="162"/>
      <c r="W425" s="162"/>
      <c r="X425" s="163"/>
    </row>
    <row r="426" customFormat="false" ht="48.2" hidden="false" customHeight="false" outlineLevel="0" collapsed="false">
      <c r="B426" s="124"/>
      <c r="C426" s="156" t="s">
        <v>287</v>
      </c>
      <c r="D426" s="94" t="n">
        <v>925</v>
      </c>
      <c r="E426" s="157" t="s">
        <v>57</v>
      </c>
      <c r="F426" s="157" t="s">
        <v>39</v>
      </c>
      <c r="G426" s="94" t="s">
        <v>288</v>
      </c>
      <c r="H426" s="172"/>
      <c r="I426" s="161" t="n">
        <f aca="false">SUM(J426:P426)</f>
        <v>3510300</v>
      </c>
      <c r="J426" s="161" t="n">
        <f aca="false">J427</f>
        <v>0</v>
      </c>
      <c r="K426" s="162" t="n">
        <f aca="false">K427</f>
        <v>3510300</v>
      </c>
      <c r="L426" s="162" t="n">
        <f aca="false">L427</f>
        <v>0</v>
      </c>
      <c r="M426" s="162" t="n">
        <f aca="false">M427</f>
        <v>0</v>
      </c>
      <c r="N426" s="162" t="n">
        <f aca="false">N427</f>
        <v>0</v>
      </c>
      <c r="O426" s="162" t="n">
        <f aca="false">O427</f>
        <v>0</v>
      </c>
      <c r="P426" s="163" t="n">
        <f aca="false">P427</f>
        <v>0</v>
      </c>
      <c r="Q426" s="161" t="n">
        <f aca="false">SUM(R426:X426)</f>
        <v>3510300</v>
      </c>
      <c r="R426" s="161" t="n">
        <f aca="false">R427</f>
        <v>3510300</v>
      </c>
      <c r="S426" s="162" t="n">
        <f aca="false">S427</f>
        <v>0</v>
      </c>
      <c r="T426" s="162" t="n">
        <f aca="false">T427</f>
        <v>0</v>
      </c>
      <c r="U426" s="162" t="n">
        <f aca="false">U427</f>
        <v>0</v>
      </c>
      <c r="V426" s="162" t="n">
        <f aca="false">V427</f>
        <v>0</v>
      </c>
      <c r="W426" s="162" t="n">
        <f aca="false">W427</f>
        <v>0</v>
      </c>
      <c r="X426" s="163" t="n">
        <f aca="false">X427</f>
        <v>0</v>
      </c>
    </row>
    <row r="427" customFormat="false" ht="32.1" hidden="false" customHeight="false" outlineLevel="0" collapsed="false">
      <c r="B427" s="124"/>
      <c r="C427" s="156" t="s">
        <v>171</v>
      </c>
      <c r="D427" s="94" t="n">
        <v>925</v>
      </c>
      <c r="E427" s="157" t="s">
        <v>57</v>
      </c>
      <c r="F427" s="157" t="s">
        <v>39</v>
      </c>
      <c r="G427" s="94" t="s">
        <v>288</v>
      </c>
      <c r="H427" s="172" t="n">
        <v>600</v>
      </c>
      <c r="I427" s="161" t="n">
        <f aca="false">SUM(J427:P427)</f>
        <v>3510300</v>
      </c>
      <c r="J427" s="161"/>
      <c r="K427" s="162" t="n">
        <v>3510300</v>
      </c>
      <c r="L427" s="162"/>
      <c r="M427" s="162"/>
      <c r="N427" s="162"/>
      <c r="O427" s="162"/>
      <c r="P427" s="163"/>
      <c r="Q427" s="161" t="n">
        <f aca="false">SUM(R427:X427)</f>
        <v>3510300</v>
      </c>
      <c r="R427" s="161" t="n">
        <v>3510300</v>
      </c>
      <c r="S427" s="162"/>
      <c r="T427" s="162"/>
      <c r="U427" s="162"/>
      <c r="V427" s="162"/>
      <c r="W427" s="162"/>
      <c r="X427" s="163"/>
    </row>
    <row r="428" customFormat="false" ht="17.35" hidden="false" customHeight="false" outlineLevel="0" collapsed="false">
      <c r="B428" s="124"/>
      <c r="C428" s="156" t="s">
        <v>73</v>
      </c>
      <c r="D428" s="94" t="n">
        <v>925</v>
      </c>
      <c r="E428" s="157" t="s">
        <v>41</v>
      </c>
      <c r="F428" s="157" t="s">
        <v>86</v>
      </c>
      <c r="G428" s="94"/>
      <c r="H428" s="172"/>
      <c r="I428" s="161" t="n">
        <f aca="false">SUM(J428:P428)</f>
        <v>13085900</v>
      </c>
      <c r="J428" s="161" t="n">
        <f aca="false">J429</f>
        <v>13979100</v>
      </c>
      <c r="K428" s="162" t="n">
        <f aca="false">K429</f>
        <v>-893200</v>
      </c>
      <c r="L428" s="162" t="n">
        <f aca="false">L429</f>
        <v>0</v>
      </c>
      <c r="M428" s="162" t="n">
        <f aca="false">M429</f>
        <v>0</v>
      </c>
      <c r="N428" s="162" t="n">
        <f aca="false">N429</f>
        <v>0</v>
      </c>
      <c r="O428" s="162" t="n">
        <f aca="false">O429</f>
        <v>0</v>
      </c>
      <c r="P428" s="163" t="n">
        <f aca="false">P429</f>
        <v>0</v>
      </c>
      <c r="Q428" s="161" t="n">
        <f aca="false">SUM(R428:X428)</f>
        <v>13085900</v>
      </c>
      <c r="R428" s="161" t="n">
        <f aca="false">R429</f>
        <v>13085900</v>
      </c>
      <c r="S428" s="162" t="n">
        <f aca="false">S429</f>
        <v>0</v>
      </c>
      <c r="T428" s="162" t="n">
        <f aca="false">T429</f>
        <v>0</v>
      </c>
      <c r="U428" s="162" t="n">
        <f aca="false">U429</f>
        <v>0</v>
      </c>
      <c r="V428" s="162" t="n">
        <f aca="false">V429</f>
        <v>0</v>
      </c>
      <c r="W428" s="162" t="n">
        <f aca="false">W429</f>
        <v>0</v>
      </c>
      <c r="X428" s="163" t="n">
        <f aca="false">X429</f>
        <v>0</v>
      </c>
    </row>
    <row r="429" customFormat="false" ht="17.35" hidden="false" customHeight="false" outlineLevel="0" collapsed="false">
      <c r="B429" s="124"/>
      <c r="C429" s="156" t="s">
        <v>75</v>
      </c>
      <c r="D429" s="94" t="n">
        <v>925</v>
      </c>
      <c r="E429" s="157" t="s">
        <v>41</v>
      </c>
      <c r="F429" s="157" t="s">
        <v>25</v>
      </c>
      <c r="G429" s="94"/>
      <c r="H429" s="172"/>
      <c r="I429" s="161" t="n">
        <f aca="false">SUM(J429:P429)</f>
        <v>13085900</v>
      </c>
      <c r="J429" s="161" t="n">
        <f aca="false">J430</f>
        <v>13979100</v>
      </c>
      <c r="K429" s="162" t="n">
        <f aca="false">K430</f>
        <v>-893200</v>
      </c>
      <c r="L429" s="162" t="n">
        <f aca="false">L430</f>
        <v>0</v>
      </c>
      <c r="M429" s="162" t="n">
        <f aca="false">M430</f>
        <v>0</v>
      </c>
      <c r="N429" s="162" t="n">
        <f aca="false">N430</f>
        <v>0</v>
      </c>
      <c r="O429" s="162" t="n">
        <f aca="false">O430</f>
        <v>0</v>
      </c>
      <c r="P429" s="163" t="n">
        <f aca="false">P430</f>
        <v>0</v>
      </c>
      <c r="Q429" s="161" t="n">
        <f aca="false">SUM(R429:X429)</f>
        <v>13085900</v>
      </c>
      <c r="R429" s="161" t="n">
        <f aca="false">R430</f>
        <v>13085900</v>
      </c>
      <c r="S429" s="162" t="n">
        <f aca="false">S430</f>
        <v>0</v>
      </c>
      <c r="T429" s="162" t="n">
        <f aca="false">T430</f>
        <v>0</v>
      </c>
      <c r="U429" s="162" t="n">
        <f aca="false">U430</f>
        <v>0</v>
      </c>
      <c r="V429" s="162" t="n">
        <f aca="false">V430</f>
        <v>0</v>
      </c>
      <c r="W429" s="162" t="n">
        <f aca="false">W430</f>
        <v>0</v>
      </c>
      <c r="X429" s="163" t="n">
        <f aca="false">X430</f>
        <v>0</v>
      </c>
    </row>
    <row r="430" customFormat="false" ht="32.1" hidden="false" customHeight="false" outlineLevel="0" collapsed="false">
      <c r="B430" s="124"/>
      <c r="C430" s="156" t="s">
        <v>354</v>
      </c>
      <c r="D430" s="94" t="n">
        <v>925</v>
      </c>
      <c r="E430" s="157" t="s">
        <v>41</v>
      </c>
      <c r="F430" s="157" t="s">
        <v>25</v>
      </c>
      <c r="G430" s="94" t="n">
        <v>5800000000</v>
      </c>
      <c r="H430" s="172"/>
      <c r="I430" s="161" t="n">
        <f aca="false">SUM(J430:P430)</f>
        <v>13085900</v>
      </c>
      <c r="J430" s="161" t="n">
        <f aca="false">J431</f>
        <v>13979100</v>
      </c>
      <c r="K430" s="162" t="n">
        <f aca="false">K431</f>
        <v>-893200</v>
      </c>
      <c r="L430" s="162" t="n">
        <f aca="false">L431</f>
        <v>0</v>
      </c>
      <c r="M430" s="162" t="n">
        <f aca="false">M431</f>
        <v>0</v>
      </c>
      <c r="N430" s="162" t="n">
        <f aca="false">N431</f>
        <v>0</v>
      </c>
      <c r="O430" s="162" t="n">
        <f aca="false">O431</f>
        <v>0</v>
      </c>
      <c r="P430" s="163" t="n">
        <f aca="false">P431</f>
        <v>0</v>
      </c>
      <c r="Q430" s="161" t="n">
        <f aca="false">SUM(R430:X430)</f>
        <v>13085900</v>
      </c>
      <c r="R430" s="161" t="n">
        <f aca="false">R431</f>
        <v>13085900</v>
      </c>
      <c r="S430" s="162" t="n">
        <f aca="false">S431</f>
        <v>0</v>
      </c>
      <c r="T430" s="162" t="n">
        <f aca="false">T431</f>
        <v>0</v>
      </c>
      <c r="U430" s="162" t="n">
        <f aca="false">U431</f>
        <v>0</v>
      </c>
      <c r="V430" s="162" t="n">
        <f aca="false">V431</f>
        <v>0</v>
      </c>
      <c r="W430" s="162" t="n">
        <f aca="false">W431</f>
        <v>0</v>
      </c>
      <c r="X430" s="163" t="n">
        <f aca="false">X431</f>
        <v>0</v>
      </c>
    </row>
    <row r="431" customFormat="false" ht="79.85" hidden="false" customHeight="false" outlineLevel="0" collapsed="false">
      <c r="B431" s="124"/>
      <c r="C431" s="156" t="s">
        <v>208</v>
      </c>
      <c r="D431" s="94" t="n">
        <v>925</v>
      </c>
      <c r="E431" s="157" t="s">
        <v>41</v>
      </c>
      <c r="F431" s="157" t="s">
        <v>25</v>
      </c>
      <c r="G431" s="94" t="n">
        <v>5830060710</v>
      </c>
      <c r="H431" s="172"/>
      <c r="I431" s="161" t="n">
        <f aca="false">SUM(J431:P431)</f>
        <v>13085900</v>
      </c>
      <c r="J431" s="161" t="n">
        <f aca="false">J433+J432</f>
        <v>13979100</v>
      </c>
      <c r="K431" s="162" t="n">
        <f aca="false">K433+K432</f>
        <v>-893200</v>
      </c>
      <c r="L431" s="162" t="n">
        <f aca="false">L433+L432</f>
        <v>0</v>
      </c>
      <c r="M431" s="162" t="n">
        <f aca="false">M433+M432</f>
        <v>0</v>
      </c>
      <c r="N431" s="162" t="n">
        <f aca="false">N433+N432</f>
        <v>0</v>
      </c>
      <c r="O431" s="162" t="n">
        <f aca="false">O433+O432</f>
        <v>0</v>
      </c>
      <c r="P431" s="163" t="n">
        <f aca="false">P433+P432</f>
        <v>0</v>
      </c>
      <c r="Q431" s="161" t="n">
        <f aca="false">SUM(R431:X431)</f>
        <v>13085900</v>
      </c>
      <c r="R431" s="161" t="n">
        <f aca="false">R433+R432</f>
        <v>13085900</v>
      </c>
      <c r="S431" s="162" t="n">
        <f aca="false">S433+S432</f>
        <v>0</v>
      </c>
      <c r="T431" s="162" t="n">
        <f aca="false">T433+T432</f>
        <v>0</v>
      </c>
      <c r="U431" s="162" t="n">
        <f aca="false">U433+U432</f>
        <v>0</v>
      </c>
      <c r="V431" s="162" t="n">
        <f aca="false">V433+V432</f>
        <v>0</v>
      </c>
      <c r="W431" s="162" t="n">
        <f aca="false">W433+W432</f>
        <v>0</v>
      </c>
      <c r="X431" s="163" t="n">
        <f aca="false">X433+X432</f>
        <v>0</v>
      </c>
    </row>
    <row r="432" customFormat="false" ht="32.1" hidden="false" customHeight="false" outlineLevel="0" collapsed="false">
      <c r="B432" s="124"/>
      <c r="C432" s="156" t="s">
        <v>108</v>
      </c>
      <c r="D432" s="94" t="n">
        <v>925</v>
      </c>
      <c r="E432" s="157" t="s">
        <v>41</v>
      </c>
      <c r="F432" s="157" t="s">
        <v>25</v>
      </c>
      <c r="G432" s="94" t="n">
        <v>5830060710</v>
      </c>
      <c r="H432" s="172" t="n">
        <v>200</v>
      </c>
      <c r="I432" s="161" t="n">
        <f aca="false">SUM(J432:P432)</f>
        <v>193300</v>
      </c>
      <c r="J432" s="161" t="n">
        <v>204700</v>
      </c>
      <c r="K432" s="162" t="n">
        <v>-11400</v>
      </c>
      <c r="L432" s="162"/>
      <c r="M432" s="162"/>
      <c r="N432" s="162"/>
      <c r="O432" s="162"/>
      <c r="P432" s="163"/>
      <c r="Q432" s="161" t="n">
        <f aca="false">SUM(R432:X432)</f>
        <v>193300</v>
      </c>
      <c r="R432" s="161" t="n">
        <v>193300</v>
      </c>
      <c r="S432" s="162"/>
      <c r="T432" s="162"/>
      <c r="U432" s="162"/>
      <c r="V432" s="162"/>
      <c r="W432" s="162"/>
      <c r="X432" s="163"/>
    </row>
    <row r="433" customFormat="false" ht="17.35" hidden="false" customHeight="false" outlineLevel="0" collapsed="false">
      <c r="B433" s="124"/>
      <c r="C433" s="156" t="s">
        <v>147</v>
      </c>
      <c r="D433" s="94" t="n">
        <v>925</v>
      </c>
      <c r="E433" s="157" t="s">
        <v>41</v>
      </c>
      <c r="F433" s="157" t="s">
        <v>25</v>
      </c>
      <c r="G433" s="94" t="n">
        <v>5830060710</v>
      </c>
      <c r="H433" s="172" t="n">
        <v>300</v>
      </c>
      <c r="I433" s="161" t="n">
        <f aca="false">SUM(J433:P433)</f>
        <v>12892600</v>
      </c>
      <c r="J433" s="161" t="n">
        <v>13774400</v>
      </c>
      <c r="K433" s="162" t="n">
        <v>-881800</v>
      </c>
      <c r="L433" s="162"/>
      <c r="M433" s="162"/>
      <c r="N433" s="162"/>
      <c r="O433" s="162"/>
      <c r="P433" s="163"/>
      <c r="Q433" s="161" t="n">
        <f aca="false">SUM(R433:X433)</f>
        <v>12892600</v>
      </c>
      <c r="R433" s="161" t="n">
        <v>12892600</v>
      </c>
      <c r="S433" s="162"/>
      <c r="T433" s="162"/>
      <c r="U433" s="162"/>
      <c r="V433" s="162"/>
      <c r="W433" s="162"/>
      <c r="X433" s="163"/>
    </row>
    <row r="434" customFormat="false" ht="17.35" hidden="false" customHeight="false" outlineLevel="0" collapsed="false">
      <c r="B434" s="124"/>
      <c r="C434" s="156" t="s">
        <v>355</v>
      </c>
      <c r="D434" s="94" t="n">
        <v>925</v>
      </c>
      <c r="E434" s="157" t="s">
        <v>31</v>
      </c>
      <c r="F434" s="157" t="s">
        <v>86</v>
      </c>
      <c r="G434" s="94"/>
      <c r="H434" s="172"/>
      <c r="I434" s="161" t="n">
        <f aca="false">SUM(J434:P434)</f>
        <v>196011200</v>
      </c>
      <c r="J434" s="161"/>
      <c r="K434" s="162" t="n">
        <f aca="false">K435</f>
        <v>196034600</v>
      </c>
      <c r="L434" s="162" t="n">
        <f aca="false">L435</f>
        <v>-23400</v>
      </c>
      <c r="M434" s="162" t="n">
        <f aca="false">M435</f>
        <v>0</v>
      </c>
      <c r="N434" s="162" t="n">
        <f aca="false">N435</f>
        <v>0</v>
      </c>
      <c r="O434" s="162" t="n">
        <f aca="false">O435</f>
        <v>0</v>
      </c>
      <c r="P434" s="163" t="n">
        <f aca="false">P435</f>
        <v>0</v>
      </c>
      <c r="Q434" s="161" t="n">
        <f aca="false">SUM(R434:X434)</f>
        <v>194612400</v>
      </c>
      <c r="R434" s="161" t="n">
        <f aca="false">R435</f>
        <v>194635800</v>
      </c>
      <c r="S434" s="162"/>
      <c r="T434" s="162" t="n">
        <f aca="false">T435</f>
        <v>-23400</v>
      </c>
      <c r="U434" s="162"/>
      <c r="V434" s="162"/>
      <c r="W434" s="162" t="n">
        <f aca="false">W435</f>
        <v>0</v>
      </c>
      <c r="X434" s="162" t="n">
        <f aca="false">X435</f>
        <v>0</v>
      </c>
    </row>
    <row r="435" customFormat="false" ht="17.35" hidden="false" customHeight="false" outlineLevel="0" collapsed="false">
      <c r="B435" s="124"/>
      <c r="C435" s="156" t="s">
        <v>356</v>
      </c>
      <c r="D435" s="94" t="n">
        <v>925</v>
      </c>
      <c r="E435" s="157" t="s">
        <v>31</v>
      </c>
      <c r="F435" s="157" t="s">
        <v>18</v>
      </c>
      <c r="G435" s="94"/>
      <c r="H435" s="172"/>
      <c r="I435" s="161" t="n">
        <f aca="false">SUM(J435:P435)</f>
        <v>196011200</v>
      </c>
      <c r="J435" s="161"/>
      <c r="K435" s="162" t="n">
        <f aca="false">K436</f>
        <v>196034600</v>
      </c>
      <c r="L435" s="162" t="n">
        <f aca="false">L436</f>
        <v>-23400</v>
      </c>
      <c r="M435" s="162" t="n">
        <f aca="false">M436</f>
        <v>0</v>
      </c>
      <c r="N435" s="162" t="n">
        <f aca="false">N436</f>
        <v>0</v>
      </c>
      <c r="O435" s="162" t="n">
        <f aca="false">O436</f>
        <v>0</v>
      </c>
      <c r="P435" s="163" t="n">
        <f aca="false">P436</f>
        <v>0</v>
      </c>
      <c r="Q435" s="161" t="n">
        <f aca="false">SUM(R435:X435)</f>
        <v>194612400</v>
      </c>
      <c r="R435" s="161" t="n">
        <f aca="false">R436</f>
        <v>194635800</v>
      </c>
      <c r="S435" s="162"/>
      <c r="T435" s="162" t="n">
        <f aca="false">T436</f>
        <v>-23400</v>
      </c>
      <c r="U435" s="162"/>
      <c r="V435" s="162"/>
      <c r="W435" s="162" t="n">
        <f aca="false">W436</f>
        <v>0</v>
      </c>
      <c r="X435" s="162" t="n">
        <f aca="false">X436</f>
        <v>0</v>
      </c>
    </row>
    <row r="436" customFormat="false" ht="17.35" hidden="false" customHeight="false" outlineLevel="0" collapsed="false">
      <c r="B436" s="124"/>
      <c r="C436" s="156" t="s">
        <v>167</v>
      </c>
      <c r="D436" s="94" t="n">
        <v>925</v>
      </c>
      <c r="E436" s="157" t="s">
        <v>31</v>
      </c>
      <c r="F436" s="157" t="s">
        <v>18</v>
      </c>
      <c r="G436" s="94" t="n">
        <v>5800000000</v>
      </c>
      <c r="H436" s="172"/>
      <c r="I436" s="161" t="n">
        <f aca="false">SUM(J436:P436)</f>
        <v>196011200</v>
      </c>
      <c r="J436" s="161"/>
      <c r="K436" s="162" t="n">
        <f aca="false">K437</f>
        <v>196034600</v>
      </c>
      <c r="L436" s="162" t="n">
        <f aca="false">L437</f>
        <v>-23400</v>
      </c>
      <c r="M436" s="162" t="n">
        <f aca="false">M437</f>
        <v>0</v>
      </c>
      <c r="N436" s="162" t="n">
        <f aca="false">N437</f>
        <v>0</v>
      </c>
      <c r="O436" s="162" t="n">
        <f aca="false">O437</f>
        <v>0</v>
      </c>
      <c r="P436" s="163" t="n">
        <f aca="false">P437</f>
        <v>0</v>
      </c>
      <c r="Q436" s="161" t="n">
        <f aca="false">SUM(R436:X436)</f>
        <v>194612400</v>
      </c>
      <c r="R436" s="161" t="n">
        <f aca="false">R437</f>
        <v>194635800</v>
      </c>
      <c r="S436" s="162"/>
      <c r="T436" s="162" t="n">
        <f aca="false">T437</f>
        <v>-23400</v>
      </c>
      <c r="U436" s="162"/>
      <c r="V436" s="162"/>
      <c r="W436" s="162" t="n">
        <f aca="false">W437</f>
        <v>0</v>
      </c>
      <c r="X436" s="162" t="n">
        <f aca="false">X437</f>
        <v>0</v>
      </c>
    </row>
    <row r="437" customFormat="false" ht="17.35" hidden="false" customHeight="false" outlineLevel="0" collapsed="false">
      <c r="B437" s="124"/>
      <c r="C437" s="156" t="s">
        <v>198</v>
      </c>
      <c r="D437" s="94" t="n">
        <v>925</v>
      </c>
      <c r="E437" s="157" t="s">
        <v>31</v>
      </c>
      <c r="F437" s="157" t="s">
        <v>18</v>
      </c>
      <c r="G437" s="94" t="n">
        <v>5820000000</v>
      </c>
      <c r="H437" s="172"/>
      <c r="I437" s="161" t="n">
        <f aca="false">SUM(J437:P437)</f>
        <v>196011200</v>
      </c>
      <c r="J437" s="161"/>
      <c r="K437" s="162" t="n">
        <f aca="false">K438+K440+K443+K445</f>
        <v>196034600</v>
      </c>
      <c r="L437" s="162" t="n">
        <f aca="false">L438+L440+L443+L445</f>
        <v>-23400</v>
      </c>
      <c r="M437" s="162" t="n">
        <f aca="false">M438+M440+M443+M445</f>
        <v>0</v>
      </c>
      <c r="N437" s="162" t="n">
        <f aca="false">N438+N440+N443+N445</f>
        <v>0</v>
      </c>
      <c r="O437" s="162" t="n">
        <f aca="false">O438+O440+O443+O445</f>
        <v>0</v>
      </c>
      <c r="P437" s="163" t="n">
        <f aca="false">P438+P440+P443+P445</f>
        <v>0</v>
      </c>
      <c r="Q437" s="161" t="n">
        <f aca="false">SUM(R437:X437)</f>
        <v>194612400</v>
      </c>
      <c r="R437" s="162" t="n">
        <f aca="false">R438+R440+R443+R445</f>
        <v>194635800</v>
      </c>
      <c r="S437" s="162"/>
      <c r="T437" s="162" t="n">
        <f aca="false">T438+T440+T445+T443</f>
        <v>-23400</v>
      </c>
      <c r="U437" s="162"/>
      <c r="V437" s="162"/>
      <c r="W437" s="162" t="n">
        <f aca="false">W438+W440+W443+W445</f>
        <v>0</v>
      </c>
      <c r="X437" s="162" t="n">
        <f aca="false">X438+X440+X443+X445</f>
        <v>0</v>
      </c>
    </row>
    <row r="438" customFormat="false" ht="32.1" hidden="false" customHeight="false" outlineLevel="0" collapsed="false">
      <c r="B438" s="124"/>
      <c r="C438" s="156" t="s">
        <v>135</v>
      </c>
      <c r="D438" s="94" t="n">
        <v>925</v>
      </c>
      <c r="E438" s="157" t="s">
        <v>31</v>
      </c>
      <c r="F438" s="157" t="s">
        <v>18</v>
      </c>
      <c r="G438" s="94" t="n">
        <v>5820000590</v>
      </c>
      <c r="H438" s="172"/>
      <c r="I438" s="161" t="n">
        <f aca="false">SUM(J438:P438)</f>
        <v>137119870</v>
      </c>
      <c r="J438" s="161"/>
      <c r="K438" s="162" t="n">
        <f aca="false">K439</f>
        <v>166289600</v>
      </c>
      <c r="L438" s="162" t="n">
        <f aca="false">L439</f>
        <v>-5922420</v>
      </c>
      <c r="M438" s="162" t="n">
        <f aca="false">M439</f>
        <v>0</v>
      </c>
      <c r="N438" s="162" t="n">
        <f aca="false">N439</f>
        <v>0</v>
      </c>
      <c r="O438" s="162" t="n">
        <f aca="false">O439</f>
        <v>-23247310</v>
      </c>
      <c r="P438" s="163" t="n">
        <f aca="false">P439</f>
        <v>0</v>
      </c>
      <c r="Q438" s="161" t="n">
        <f aca="false">SUM(R438:X438)</f>
        <v>128872740</v>
      </c>
      <c r="R438" s="161" t="n">
        <f aca="false">R439</f>
        <v>165143000</v>
      </c>
      <c r="S438" s="162"/>
      <c r="T438" s="162" t="n">
        <f aca="false">T439</f>
        <v>-9937670</v>
      </c>
      <c r="U438" s="162"/>
      <c r="V438" s="162"/>
      <c r="W438" s="162" t="n">
        <f aca="false">W439</f>
        <v>-26332590</v>
      </c>
      <c r="X438" s="163"/>
    </row>
    <row r="439" customFormat="false" ht="32.1" hidden="false" customHeight="false" outlineLevel="0" collapsed="false">
      <c r="B439" s="124"/>
      <c r="C439" s="156" t="s">
        <v>171</v>
      </c>
      <c r="D439" s="94" t="n">
        <v>925</v>
      </c>
      <c r="E439" s="157" t="s">
        <v>31</v>
      </c>
      <c r="F439" s="157" t="s">
        <v>18</v>
      </c>
      <c r="G439" s="94" t="n">
        <v>5820000590</v>
      </c>
      <c r="H439" s="172" t="n">
        <v>600</v>
      </c>
      <c r="I439" s="161" t="n">
        <f aca="false">SUM(J439:P439)</f>
        <v>137119870</v>
      </c>
      <c r="J439" s="161"/>
      <c r="K439" s="162" t="n">
        <v>166289600</v>
      </c>
      <c r="L439" s="162" t="n">
        <v>-5922420</v>
      </c>
      <c r="M439" s="162"/>
      <c r="N439" s="162"/>
      <c r="O439" s="162" t="n">
        <v>-23247310</v>
      </c>
      <c r="P439" s="163"/>
      <c r="Q439" s="161" t="n">
        <f aca="false">SUM(R439:X439)</f>
        <v>128872740</v>
      </c>
      <c r="R439" s="161" t="n">
        <v>165143000</v>
      </c>
      <c r="S439" s="162"/>
      <c r="T439" s="162" t="n">
        <v>-9937670</v>
      </c>
      <c r="U439" s="162"/>
      <c r="V439" s="162"/>
      <c r="W439" s="162" t="n">
        <v>-26332590</v>
      </c>
      <c r="X439" s="163"/>
    </row>
    <row r="440" customFormat="false" ht="32.1" hidden="false" customHeight="false" outlineLevel="0" collapsed="false">
      <c r="B440" s="124"/>
      <c r="C440" s="156" t="s">
        <v>199</v>
      </c>
      <c r="D440" s="94" t="n">
        <v>925</v>
      </c>
      <c r="E440" s="157" t="s">
        <v>31</v>
      </c>
      <c r="F440" s="157" t="s">
        <v>18</v>
      </c>
      <c r="G440" s="94" t="n">
        <v>5820010660</v>
      </c>
      <c r="H440" s="172"/>
      <c r="I440" s="161" t="n">
        <f aca="false">SUM(J440:P440)</f>
        <v>57534230</v>
      </c>
      <c r="J440" s="161"/>
      <c r="K440" s="162" t="n">
        <f aca="false">K441</f>
        <v>16827200</v>
      </c>
      <c r="L440" s="162" t="n">
        <f aca="false">L441+L442</f>
        <v>17459720</v>
      </c>
      <c r="M440" s="162" t="n">
        <f aca="false">M441</f>
        <v>0</v>
      </c>
      <c r="N440" s="162" t="n">
        <f aca="false">N441</f>
        <v>0</v>
      </c>
      <c r="O440" s="162" t="n">
        <f aca="false">O441</f>
        <v>23247310</v>
      </c>
      <c r="P440" s="163" t="n">
        <f aca="false">P441</f>
        <v>0</v>
      </c>
      <c r="Q440" s="161" t="n">
        <f aca="false">SUM(R440:X440)</f>
        <v>64382560</v>
      </c>
      <c r="R440" s="161" t="n">
        <f aca="false">R441</f>
        <v>16575000</v>
      </c>
      <c r="S440" s="162"/>
      <c r="T440" s="162" t="n">
        <f aca="false">T441+T442</f>
        <v>21474970</v>
      </c>
      <c r="U440" s="162"/>
      <c r="V440" s="162"/>
      <c r="W440" s="162" t="n">
        <f aca="false">W441</f>
        <v>26332590</v>
      </c>
      <c r="X440" s="163"/>
    </row>
    <row r="441" customFormat="false" ht="32.1" hidden="false" customHeight="false" outlineLevel="0" collapsed="false">
      <c r="B441" s="124"/>
      <c r="C441" s="156" t="s">
        <v>171</v>
      </c>
      <c r="D441" s="94" t="n">
        <v>925</v>
      </c>
      <c r="E441" s="157" t="s">
        <v>31</v>
      </c>
      <c r="F441" s="157" t="s">
        <v>18</v>
      </c>
      <c r="G441" s="94" t="n">
        <v>5820010660</v>
      </c>
      <c r="H441" s="172" t="n">
        <v>600</v>
      </c>
      <c r="I441" s="161" t="n">
        <f aca="false">SUM(J441:P441)</f>
        <v>57512550</v>
      </c>
      <c r="J441" s="161"/>
      <c r="K441" s="162" t="n">
        <v>16827200</v>
      </c>
      <c r="L441" s="162" t="n">
        <v>17438040</v>
      </c>
      <c r="M441" s="162"/>
      <c r="N441" s="162"/>
      <c r="O441" s="162" t="n">
        <v>23247310</v>
      </c>
      <c r="P441" s="163"/>
      <c r="Q441" s="161" t="n">
        <f aca="false">SUM(R441:X441)</f>
        <v>64359380</v>
      </c>
      <c r="R441" s="161" t="n">
        <v>16575000</v>
      </c>
      <c r="S441" s="162"/>
      <c r="T441" s="162" t="n">
        <v>21451790</v>
      </c>
      <c r="U441" s="162"/>
      <c r="V441" s="162"/>
      <c r="W441" s="162" t="n">
        <v>26332590</v>
      </c>
      <c r="X441" s="163"/>
    </row>
    <row r="442" customFormat="false" ht="17.35" hidden="false" customHeight="false" outlineLevel="0" collapsed="false">
      <c r="B442" s="124"/>
      <c r="C442" s="156" t="s">
        <v>111</v>
      </c>
      <c r="D442" s="94" t="n">
        <v>925</v>
      </c>
      <c r="E442" s="157" t="s">
        <v>31</v>
      </c>
      <c r="F442" s="157" t="s">
        <v>18</v>
      </c>
      <c r="G442" s="94" t="n">
        <v>5820010660</v>
      </c>
      <c r="H442" s="172" t="n">
        <v>800</v>
      </c>
      <c r="I442" s="161" t="n">
        <f aca="false">SUM(J442:P442)</f>
        <v>21680</v>
      </c>
      <c r="J442" s="161"/>
      <c r="K442" s="162"/>
      <c r="L442" s="162" t="n">
        <v>21680</v>
      </c>
      <c r="M442" s="162"/>
      <c r="N442" s="162"/>
      <c r="O442" s="162"/>
      <c r="P442" s="163"/>
      <c r="Q442" s="161" t="n">
        <f aca="false">SUM(R442:X442)</f>
        <v>23180</v>
      </c>
      <c r="R442" s="161"/>
      <c r="S442" s="162"/>
      <c r="T442" s="162" t="n">
        <v>23180</v>
      </c>
      <c r="U442" s="162"/>
      <c r="V442" s="162"/>
      <c r="W442" s="162"/>
      <c r="X442" s="163"/>
    </row>
    <row r="443" customFormat="false" ht="142.5" hidden="false" customHeight="false" outlineLevel="0" collapsed="false">
      <c r="B443" s="124"/>
      <c r="C443" s="156" t="s">
        <v>357</v>
      </c>
      <c r="D443" s="94" t="n">
        <v>925</v>
      </c>
      <c r="E443" s="157" t="s">
        <v>31</v>
      </c>
      <c r="F443" s="157" t="s">
        <v>18</v>
      </c>
      <c r="G443" s="94" t="n">
        <v>5820060740</v>
      </c>
      <c r="H443" s="172"/>
      <c r="I443" s="161" t="n">
        <f aca="false">SUM(J443:P443)</f>
        <v>164100</v>
      </c>
      <c r="J443" s="161"/>
      <c r="K443" s="162" t="n">
        <f aca="false">K444</f>
        <v>187500</v>
      </c>
      <c r="L443" s="162" t="n">
        <f aca="false">L444</f>
        <v>-23400</v>
      </c>
      <c r="M443" s="162" t="n">
        <f aca="false">M444</f>
        <v>0</v>
      </c>
      <c r="N443" s="162" t="n">
        <f aca="false">N444</f>
        <v>0</v>
      </c>
      <c r="O443" s="162" t="n">
        <f aca="false">O444</f>
        <v>0</v>
      </c>
      <c r="P443" s="163" t="n">
        <f aca="false">P444</f>
        <v>0</v>
      </c>
      <c r="Q443" s="161" t="n">
        <f aca="false">SUM(R443:X443)</f>
        <v>164100</v>
      </c>
      <c r="R443" s="161" t="n">
        <f aca="false">R444</f>
        <v>187500</v>
      </c>
      <c r="S443" s="162"/>
      <c r="T443" s="162" t="n">
        <f aca="false">T444</f>
        <v>-23400</v>
      </c>
      <c r="U443" s="162"/>
      <c r="V443" s="162"/>
      <c r="W443" s="162"/>
      <c r="X443" s="163"/>
    </row>
    <row r="444" customFormat="false" ht="32.1" hidden="false" customHeight="false" outlineLevel="0" collapsed="false">
      <c r="B444" s="124"/>
      <c r="C444" s="156" t="s">
        <v>171</v>
      </c>
      <c r="D444" s="94" t="n">
        <v>925</v>
      </c>
      <c r="E444" s="157" t="s">
        <v>31</v>
      </c>
      <c r="F444" s="157" t="s">
        <v>18</v>
      </c>
      <c r="G444" s="94" t="n">
        <v>5820060740</v>
      </c>
      <c r="H444" s="172" t="n">
        <v>600</v>
      </c>
      <c r="I444" s="161" t="n">
        <f aca="false">SUM(J444:P444)</f>
        <v>164100</v>
      </c>
      <c r="J444" s="161"/>
      <c r="K444" s="162" t="n">
        <v>187500</v>
      </c>
      <c r="L444" s="162" t="n">
        <v>-23400</v>
      </c>
      <c r="M444" s="162"/>
      <c r="N444" s="162"/>
      <c r="O444" s="162"/>
      <c r="P444" s="163"/>
      <c r="Q444" s="161" t="n">
        <f aca="false">SUM(R444:X444)</f>
        <v>164100</v>
      </c>
      <c r="R444" s="161" t="n">
        <v>187500</v>
      </c>
      <c r="S444" s="162"/>
      <c r="T444" s="162" t="n">
        <v>-23400</v>
      </c>
      <c r="U444" s="162"/>
      <c r="V444" s="162"/>
      <c r="W444" s="162"/>
      <c r="X444" s="163"/>
    </row>
    <row r="445" customFormat="false" ht="32.1" hidden="false" customHeight="false" outlineLevel="0" collapsed="false">
      <c r="B445" s="124"/>
      <c r="C445" s="156" t="s">
        <v>211</v>
      </c>
      <c r="D445" s="94" t="n">
        <v>925</v>
      </c>
      <c r="E445" s="157" t="s">
        <v>31</v>
      </c>
      <c r="F445" s="157" t="s">
        <v>18</v>
      </c>
      <c r="G445" s="94" t="n">
        <v>5820100000</v>
      </c>
      <c r="H445" s="172"/>
      <c r="I445" s="161" t="n">
        <f aca="false">SUM(J445:P445)</f>
        <v>1193000</v>
      </c>
      <c r="J445" s="161"/>
      <c r="K445" s="162" t="n">
        <f aca="false">+K446+K448</f>
        <v>12730300</v>
      </c>
      <c r="L445" s="162" t="n">
        <f aca="false">+L446+L448</f>
        <v>-11537300</v>
      </c>
      <c r="M445" s="162" t="n">
        <f aca="false">+M446+M448</f>
        <v>0</v>
      </c>
      <c r="N445" s="162" t="n">
        <f aca="false">+N446+N448</f>
        <v>0</v>
      </c>
      <c r="O445" s="162" t="n">
        <f aca="false">+O446+O448</f>
        <v>0</v>
      </c>
      <c r="P445" s="163" t="n">
        <f aca="false">+P446+P448</f>
        <v>0</v>
      </c>
      <c r="Q445" s="161" t="n">
        <f aca="false">SUM(R445:X445)</f>
        <v>1193000</v>
      </c>
      <c r="R445" s="162" t="n">
        <f aca="false">+R446+R448</f>
        <v>12730300</v>
      </c>
      <c r="S445" s="162"/>
      <c r="T445" s="162" t="n">
        <f aca="false">T446</f>
        <v>-11537300</v>
      </c>
      <c r="U445" s="162"/>
      <c r="V445" s="162"/>
      <c r="W445" s="162"/>
      <c r="X445" s="163"/>
    </row>
    <row r="446" customFormat="false" ht="32.1" hidden="true" customHeight="false" outlineLevel="0" collapsed="false">
      <c r="B446" s="124"/>
      <c r="C446" s="156" t="s">
        <v>135</v>
      </c>
      <c r="D446" s="94" t="n">
        <v>925</v>
      </c>
      <c r="E446" s="157" t="s">
        <v>31</v>
      </c>
      <c r="F446" s="157" t="s">
        <v>18</v>
      </c>
      <c r="G446" s="94" t="n">
        <v>5820100590</v>
      </c>
      <c r="H446" s="172"/>
      <c r="I446" s="161" t="n">
        <f aca="false">SUM(J446:P446)</f>
        <v>0</v>
      </c>
      <c r="J446" s="161"/>
      <c r="K446" s="162" t="n">
        <f aca="false">K447</f>
        <v>11537300</v>
      </c>
      <c r="L446" s="162" t="n">
        <f aca="false">L447</f>
        <v>-11537300</v>
      </c>
      <c r="M446" s="162" t="n">
        <f aca="false">M447</f>
        <v>0</v>
      </c>
      <c r="N446" s="162" t="n">
        <f aca="false">N447</f>
        <v>0</v>
      </c>
      <c r="O446" s="162" t="n">
        <f aca="false">O447</f>
        <v>0</v>
      </c>
      <c r="P446" s="163" t="n">
        <f aca="false">P447</f>
        <v>0</v>
      </c>
      <c r="Q446" s="161" t="n">
        <f aca="false">SUM(R446:X446)</f>
        <v>0</v>
      </c>
      <c r="R446" s="162" t="n">
        <f aca="false">R447</f>
        <v>11537300</v>
      </c>
      <c r="S446" s="162"/>
      <c r="T446" s="162" t="n">
        <f aca="false">T447</f>
        <v>-11537300</v>
      </c>
      <c r="U446" s="162"/>
      <c r="V446" s="162"/>
      <c r="W446" s="162"/>
      <c r="X446" s="163"/>
    </row>
    <row r="447" customFormat="false" ht="32.1" hidden="true" customHeight="false" outlineLevel="0" collapsed="false">
      <c r="B447" s="124"/>
      <c r="C447" s="156" t="s">
        <v>171</v>
      </c>
      <c r="D447" s="94" t="n">
        <v>925</v>
      </c>
      <c r="E447" s="157" t="s">
        <v>31</v>
      </c>
      <c r="F447" s="157" t="s">
        <v>18</v>
      </c>
      <c r="G447" s="94" t="n">
        <v>5820100590</v>
      </c>
      <c r="H447" s="172" t="n">
        <v>600</v>
      </c>
      <c r="I447" s="161" t="n">
        <f aca="false">SUM(J447:P447)</f>
        <v>0</v>
      </c>
      <c r="J447" s="161"/>
      <c r="K447" s="162" t="n">
        <v>11537300</v>
      </c>
      <c r="L447" s="162" t="n">
        <v>-11537300</v>
      </c>
      <c r="M447" s="162"/>
      <c r="N447" s="162"/>
      <c r="O447" s="162"/>
      <c r="P447" s="163"/>
      <c r="Q447" s="161" t="n">
        <f aca="false">SUM(R447:X447)</f>
        <v>0</v>
      </c>
      <c r="R447" s="161" t="n">
        <v>11537300</v>
      </c>
      <c r="S447" s="162"/>
      <c r="T447" s="162" t="n">
        <v>-11537300</v>
      </c>
      <c r="U447" s="162"/>
      <c r="V447" s="162"/>
      <c r="W447" s="162"/>
      <c r="X447" s="163"/>
    </row>
    <row r="448" customFormat="false" ht="79.85" hidden="false" customHeight="false" outlineLevel="0" collapsed="false">
      <c r="B448" s="124"/>
      <c r="C448" s="156" t="s">
        <v>178</v>
      </c>
      <c r="D448" s="94" t="n">
        <v>925</v>
      </c>
      <c r="E448" s="157" t="s">
        <v>31</v>
      </c>
      <c r="F448" s="157" t="s">
        <v>18</v>
      </c>
      <c r="G448" s="94" t="n">
        <v>5820100591</v>
      </c>
      <c r="H448" s="172"/>
      <c r="I448" s="161" t="n">
        <f aca="false">SUM(J448:P448)</f>
        <v>1193000</v>
      </c>
      <c r="J448" s="161"/>
      <c r="K448" s="162" t="n">
        <f aca="false">K449</f>
        <v>1193000</v>
      </c>
      <c r="L448" s="162" t="n">
        <f aca="false">L449</f>
        <v>0</v>
      </c>
      <c r="M448" s="162" t="n">
        <f aca="false">M449</f>
        <v>0</v>
      </c>
      <c r="N448" s="162" t="n">
        <f aca="false">N449</f>
        <v>0</v>
      </c>
      <c r="O448" s="162" t="n">
        <f aca="false">O449</f>
        <v>0</v>
      </c>
      <c r="P448" s="163" t="n">
        <f aca="false">P449</f>
        <v>0</v>
      </c>
      <c r="Q448" s="161" t="n">
        <f aca="false">SUM(R448:X448)</f>
        <v>1193000</v>
      </c>
      <c r="R448" s="161" t="n">
        <f aca="false">R449</f>
        <v>1193000</v>
      </c>
      <c r="S448" s="162"/>
      <c r="T448" s="162"/>
      <c r="U448" s="162"/>
      <c r="V448" s="162"/>
      <c r="W448" s="162"/>
      <c r="X448" s="163"/>
    </row>
    <row r="449" customFormat="false" ht="32.1" hidden="false" customHeight="false" outlineLevel="0" collapsed="false">
      <c r="B449" s="124"/>
      <c r="C449" s="156" t="s">
        <v>171</v>
      </c>
      <c r="D449" s="94" t="n">
        <v>925</v>
      </c>
      <c r="E449" s="157" t="s">
        <v>31</v>
      </c>
      <c r="F449" s="157" t="s">
        <v>18</v>
      </c>
      <c r="G449" s="94" t="n">
        <v>5820100591</v>
      </c>
      <c r="H449" s="172" t="n">
        <v>600</v>
      </c>
      <c r="I449" s="161" t="n">
        <f aca="false">SUM(J449:P449)</f>
        <v>1193000</v>
      </c>
      <c r="J449" s="161"/>
      <c r="K449" s="162" t="n">
        <v>1193000</v>
      </c>
      <c r="L449" s="162"/>
      <c r="M449" s="162"/>
      <c r="N449" s="162"/>
      <c r="O449" s="162"/>
      <c r="P449" s="163"/>
      <c r="Q449" s="161" t="n">
        <f aca="false">SUM(R449:X449)</f>
        <v>1193000</v>
      </c>
      <c r="R449" s="161" t="n">
        <v>1193000</v>
      </c>
      <c r="S449" s="162"/>
      <c r="T449" s="162"/>
      <c r="U449" s="162"/>
      <c r="V449" s="162"/>
      <c r="W449" s="162"/>
      <c r="X449" s="163"/>
    </row>
    <row r="450" s="123" customFormat="true" ht="48.2" hidden="false" customHeight="false" outlineLevel="0" collapsed="false">
      <c r="A450" s="118"/>
      <c r="B450" s="165" t="s">
        <v>72</v>
      </c>
      <c r="C450" s="148" t="s">
        <v>358</v>
      </c>
      <c r="D450" s="148" t="n">
        <v>926</v>
      </c>
      <c r="E450" s="167"/>
      <c r="F450" s="167"/>
      <c r="G450" s="168"/>
      <c r="H450" s="124"/>
      <c r="I450" s="151" t="n">
        <f aca="false">SUM(J450:P450)</f>
        <v>193386200</v>
      </c>
      <c r="J450" s="151" t="n">
        <f aca="false">J457+J473+J451</f>
        <v>201076100</v>
      </c>
      <c r="K450" s="152" t="n">
        <f aca="false">K457+K473+K451</f>
        <v>-7675200</v>
      </c>
      <c r="L450" s="152" t="n">
        <f aca="false">L457+L473+L451</f>
        <v>-14700</v>
      </c>
      <c r="M450" s="152" t="n">
        <f aca="false">M457+M473+M451</f>
        <v>0</v>
      </c>
      <c r="N450" s="152" t="n">
        <f aca="false">N457+N473+N451</f>
        <v>0</v>
      </c>
      <c r="O450" s="152" t="n">
        <f aca="false">O457+O473+O451</f>
        <v>0</v>
      </c>
      <c r="P450" s="153" t="n">
        <f aca="false">P457+P473+P451</f>
        <v>0</v>
      </c>
      <c r="Q450" s="151" t="n">
        <f aca="false">SUM(R450:X450)</f>
        <v>196285500</v>
      </c>
      <c r="R450" s="151" t="n">
        <f aca="false">R457+R473+R451</f>
        <v>187591000</v>
      </c>
      <c r="S450" s="152" t="n">
        <f aca="false">S457+S473+S451</f>
        <v>0</v>
      </c>
      <c r="T450" s="152" t="n">
        <f aca="false">T457+T473+T451</f>
        <v>8694500</v>
      </c>
      <c r="U450" s="152" t="n">
        <f aca="false">U457+U473+U451</f>
        <v>0</v>
      </c>
      <c r="V450" s="152" t="n">
        <f aca="false">V457+V473+V451</f>
        <v>0</v>
      </c>
      <c r="W450" s="152" t="n">
        <f aca="false">W457+W473+W451</f>
        <v>0</v>
      </c>
      <c r="X450" s="153" t="n">
        <f aca="false">X457+X473+X451</f>
        <v>0</v>
      </c>
      <c r="ALX450" s="155"/>
      <c r="ALY450" s="155"/>
      <c r="ALZ450" s="155"/>
      <c r="AMA450" s="155"/>
      <c r="AMB450" s="155"/>
      <c r="AMC450" s="155"/>
      <c r="AMD450" s="155"/>
      <c r="AME450" s="155"/>
      <c r="AMF450" s="155"/>
      <c r="AMG450" s="106"/>
      <c r="AMH450" s="106"/>
      <c r="AMI450" s="106"/>
      <c r="AMJ450" s="106"/>
      <c r="AMK450" s="106"/>
      <c r="AML450" s="106"/>
      <c r="AMM450" s="106"/>
      <c r="AMN450" s="106"/>
      <c r="AMP450" s="106"/>
    </row>
    <row r="451" s="123" customFormat="true" ht="17.35" hidden="false" customHeight="false" outlineLevel="0" collapsed="false">
      <c r="A451" s="118"/>
      <c r="B451" s="124"/>
      <c r="C451" s="156" t="s">
        <v>17</v>
      </c>
      <c r="D451" s="94" t="n">
        <v>926</v>
      </c>
      <c r="E451" s="157" t="s">
        <v>18</v>
      </c>
      <c r="F451" s="157" t="s">
        <v>86</v>
      </c>
      <c r="G451" s="94"/>
      <c r="H451" s="160"/>
      <c r="I451" s="161" t="n">
        <f aca="false">SUM(J451:P451)</f>
        <v>2153100</v>
      </c>
      <c r="J451" s="161" t="n">
        <f aca="false">J452</f>
        <v>1596600</v>
      </c>
      <c r="K451" s="162" t="n">
        <f aca="false">K452</f>
        <v>556500</v>
      </c>
      <c r="L451" s="162" t="n">
        <f aca="false">L452</f>
        <v>0</v>
      </c>
      <c r="M451" s="162" t="n">
        <f aca="false">M452</f>
        <v>0</v>
      </c>
      <c r="N451" s="162" t="n">
        <f aca="false">N452</f>
        <v>0</v>
      </c>
      <c r="O451" s="162" t="n">
        <f aca="false">O452</f>
        <v>0</v>
      </c>
      <c r="P451" s="163" t="n">
        <f aca="false">P452</f>
        <v>0</v>
      </c>
      <c r="Q451" s="161" t="n">
        <f aca="false">SUM(R451:X451)</f>
        <v>1963300</v>
      </c>
      <c r="R451" s="161" t="n">
        <f aca="false">R452</f>
        <v>1963300</v>
      </c>
      <c r="S451" s="162" t="n">
        <f aca="false">S452</f>
        <v>0</v>
      </c>
      <c r="T451" s="162" t="n">
        <f aca="false">T452</f>
        <v>0</v>
      </c>
      <c r="U451" s="162" t="n">
        <f aca="false">U452</f>
        <v>0</v>
      </c>
      <c r="V451" s="162" t="n">
        <f aca="false">V452</f>
        <v>0</v>
      </c>
      <c r="W451" s="162" t="n">
        <f aca="false">W452</f>
        <v>0</v>
      </c>
      <c r="X451" s="163" t="n">
        <f aca="false">X452</f>
        <v>0</v>
      </c>
      <c r="ALX451" s="105"/>
      <c r="ALY451" s="106"/>
      <c r="ALZ451" s="106"/>
      <c r="AMA451" s="106"/>
      <c r="AMB451" s="106"/>
      <c r="AMC451" s="106"/>
      <c r="AMD451" s="106"/>
      <c r="AME451" s="106"/>
      <c r="AMF451" s="106"/>
      <c r="AMG451" s="106"/>
      <c r="AMH451" s="106"/>
      <c r="AMI451" s="106"/>
      <c r="AMJ451" s="106"/>
      <c r="AMK451" s="106"/>
      <c r="AML451" s="106"/>
      <c r="AMM451" s="106"/>
      <c r="AMN451" s="106"/>
      <c r="AMP451" s="106"/>
    </row>
    <row r="452" s="123" customFormat="true" ht="17.35" hidden="false" customHeight="false" outlineLevel="0" collapsed="false">
      <c r="A452" s="118"/>
      <c r="B452" s="124"/>
      <c r="C452" s="156" t="s">
        <v>33</v>
      </c>
      <c r="D452" s="94" t="n">
        <v>926</v>
      </c>
      <c r="E452" s="157" t="s">
        <v>18</v>
      </c>
      <c r="F452" s="157" t="s">
        <v>34</v>
      </c>
      <c r="G452" s="94"/>
      <c r="H452" s="160"/>
      <c r="I452" s="161" t="n">
        <f aca="false">SUM(J452:P452)</f>
        <v>2153100</v>
      </c>
      <c r="J452" s="161" t="n">
        <f aca="false">J453</f>
        <v>1596600</v>
      </c>
      <c r="K452" s="162" t="n">
        <f aca="false">K453</f>
        <v>556500</v>
      </c>
      <c r="L452" s="162" t="n">
        <f aca="false">L453</f>
        <v>0</v>
      </c>
      <c r="M452" s="162" t="n">
        <f aca="false">M453</f>
        <v>0</v>
      </c>
      <c r="N452" s="162" t="n">
        <f aca="false">N453</f>
        <v>0</v>
      </c>
      <c r="O452" s="162" t="n">
        <f aca="false">O453</f>
        <v>0</v>
      </c>
      <c r="P452" s="163" t="n">
        <f aca="false">P453</f>
        <v>0</v>
      </c>
      <c r="Q452" s="161" t="n">
        <f aca="false">SUM(R452:X452)</f>
        <v>1963300</v>
      </c>
      <c r="R452" s="161" t="n">
        <f aca="false">R453</f>
        <v>1963300</v>
      </c>
      <c r="S452" s="162" t="n">
        <f aca="false">S453</f>
        <v>0</v>
      </c>
      <c r="T452" s="162" t="n">
        <f aca="false">T453</f>
        <v>0</v>
      </c>
      <c r="U452" s="162" t="n">
        <f aca="false">U453</f>
        <v>0</v>
      </c>
      <c r="V452" s="162" t="n">
        <f aca="false">V453</f>
        <v>0</v>
      </c>
      <c r="W452" s="162" t="n">
        <f aca="false">W453</f>
        <v>0</v>
      </c>
      <c r="X452" s="163" t="n">
        <f aca="false">X453</f>
        <v>0</v>
      </c>
      <c r="ALX452" s="105"/>
      <c r="ALY452" s="106"/>
      <c r="ALZ452" s="106"/>
      <c r="AMA452" s="106"/>
      <c r="AMB452" s="106"/>
      <c r="AMC452" s="106"/>
      <c r="AMD452" s="106"/>
      <c r="AME452" s="106"/>
      <c r="AMF452" s="106"/>
      <c r="AMG452" s="106"/>
      <c r="AMH452" s="106"/>
      <c r="AMI452" s="106"/>
      <c r="AMJ452" s="106"/>
      <c r="AMK452" s="106"/>
      <c r="AML452" s="106"/>
      <c r="AMM452" s="106"/>
      <c r="AMN452" s="106"/>
      <c r="AMP452" s="106"/>
    </row>
    <row r="453" s="123" customFormat="true" ht="32.1" hidden="false" customHeight="false" outlineLevel="0" collapsed="false">
      <c r="A453" s="118"/>
      <c r="B453" s="124"/>
      <c r="C453" s="156" t="s">
        <v>102</v>
      </c>
      <c r="D453" s="94" t="n">
        <v>926</v>
      </c>
      <c r="E453" s="157" t="s">
        <v>18</v>
      </c>
      <c r="F453" s="157" t="s">
        <v>34</v>
      </c>
      <c r="G453" s="94" t="n">
        <v>500000000</v>
      </c>
      <c r="H453" s="160"/>
      <c r="I453" s="161" t="n">
        <f aca="false">SUM(J453:P453)</f>
        <v>2153100</v>
      </c>
      <c r="J453" s="161" t="n">
        <f aca="false">J454</f>
        <v>1596600</v>
      </c>
      <c r="K453" s="162" t="n">
        <f aca="false">K454</f>
        <v>556500</v>
      </c>
      <c r="L453" s="162" t="n">
        <f aca="false">L454</f>
        <v>0</v>
      </c>
      <c r="M453" s="162" t="n">
        <f aca="false">M454</f>
        <v>0</v>
      </c>
      <c r="N453" s="162" t="n">
        <f aca="false">N454</f>
        <v>0</v>
      </c>
      <c r="O453" s="162" t="n">
        <f aca="false">O454</f>
        <v>0</v>
      </c>
      <c r="P453" s="163" t="n">
        <f aca="false">P454</f>
        <v>0</v>
      </c>
      <c r="Q453" s="161" t="n">
        <f aca="false">SUM(R453:X453)</f>
        <v>1963300</v>
      </c>
      <c r="R453" s="161" t="n">
        <f aca="false">R454</f>
        <v>1963300</v>
      </c>
      <c r="S453" s="162" t="n">
        <f aca="false">S454</f>
        <v>0</v>
      </c>
      <c r="T453" s="162" t="n">
        <f aca="false">T454</f>
        <v>0</v>
      </c>
      <c r="U453" s="162" t="n">
        <f aca="false">U454</f>
        <v>0</v>
      </c>
      <c r="V453" s="162" t="n">
        <f aca="false">V454</f>
        <v>0</v>
      </c>
      <c r="W453" s="162" t="n">
        <f aca="false">W454</f>
        <v>0</v>
      </c>
      <c r="X453" s="163" t="n">
        <f aca="false">X454</f>
        <v>0</v>
      </c>
      <c r="ALX453" s="105"/>
      <c r="ALY453" s="106"/>
      <c r="ALZ453" s="106"/>
      <c r="AMA453" s="106"/>
      <c r="AMB453" s="106"/>
      <c r="AMC453" s="106"/>
      <c r="AMD453" s="106"/>
      <c r="AME453" s="106"/>
      <c r="AMF453" s="106"/>
      <c r="AMG453" s="106"/>
      <c r="AMH453" s="106"/>
      <c r="AMI453" s="106"/>
      <c r="AMJ453" s="106"/>
      <c r="AMK453" s="106"/>
      <c r="AML453" s="106"/>
      <c r="AMM453" s="106"/>
      <c r="AMN453" s="106"/>
      <c r="AMP453" s="106"/>
    </row>
    <row r="454" s="123" customFormat="true" ht="32.1" hidden="false" customHeight="false" outlineLevel="0" collapsed="false">
      <c r="A454" s="118"/>
      <c r="B454" s="124"/>
      <c r="C454" s="156" t="s">
        <v>121</v>
      </c>
      <c r="D454" s="94" t="n">
        <v>926</v>
      </c>
      <c r="E454" s="157" t="s">
        <v>18</v>
      </c>
      <c r="F454" s="157" t="s">
        <v>34</v>
      </c>
      <c r="G454" s="94" t="n">
        <v>5030000000</v>
      </c>
      <c r="H454" s="160"/>
      <c r="I454" s="161" t="n">
        <f aca="false">SUM(J454:P454)</f>
        <v>2153100</v>
      </c>
      <c r="J454" s="161" t="n">
        <f aca="false">J455</f>
        <v>1596600</v>
      </c>
      <c r="K454" s="162" t="n">
        <f aca="false">K455</f>
        <v>556500</v>
      </c>
      <c r="L454" s="162" t="n">
        <f aca="false">L455</f>
        <v>0</v>
      </c>
      <c r="M454" s="162" t="n">
        <f aca="false">M455</f>
        <v>0</v>
      </c>
      <c r="N454" s="162" t="n">
        <f aca="false">N455</f>
        <v>0</v>
      </c>
      <c r="O454" s="162" t="n">
        <f aca="false">O455</f>
        <v>0</v>
      </c>
      <c r="P454" s="163" t="n">
        <f aca="false">P455</f>
        <v>0</v>
      </c>
      <c r="Q454" s="161" t="n">
        <f aca="false">SUM(R454:X454)</f>
        <v>1963300</v>
      </c>
      <c r="R454" s="161" t="n">
        <f aca="false">R455</f>
        <v>1963300</v>
      </c>
      <c r="S454" s="162" t="n">
        <f aca="false">S455</f>
        <v>0</v>
      </c>
      <c r="T454" s="162" t="n">
        <f aca="false">T455</f>
        <v>0</v>
      </c>
      <c r="U454" s="162" t="n">
        <f aca="false">U455</f>
        <v>0</v>
      </c>
      <c r="V454" s="162" t="n">
        <f aca="false">V455</f>
        <v>0</v>
      </c>
      <c r="W454" s="162" t="n">
        <f aca="false">W455</f>
        <v>0</v>
      </c>
      <c r="X454" s="163" t="n">
        <f aca="false">X455</f>
        <v>0</v>
      </c>
      <c r="ALX454" s="105"/>
      <c r="ALY454" s="106"/>
      <c r="ALZ454" s="106"/>
      <c r="AMA454" s="106"/>
      <c r="AMB454" s="106"/>
      <c r="AMC454" s="106"/>
      <c r="AMD454" s="106"/>
      <c r="AME454" s="106"/>
      <c r="AMF454" s="106"/>
      <c r="AMG454" s="106"/>
      <c r="AMH454" s="106"/>
      <c r="AMI454" s="106"/>
      <c r="AMJ454" s="106"/>
      <c r="AMK454" s="106"/>
      <c r="AML454" s="106"/>
      <c r="AMM454" s="106"/>
      <c r="AMN454" s="106"/>
      <c r="AMP454" s="106"/>
    </row>
    <row r="455" s="123" customFormat="true" ht="32.1" hidden="false" customHeight="false" outlineLevel="0" collapsed="false">
      <c r="A455" s="118"/>
      <c r="B455" s="124"/>
      <c r="C455" s="156" t="s">
        <v>122</v>
      </c>
      <c r="D455" s="94" t="n">
        <v>926</v>
      </c>
      <c r="E455" s="157" t="s">
        <v>18</v>
      </c>
      <c r="F455" s="157" t="s">
        <v>34</v>
      </c>
      <c r="G455" s="94" t="n">
        <v>5030010030</v>
      </c>
      <c r="H455" s="160"/>
      <c r="I455" s="161" t="n">
        <f aca="false">SUM(J455:P455)</f>
        <v>2153100</v>
      </c>
      <c r="J455" s="161" t="n">
        <f aca="false">J456</f>
        <v>1596600</v>
      </c>
      <c r="K455" s="162" t="n">
        <f aca="false">K456</f>
        <v>556500</v>
      </c>
      <c r="L455" s="162" t="n">
        <f aca="false">L456</f>
        <v>0</v>
      </c>
      <c r="M455" s="162" t="n">
        <f aca="false">M456</f>
        <v>0</v>
      </c>
      <c r="N455" s="162" t="n">
        <f aca="false">N456</f>
        <v>0</v>
      </c>
      <c r="O455" s="162" t="n">
        <f aca="false">O456</f>
        <v>0</v>
      </c>
      <c r="P455" s="163" t="n">
        <f aca="false">P456</f>
        <v>0</v>
      </c>
      <c r="Q455" s="161" t="n">
        <f aca="false">SUM(R455:X455)</f>
        <v>1963300</v>
      </c>
      <c r="R455" s="161" t="n">
        <f aca="false">R456</f>
        <v>1963300</v>
      </c>
      <c r="S455" s="162" t="n">
        <f aca="false">S456</f>
        <v>0</v>
      </c>
      <c r="T455" s="162" t="n">
        <f aca="false">T456</f>
        <v>0</v>
      </c>
      <c r="U455" s="162" t="n">
        <f aca="false">U456</f>
        <v>0</v>
      </c>
      <c r="V455" s="162" t="n">
        <f aca="false">V456</f>
        <v>0</v>
      </c>
      <c r="W455" s="162" t="n">
        <f aca="false">W456</f>
        <v>0</v>
      </c>
      <c r="X455" s="163" t="n">
        <f aca="false">X456</f>
        <v>0</v>
      </c>
      <c r="ALX455" s="105"/>
      <c r="ALY455" s="106"/>
      <c r="ALZ455" s="106"/>
      <c r="AMA455" s="106"/>
      <c r="AMB455" s="106"/>
      <c r="AMC455" s="106"/>
      <c r="AMD455" s="106"/>
      <c r="AME455" s="106"/>
      <c r="AMF455" s="106"/>
      <c r="AMG455" s="106"/>
      <c r="AMH455" s="106"/>
      <c r="AMI455" s="106"/>
      <c r="AMJ455" s="106"/>
      <c r="AMK455" s="106"/>
      <c r="AML455" s="106"/>
      <c r="AMM455" s="106"/>
      <c r="AMN455" s="106"/>
      <c r="AMP455" s="106"/>
    </row>
    <row r="456" s="123" customFormat="true" ht="32.1" hidden="false" customHeight="false" outlineLevel="0" collapsed="false">
      <c r="A456" s="118"/>
      <c r="B456" s="124"/>
      <c r="C456" s="156" t="s">
        <v>108</v>
      </c>
      <c r="D456" s="94" t="n">
        <v>926</v>
      </c>
      <c r="E456" s="157" t="s">
        <v>18</v>
      </c>
      <c r="F456" s="157" t="s">
        <v>34</v>
      </c>
      <c r="G456" s="94" t="n">
        <v>5030010030</v>
      </c>
      <c r="H456" s="160" t="s">
        <v>109</v>
      </c>
      <c r="I456" s="161" t="n">
        <f aca="false">SUM(J456:P456)</f>
        <v>2153100</v>
      </c>
      <c r="J456" s="161" t="n">
        <v>1596600</v>
      </c>
      <c r="K456" s="162" t="n">
        <v>556500</v>
      </c>
      <c r="L456" s="162"/>
      <c r="M456" s="162"/>
      <c r="N456" s="162"/>
      <c r="O456" s="162"/>
      <c r="P456" s="163"/>
      <c r="Q456" s="161" t="n">
        <f aca="false">SUM(R456:X456)</f>
        <v>1963300</v>
      </c>
      <c r="R456" s="161" t="n">
        <v>1963300</v>
      </c>
      <c r="S456" s="162"/>
      <c r="T456" s="162"/>
      <c r="U456" s="162"/>
      <c r="V456" s="162"/>
      <c r="W456" s="162"/>
      <c r="X456" s="163"/>
      <c r="ALX456" s="105"/>
      <c r="ALY456" s="106"/>
      <c r="ALZ456" s="106"/>
      <c r="AMA456" s="106"/>
      <c r="AMB456" s="106"/>
      <c r="AMC456" s="106"/>
      <c r="AMD456" s="106"/>
      <c r="AME456" s="106"/>
      <c r="AMF456" s="106"/>
      <c r="AMG456" s="106"/>
      <c r="AMH456" s="106"/>
      <c r="AMI456" s="106"/>
      <c r="AMJ456" s="106"/>
      <c r="AMK456" s="106"/>
      <c r="AML456" s="106"/>
      <c r="AMM456" s="106"/>
      <c r="AMN456" s="106"/>
      <c r="AMP456" s="106"/>
    </row>
    <row r="457" customFormat="false" ht="17.35" hidden="false" customHeight="false" outlineLevel="0" collapsed="false">
      <c r="B457" s="124"/>
      <c r="C457" s="156" t="s">
        <v>56</v>
      </c>
      <c r="D457" s="94" t="n">
        <v>926</v>
      </c>
      <c r="E457" s="157" t="s">
        <v>57</v>
      </c>
      <c r="F457" s="157" t="s">
        <v>86</v>
      </c>
      <c r="G457" s="94"/>
      <c r="H457" s="172"/>
      <c r="I457" s="161" t="n">
        <f aca="false">SUM(J457:P457)</f>
        <v>107949400</v>
      </c>
      <c r="J457" s="161" t="n">
        <f aca="false">J458+J468</f>
        <v>104237200</v>
      </c>
      <c r="K457" s="162" t="n">
        <f aca="false">K458+K468</f>
        <v>3712200</v>
      </c>
      <c r="L457" s="162" t="n">
        <f aca="false">L458+L468</f>
        <v>0</v>
      </c>
      <c r="M457" s="162" t="n">
        <f aca="false">M458+M468</f>
        <v>0</v>
      </c>
      <c r="N457" s="162" t="n">
        <f aca="false">N458+N468</f>
        <v>0</v>
      </c>
      <c r="O457" s="162" t="n">
        <f aca="false">O458+O468</f>
        <v>0</v>
      </c>
      <c r="P457" s="163" t="n">
        <f aca="false">P458+P468</f>
        <v>0</v>
      </c>
      <c r="Q457" s="161" t="n">
        <f aca="false">SUM(R457:X457)</f>
        <v>113894700</v>
      </c>
      <c r="R457" s="161" t="n">
        <f aca="false">R458+R468</f>
        <v>105656300</v>
      </c>
      <c r="S457" s="162" t="n">
        <f aca="false">S458+S468</f>
        <v>0</v>
      </c>
      <c r="T457" s="162" t="n">
        <f aca="false">T458+T468</f>
        <v>8238400</v>
      </c>
      <c r="U457" s="162" t="n">
        <f aca="false">U458+U468</f>
        <v>0</v>
      </c>
      <c r="V457" s="162" t="n">
        <f aca="false">V458+V468</f>
        <v>0</v>
      </c>
      <c r="W457" s="162" t="n">
        <f aca="false">W458+W468</f>
        <v>0</v>
      </c>
      <c r="X457" s="163" t="n">
        <f aca="false">X458+X468</f>
        <v>0</v>
      </c>
    </row>
    <row r="458" customFormat="false" ht="17.35" hidden="false" customHeight="false" outlineLevel="0" collapsed="false">
      <c r="B458" s="124"/>
      <c r="C458" s="156" t="s">
        <v>353</v>
      </c>
      <c r="D458" s="94" t="n">
        <v>926</v>
      </c>
      <c r="E458" s="157" t="s">
        <v>57</v>
      </c>
      <c r="F458" s="157" t="s">
        <v>22</v>
      </c>
      <c r="G458" s="94"/>
      <c r="H458" s="172"/>
      <c r="I458" s="161" t="n">
        <f aca="false">SUM(J458:P458)</f>
        <v>107062900</v>
      </c>
      <c r="J458" s="161" t="n">
        <f aca="false">J459</f>
        <v>103350700</v>
      </c>
      <c r="K458" s="162" t="n">
        <f aca="false">K459</f>
        <v>3712200</v>
      </c>
      <c r="L458" s="162" t="n">
        <f aca="false">L459</f>
        <v>0</v>
      </c>
      <c r="M458" s="162" t="n">
        <f aca="false">M459</f>
        <v>0</v>
      </c>
      <c r="N458" s="162" t="n">
        <f aca="false">N459</f>
        <v>0</v>
      </c>
      <c r="O458" s="162" t="n">
        <f aca="false">O459</f>
        <v>0</v>
      </c>
      <c r="P458" s="163" t="n">
        <f aca="false">P459</f>
        <v>0</v>
      </c>
      <c r="Q458" s="161" t="n">
        <f aca="false">SUM(R458:X458)</f>
        <v>113139700</v>
      </c>
      <c r="R458" s="161" t="n">
        <f aca="false">R459</f>
        <v>104901300</v>
      </c>
      <c r="S458" s="162" t="n">
        <f aca="false">S459</f>
        <v>0</v>
      </c>
      <c r="T458" s="162" t="n">
        <f aca="false">T459</f>
        <v>8238400</v>
      </c>
      <c r="U458" s="162" t="n">
        <f aca="false">U459</f>
        <v>0</v>
      </c>
      <c r="V458" s="162" t="n">
        <f aca="false">V459</f>
        <v>0</v>
      </c>
      <c r="W458" s="162" t="n">
        <f aca="false">W459</f>
        <v>0</v>
      </c>
      <c r="X458" s="163" t="n">
        <f aca="false">X459</f>
        <v>0</v>
      </c>
    </row>
    <row r="459" customFormat="false" ht="17.35" hidden="false" customHeight="false" outlineLevel="0" collapsed="false">
      <c r="B459" s="124"/>
      <c r="C459" s="156" t="s">
        <v>167</v>
      </c>
      <c r="D459" s="94" t="n">
        <v>926</v>
      </c>
      <c r="E459" s="157" t="s">
        <v>57</v>
      </c>
      <c r="F459" s="157" t="s">
        <v>22</v>
      </c>
      <c r="G459" s="94" t="n">
        <v>5800000000</v>
      </c>
      <c r="H459" s="172"/>
      <c r="I459" s="161" t="n">
        <f aca="false">SUM(J459:P459)</f>
        <v>107062900</v>
      </c>
      <c r="J459" s="161" t="n">
        <f aca="false">J460</f>
        <v>103350700</v>
      </c>
      <c r="K459" s="162" t="n">
        <f aca="false">K460</f>
        <v>3712200</v>
      </c>
      <c r="L459" s="162" t="n">
        <f aca="false">L460</f>
        <v>0</v>
      </c>
      <c r="M459" s="162" t="n">
        <f aca="false">M460</f>
        <v>0</v>
      </c>
      <c r="N459" s="162" t="n">
        <f aca="false">N460</f>
        <v>0</v>
      </c>
      <c r="O459" s="162" t="n">
        <f aca="false">O460</f>
        <v>0</v>
      </c>
      <c r="P459" s="163" t="n">
        <f aca="false">P460</f>
        <v>0</v>
      </c>
      <c r="Q459" s="161" t="n">
        <f aca="false">SUM(R459:X459)</f>
        <v>113139700</v>
      </c>
      <c r="R459" s="161" t="n">
        <f aca="false">R460</f>
        <v>104901300</v>
      </c>
      <c r="S459" s="162" t="n">
        <f aca="false">S460</f>
        <v>0</v>
      </c>
      <c r="T459" s="162" t="n">
        <f aca="false">T460</f>
        <v>8238400</v>
      </c>
      <c r="U459" s="162" t="n">
        <f aca="false">U460</f>
        <v>0</v>
      </c>
      <c r="V459" s="162" t="n">
        <f aca="false">V460</f>
        <v>0</v>
      </c>
      <c r="W459" s="162" t="n">
        <f aca="false">W460</f>
        <v>0</v>
      </c>
      <c r="X459" s="163" t="n">
        <f aca="false">X460</f>
        <v>0</v>
      </c>
    </row>
    <row r="460" customFormat="false" ht="17.35" hidden="false" customHeight="false" outlineLevel="0" collapsed="false">
      <c r="B460" s="124"/>
      <c r="C460" s="156" t="s">
        <v>198</v>
      </c>
      <c r="D460" s="94" t="n">
        <v>926</v>
      </c>
      <c r="E460" s="157" t="s">
        <v>57</v>
      </c>
      <c r="F460" s="157" t="s">
        <v>22</v>
      </c>
      <c r="G460" s="94" t="n">
        <v>5820000000</v>
      </c>
      <c r="H460" s="172"/>
      <c r="I460" s="161" t="n">
        <f aca="false">SUM(J460:P460)</f>
        <v>107062900</v>
      </c>
      <c r="J460" s="161" t="n">
        <f aca="false">J461+J463</f>
        <v>103350700</v>
      </c>
      <c r="K460" s="162" t="n">
        <f aca="false">K461+K463</f>
        <v>3712200</v>
      </c>
      <c r="L460" s="162" t="n">
        <f aca="false">L461+L463</f>
        <v>0</v>
      </c>
      <c r="M460" s="162" t="n">
        <f aca="false">M461+M463</f>
        <v>0</v>
      </c>
      <c r="N460" s="162" t="n">
        <f aca="false">N461+N463</f>
        <v>0</v>
      </c>
      <c r="O460" s="162" t="n">
        <f aca="false">O461+O463</f>
        <v>0</v>
      </c>
      <c r="P460" s="163" t="n">
        <f aca="false">P461+P463+P465</f>
        <v>0</v>
      </c>
      <c r="Q460" s="161" t="n">
        <f aca="false">SUM(R460:X460)</f>
        <v>113139700</v>
      </c>
      <c r="R460" s="161" t="n">
        <f aca="false">R461+R463</f>
        <v>104901300</v>
      </c>
      <c r="S460" s="162" t="n">
        <f aca="false">S461+S463</f>
        <v>0</v>
      </c>
      <c r="T460" s="162" t="n">
        <f aca="false">T461+T463+T465</f>
        <v>8238400</v>
      </c>
      <c r="U460" s="162" t="n">
        <f aca="false">U461+U463</f>
        <v>0</v>
      </c>
      <c r="V460" s="162" t="n">
        <f aca="false">V461+V463</f>
        <v>0</v>
      </c>
      <c r="W460" s="179" t="n">
        <f aca="false">W461+W463+W465</f>
        <v>0</v>
      </c>
      <c r="X460" s="163" t="n">
        <f aca="false">X461+X463+X465</f>
        <v>0</v>
      </c>
    </row>
    <row r="461" customFormat="false" ht="32.1" hidden="false" customHeight="false" outlineLevel="0" collapsed="false">
      <c r="B461" s="124"/>
      <c r="C461" s="156" t="s">
        <v>135</v>
      </c>
      <c r="D461" s="94" t="n">
        <v>926</v>
      </c>
      <c r="E461" s="157" t="s">
        <v>57</v>
      </c>
      <c r="F461" s="157" t="s">
        <v>22</v>
      </c>
      <c r="G461" s="94" t="n">
        <v>5820000590</v>
      </c>
      <c r="H461" s="172"/>
      <c r="I461" s="161" t="n">
        <f aca="false">SUM(J461:P461)</f>
        <v>106919900</v>
      </c>
      <c r="J461" s="161" t="n">
        <f aca="false">J462</f>
        <v>103207600</v>
      </c>
      <c r="K461" s="162" t="n">
        <f aca="false">K462</f>
        <v>3712300</v>
      </c>
      <c r="L461" s="162" t="n">
        <f aca="false">L462</f>
        <v>0</v>
      </c>
      <c r="M461" s="162" t="n">
        <f aca="false">M462</f>
        <v>0</v>
      </c>
      <c r="N461" s="162" t="n">
        <f aca="false">N462</f>
        <v>0</v>
      </c>
      <c r="O461" s="162" t="n">
        <f aca="false">O462</f>
        <v>0</v>
      </c>
      <c r="P461" s="163" t="n">
        <f aca="false">P462</f>
        <v>0</v>
      </c>
      <c r="Q461" s="161" t="n">
        <f aca="false">SUM(R461:X461)</f>
        <v>104752500</v>
      </c>
      <c r="R461" s="161" t="n">
        <f aca="false">R462</f>
        <v>104752500</v>
      </c>
      <c r="S461" s="162" t="n">
        <f aca="false">S462</f>
        <v>0</v>
      </c>
      <c r="T461" s="162" t="n">
        <f aca="false">T462</f>
        <v>0</v>
      </c>
      <c r="U461" s="162" t="n">
        <f aca="false">U462</f>
        <v>0</v>
      </c>
      <c r="V461" s="162" t="n">
        <f aca="false">V462</f>
        <v>0</v>
      </c>
      <c r="W461" s="162" t="n">
        <f aca="false">W462</f>
        <v>0</v>
      </c>
      <c r="X461" s="163" t="n">
        <f aca="false">X462</f>
        <v>0</v>
      </c>
    </row>
    <row r="462" customFormat="false" ht="32.1" hidden="false" customHeight="false" outlineLevel="0" collapsed="false">
      <c r="B462" s="124"/>
      <c r="C462" s="156" t="s">
        <v>171</v>
      </c>
      <c r="D462" s="94" t="n">
        <v>926</v>
      </c>
      <c r="E462" s="157" t="s">
        <v>57</v>
      </c>
      <c r="F462" s="157" t="s">
        <v>22</v>
      </c>
      <c r="G462" s="94" t="n">
        <v>5820000590</v>
      </c>
      <c r="H462" s="172" t="n">
        <v>600</v>
      </c>
      <c r="I462" s="161" t="n">
        <f aca="false">SUM(J462:P462)</f>
        <v>106919900</v>
      </c>
      <c r="J462" s="161" t="n">
        <v>103207600</v>
      </c>
      <c r="K462" s="162" t="n">
        <v>3712300</v>
      </c>
      <c r="L462" s="162"/>
      <c r="M462" s="162"/>
      <c r="N462" s="162"/>
      <c r="O462" s="162"/>
      <c r="P462" s="163"/>
      <c r="Q462" s="161" t="n">
        <f aca="false">SUM(R462:X462)</f>
        <v>104752500</v>
      </c>
      <c r="R462" s="161" t="n">
        <v>104752500</v>
      </c>
      <c r="S462" s="162"/>
      <c r="T462" s="162"/>
      <c r="U462" s="162"/>
      <c r="V462" s="162"/>
      <c r="W462" s="162"/>
      <c r="X462" s="163"/>
    </row>
    <row r="463" customFormat="false" ht="111.15" hidden="false" customHeight="false" outlineLevel="0" collapsed="false">
      <c r="B463" s="124"/>
      <c r="C463" s="156" t="s">
        <v>172</v>
      </c>
      <c r="D463" s="94" t="n">
        <v>926</v>
      </c>
      <c r="E463" s="157" t="s">
        <v>57</v>
      </c>
      <c r="F463" s="157" t="s">
        <v>22</v>
      </c>
      <c r="G463" s="94" t="n">
        <v>5820060820</v>
      </c>
      <c r="H463" s="172"/>
      <c r="I463" s="161" t="n">
        <f aca="false">SUM(J463:P463)</f>
        <v>143000</v>
      </c>
      <c r="J463" s="161" t="n">
        <f aca="false">J464</f>
        <v>143100</v>
      </c>
      <c r="K463" s="162" t="n">
        <f aca="false">K464</f>
        <v>-100</v>
      </c>
      <c r="L463" s="162" t="n">
        <f aca="false">L464</f>
        <v>0</v>
      </c>
      <c r="M463" s="162" t="n">
        <f aca="false">M464</f>
        <v>0</v>
      </c>
      <c r="N463" s="162" t="n">
        <f aca="false">N464</f>
        <v>0</v>
      </c>
      <c r="O463" s="162" t="n">
        <f aca="false">O464</f>
        <v>0</v>
      </c>
      <c r="P463" s="163" t="n">
        <f aca="false">P464</f>
        <v>0</v>
      </c>
      <c r="Q463" s="161" t="n">
        <f aca="false">SUM(R463:X463)</f>
        <v>148800</v>
      </c>
      <c r="R463" s="161" t="n">
        <f aca="false">R464</f>
        <v>148800</v>
      </c>
      <c r="S463" s="162" t="n">
        <f aca="false">S464</f>
        <v>0</v>
      </c>
      <c r="T463" s="162" t="n">
        <f aca="false">T464</f>
        <v>0</v>
      </c>
      <c r="U463" s="162" t="n">
        <f aca="false">U464</f>
        <v>0</v>
      </c>
      <c r="V463" s="162" t="n">
        <f aca="false">V464</f>
        <v>0</v>
      </c>
      <c r="W463" s="162" t="n">
        <f aca="false">W464</f>
        <v>0</v>
      </c>
      <c r="X463" s="163" t="n">
        <f aca="false">X464</f>
        <v>0</v>
      </c>
    </row>
    <row r="464" customFormat="false" ht="32.1" hidden="false" customHeight="false" outlineLevel="0" collapsed="false">
      <c r="B464" s="124"/>
      <c r="C464" s="156" t="s">
        <v>171</v>
      </c>
      <c r="D464" s="94" t="n">
        <v>926</v>
      </c>
      <c r="E464" s="157" t="s">
        <v>57</v>
      </c>
      <c r="F464" s="157" t="s">
        <v>22</v>
      </c>
      <c r="G464" s="94" t="n">
        <v>5820060820</v>
      </c>
      <c r="H464" s="172" t="n">
        <v>600</v>
      </c>
      <c r="I464" s="161" t="n">
        <f aca="false">SUM(J464:P464)</f>
        <v>143000</v>
      </c>
      <c r="J464" s="161" t="n">
        <v>143100</v>
      </c>
      <c r="K464" s="162" t="n">
        <v>-100</v>
      </c>
      <c r="L464" s="162" t="n">
        <v>0</v>
      </c>
      <c r="M464" s="162" t="n">
        <v>0</v>
      </c>
      <c r="N464" s="162" t="n">
        <v>0</v>
      </c>
      <c r="O464" s="162" t="n">
        <v>0</v>
      </c>
      <c r="P464" s="163" t="n">
        <v>0</v>
      </c>
      <c r="Q464" s="161" t="n">
        <f aca="false">SUM(R464:X464)</f>
        <v>148800</v>
      </c>
      <c r="R464" s="161" t="n">
        <v>148800</v>
      </c>
      <c r="S464" s="162" t="n">
        <v>0</v>
      </c>
      <c r="T464" s="162" t="n">
        <v>0</v>
      </c>
      <c r="U464" s="162" t="n">
        <v>0</v>
      </c>
      <c r="V464" s="162" t="n">
        <v>0</v>
      </c>
      <c r="W464" s="162" t="n">
        <v>0</v>
      </c>
      <c r="X464" s="163" t="n">
        <v>0</v>
      </c>
    </row>
    <row r="465" customFormat="false" ht="17.35" hidden="false" customHeight="false" outlineLevel="0" collapsed="false">
      <c r="B465" s="124"/>
      <c r="C465" s="156" t="s">
        <v>203</v>
      </c>
      <c r="D465" s="94" t="n">
        <v>926</v>
      </c>
      <c r="E465" s="157" t="s">
        <v>57</v>
      </c>
      <c r="F465" s="157" t="s">
        <v>22</v>
      </c>
      <c r="G465" s="94" t="s">
        <v>204</v>
      </c>
      <c r="H465" s="172"/>
      <c r="I465" s="161" t="n">
        <f aca="false">SUM(J465:P465)</f>
        <v>0</v>
      </c>
      <c r="J465" s="161"/>
      <c r="K465" s="162"/>
      <c r="L465" s="162"/>
      <c r="M465" s="162"/>
      <c r="N465" s="162"/>
      <c r="O465" s="162" t="n">
        <f aca="false">O466</f>
        <v>0</v>
      </c>
      <c r="P465" s="163" t="n">
        <f aca="false">P466</f>
        <v>0</v>
      </c>
      <c r="Q465" s="161" t="n">
        <f aca="false">SUM(R465:X465)</f>
        <v>8238400</v>
      </c>
      <c r="R465" s="161"/>
      <c r="S465" s="162"/>
      <c r="T465" s="162" t="n">
        <f aca="false">T466</f>
        <v>8238400</v>
      </c>
      <c r="U465" s="162"/>
      <c r="V465" s="162"/>
      <c r="W465" s="162" t="n">
        <f aca="false">W466</f>
        <v>0</v>
      </c>
      <c r="X465" s="163" t="n">
        <f aca="false">X466</f>
        <v>0</v>
      </c>
    </row>
    <row r="466" customFormat="false" ht="17.35" hidden="false" customHeight="false" outlineLevel="0" collapsed="false">
      <c r="B466" s="124"/>
      <c r="C466" s="156" t="s">
        <v>205</v>
      </c>
      <c r="D466" s="94" t="n">
        <v>926</v>
      </c>
      <c r="E466" s="157" t="s">
        <v>57</v>
      </c>
      <c r="F466" s="157" t="s">
        <v>22</v>
      </c>
      <c r="G466" s="94" t="s">
        <v>206</v>
      </c>
      <c r="H466" s="172"/>
      <c r="I466" s="161" t="n">
        <f aca="false">SUM(J466:P466)</f>
        <v>0</v>
      </c>
      <c r="J466" s="161"/>
      <c r="K466" s="162"/>
      <c r="L466" s="162"/>
      <c r="M466" s="162"/>
      <c r="N466" s="162"/>
      <c r="O466" s="162" t="n">
        <f aca="false">O467</f>
        <v>0</v>
      </c>
      <c r="P466" s="163" t="n">
        <f aca="false">P467</f>
        <v>0</v>
      </c>
      <c r="Q466" s="161" t="n">
        <f aca="false">SUM(R466:X466)</f>
        <v>8238400</v>
      </c>
      <c r="R466" s="161"/>
      <c r="S466" s="162"/>
      <c r="T466" s="162" t="n">
        <f aca="false">T467</f>
        <v>8238400</v>
      </c>
      <c r="U466" s="162"/>
      <c r="V466" s="162"/>
      <c r="W466" s="162" t="n">
        <f aca="false">W467</f>
        <v>0</v>
      </c>
      <c r="X466" s="163" t="n">
        <f aca="false">X467</f>
        <v>0</v>
      </c>
    </row>
    <row r="467" customFormat="false" ht="32.1" hidden="false" customHeight="false" outlineLevel="0" collapsed="false">
      <c r="B467" s="124"/>
      <c r="C467" s="156" t="s">
        <v>171</v>
      </c>
      <c r="D467" s="94" t="n">
        <v>926</v>
      </c>
      <c r="E467" s="157" t="s">
        <v>57</v>
      </c>
      <c r="F467" s="157" t="s">
        <v>22</v>
      </c>
      <c r="G467" s="94" t="s">
        <v>206</v>
      </c>
      <c r="H467" s="172" t="n">
        <v>600</v>
      </c>
      <c r="I467" s="161" t="n">
        <f aca="false">SUM(J467:P467)</f>
        <v>0</v>
      </c>
      <c r="J467" s="161"/>
      <c r="K467" s="162"/>
      <c r="L467" s="162"/>
      <c r="M467" s="162"/>
      <c r="N467" s="162"/>
      <c r="O467" s="162" t="n">
        <f aca="false">O468</f>
        <v>0</v>
      </c>
      <c r="P467" s="163" t="n">
        <f aca="false">P468</f>
        <v>0</v>
      </c>
      <c r="Q467" s="161" t="n">
        <f aca="false">SUM(R467:X467)</f>
        <v>8238400</v>
      </c>
      <c r="R467" s="161"/>
      <c r="S467" s="162"/>
      <c r="T467" s="162" t="n">
        <v>8238400</v>
      </c>
      <c r="U467" s="162"/>
      <c r="V467" s="162"/>
      <c r="W467" s="162" t="n">
        <f aca="false">W468</f>
        <v>0</v>
      </c>
      <c r="X467" s="163" t="n">
        <f aca="false">X468</f>
        <v>0</v>
      </c>
    </row>
    <row r="468" customFormat="false" ht="17.35" hidden="false" customHeight="false" outlineLevel="0" collapsed="false">
      <c r="B468" s="124"/>
      <c r="C468" s="156" t="s">
        <v>62</v>
      </c>
      <c r="D468" s="94" t="n">
        <v>926</v>
      </c>
      <c r="E468" s="157" t="s">
        <v>57</v>
      </c>
      <c r="F468" s="157" t="s">
        <v>39</v>
      </c>
      <c r="G468" s="94"/>
      <c r="H468" s="172"/>
      <c r="I468" s="161" t="n">
        <f aca="false">SUM(J468:P468)</f>
        <v>886500</v>
      </c>
      <c r="J468" s="161" t="n">
        <f aca="false">J469</f>
        <v>886500</v>
      </c>
      <c r="K468" s="162" t="n">
        <f aca="false">K469</f>
        <v>0</v>
      </c>
      <c r="L468" s="162" t="n">
        <f aca="false">L469</f>
        <v>0</v>
      </c>
      <c r="M468" s="162" t="n">
        <f aca="false">M469</f>
        <v>0</v>
      </c>
      <c r="N468" s="162" t="n">
        <f aca="false">N469</f>
        <v>0</v>
      </c>
      <c r="O468" s="162" t="n">
        <f aca="false">O469</f>
        <v>0</v>
      </c>
      <c r="P468" s="163" t="n">
        <f aca="false">P469</f>
        <v>0</v>
      </c>
      <c r="Q468" s="161" t="n">
        <f aca="false">SUM(R468:X468)</f>
        <v>755000</v>
      </c>
      <c r="R468" s="161" t="n">
        <f aca="false">R469</f>
        <v>755000</v>
      </c>
      <c r="S468" s="162" t="n">
        <f aca="false">S469</f>
        <v>0</v>
      </c>
      <c r="T468" s="162" t="n">
        <f aca="false">T469</f>
        <v>0</v>
      </c>
      <c r="U468" s="162" t="n">
        <f aca="false">U469</f>
        <v>0</v>
      </c>
      <c r="V468" s="162" t="n">
        <f aca="false">V469</f>
        <v>0</v>
      </c>
      <c r="W468" s="162" t="n">
        <f aca="false">W469</f>
        <v>0</v>
      </c>
      <c r="X468" s="163" t="n">
        <f aca="false">X469</f>
        <v>0</v>
      </c>
    </row>
    <row r="469" s="97" customFormat="true" ht="48.2" hidden="false" customHeight="false" outlineLevel="0" collapsed="false">
      <c r="B469" s="124"/>
      <c r="C469" s="156" t="s">
        <v>268</v>
      </c>
      <c r="D469" s="94" t="n">
        <v>926</v>
      </c>
      <c r="E469" s="157" t="s">
        <v>57</v>
      </c>
      <c r="F469" s="157" t="s">
        <v>39</v>
      </c>
      <c r="G469" s="94" t="n">
        <v>6700000000</v>
      </c>
      <c r="H469" s="172"/>
      <c r="I469" s="161" t="n">
        <f aca="false">SUM(J469:P469)</f>
        <v>886500</v>
      </c>
      <c r="J469" s="161" t="n">
        <f aca="false">J470</f>
        <v>886500</v>
      </c>
      <c r="K469" s="162" t="n">
        <f aca="false">K470</f>
        <v>0</v>
      </c>
      <c r="L469" s="162" t="n">
        <f aca="false">L470</f>
        <v>0</v>
      </c>
      <c r="M469" s="162" t="n">
        <f aca="false">M470</f>
        <v>0</v>
      </c>
      <c r="N469" s="162" t="n">
        <f aca="false">N470</f>
        <v>0</v>
      </c>
      <c r="O469" s="162" t="n">
        <f aca="false">O470</f>
        <v>0</v>
      </c>
      <c r="P469" s="163" t="n">
        <f aca="false">P470</f>
        <v>0</v>
      </c>
      <c r="Q469" s="161" t="n">
        <f aca="false">SUM(R469:X469)</f>
        <v>755000</v>
      </c>
      <c r="R469" s="161" t="n">
        <f aca="false">R470</f>
        <v>755000</v>
      </c>
      <c r="S469" s="162" t="n">
        <f aca="false">S470</f>
        <v>0</v>
      </c>
      <c r="T469" s="162" t="n">
        <f aca="false">T470</f>
        <v>0</v>
      </c>
      <c r="U469" s="162" t="n">
        <f aca="false">U470</f>
        <v>0</v>
      </c>
      <c r="V469" s="162" t="n">
        <f aca="false">V470</f>
        <v>0</v>
      </c>
      <c r="W469" s="162" t="n">
        <f aca="false">W470</f>
        <v>0</v>
      </c>
      <c r="X469" s="163" t="n">
        <f aca="false">X470</f>
        <v>0</v>
      </c>
      <c r="ALX469" s="105"/>
      <c r="ALY469" s="106"/>
      <c r="ALZ469" s="106"/>
      <c r="AMA469" s="106"/>
      <c r="AMB469" s="106"/>
      <c r="AMC469" s="106"/>
      <c r="AMD469" s="106"/>
      <c r="AME469" s="106"/>
      <c r="AMF469" s="106"/>
      <c r="AMG469" s="106"/>
      <c r="AMH469" s="106"/>
      <c r="AMI469" s="106"/>
      <c r="AMJ469" s="106"/>
      <c r="AMK469" s="106"/>
      <c r="AML469" s="106"/>
      <c r="AMM469" s="106"/>
      <c r="AMN469" s="106"/>
      <c r="AMP469" s="106"/>
    </row>
    <row r="470" s="97" customFormat="true" ht="32.1" hidden="false" customHeight="false" outlineLevel="0" collapsed="false">
      <c r="B470" s="124"/>
      <c r="C470" s="156" t="s">
        <v>269</v>
      </c>
      <c r="D470" s="94" t="n">
        <v>926</v>
      </c>
      <c r="E470" s="157" t="s">
        <v>57</v>
      </c>
      <c r="F470" s="157" t="s">
        <v>39</v>
      </c>
      <c r="G470" s="94" t="n">
        <v>6710000000</v>
      </c>
      <c r="H470" s="172"/>
      <c r="I470" s="161" t="n">
        <f aca="false">SUM(J470:P470)</f>
        <v>886500</v>
      </c>
      <c r="J470" s="161" t="n">
        <f aca="false">J471</f>
        <v>886500</v>
      </c>
      <c r="K470" s="162" t="n">
        <f aca="false">K471</f>
        <v>0</v>
      </c>
      <c r="L470" s="162" t="n">
        <f aca="false">L471</f>
        <v>0</v>
      </c>
      <c r="M470" s="162" t="n">
        <f aca="false">M471</f>
        <v>0</v>
      </c>
      <c r="N470" s="162" t="n">
        <f aca="false">N471</f>
        <v>0</v>
      </c>
      <c r="O470" s="162" t="n">
        <f aca="false">O471</f>
        <v>0</v>
      </c>
      <c r="P470" s="163" t="n">
        <f aca="false">P471</f>
        <v>0</v>
      </c>
      <c r="Q470" s="161" t="n">
        <f aca="false">SUM(R470:X470)</f>
        <v>755000</v>
      </c>
      <c r="R470" s="161" t="n">
        <f aca="false">R471</f>
        <v>755000</v>
      </c>
      <c r="S470" s="162" t="n">
        <f aca="false">S471</f>
        <v>0</v>
      </c>
      <c r="T470" s="162" t="n">
        <f aca="false">T471</f>
        <v>0</v>
      </c>
      <c r="U470" s="162" t="n">
        <f aca="false">U471</f>
        <v>0</v>
      </c>
      <c r="V470" s="162" t="n">
        <f aca="false">V471</f>
        <v>0</v>
      </c>
      <c r="W470" s="162" t="n">
        <f aca="false">W471</f>
        <v>0</v>
      </c>
      <c r="X470" s="163" t="n">
        <f aca="false">X471</f>
        <v>0</v>
      </c>
      <c r="ALX470" s="105"/>
      <c r="ALY470" s="106"/>
      <c r="ALZ470" s="106"/>
      <c r="AMA470" s="106"/>
      <c r="AMB470" s="106"/>
      <c r="AMC470" s="106"/>
      <c r="AMD470" s="106"/>
      <c r="AME470" s="106"/>
      <c r="AMF470" s="106"/>
      <c r="AMG470" s="106"/>
      <c r="AMH470" s="106"/>
      <c r="AMI470" s="106"/>
      <c r="AMJ470" s="106"/>
      <c r="AMK470" s="106"/>
      <c r="AML470" s="106"/>
      <c r="AMM470" s="106"/>
      <c r="AMN470" s="106"/>
      <c r="AMP470" s="106"/>
    </row>
    <row r="471" s="97" customFormat="true" ht="17.35" hidden="false" customHeight="false" outlineLevel="0" collapsed="false">
      <c r="B471" s="124"/>
      <c r="C471" s="156" t="s">
        <v>270</v>
      </c>
      <c r="D471" s="94" t="n">
        <v>926</v>
      </c>
      <c r="E471" s="157" t="s">
        <v>57</v>
      </c>
      <c r="F471" s="157" t="s">
        <v>39</v>
      </c>
      <c r="G471" s="94" t="n">
        <v>6710010220</v>
      </c>
      <c r="H471" s="172"/>
      <c r="I471" s="161" t="n">
        <f aca="false">SUM(J471:P471)</f>
        <v>886500</v>
      </c>
      <c r="J471" s="161" t="n">
        <f aca="false">J472</f>
        <v>886500</v>
      </c>
      <c r="K471" s="162" t="n">
        <f aca="false">K472</f>
        <v>0</v>
      </c>
      <c r="L471" s="162" t="n">
        <f aca="false">L472</f>
        <v>0</v>
      </c>
      <c r="M471" s="162" t="n">
        <f aca="false">M472</f>
        <v>0</v>
      </c>
      <c r="N471" s="162" t="n">
        <f aca="false">N472</f>
        <v>0</v>
      </c>
      <c r="O471" s="162" t="n">
        <f aca="false">O472</f>
        <v>0</v>
      </c>
      <c r="P471" s="163" t="n">
        <f aca="false">P472</f>
        <v>0</v>
      </c>
      <c r="Q471" s="161" t="n">
        <f aca="false">SUM(R471:X471)</f>
        <v>755000</v>
      </c>
      <c r="R471" s="161" t="n">
        <f aca="false">R472</f>
        <v>755000</v>
      </c>
      <c r="S471" s="162" t="n">
        <f aca="false">S472</f>
        <v>0</v>
      </c>
      <c r="T471" s="162" t="n">
        <f aca="false">T472</f>
        <v>0</v>
      </c>
      <c r="U471" s="162" t="n">
        <f aca="false">U472</f>
        <v>0</v>
      </c>
      <c r="V471" s="162" t="n">
        <f aca="false">V472</f>
        <v>0</v>
      </c>
      <c r="W471" s="162" t="n">
        <f aca="false">W472</f>
        <v>0</v>
      </c>
      <c r="X471" s="163" t="n">
        <f aca="false">X472</f>
        <v>0</v>
      </c>
      <c r="ALX471" s="105"/>
      <c r="ALY471" s="106"/>
      <c r="ALZ471" s="106"/>
      <c r="AMA471" s="106"/>
      <c r="AMB471" s="106"/>
      <c r="AMC471" s="106"/>
      <c r="AMD471" s="106"/>
      <c r="AME471" s="106"/>
      <c r="AMF471" s="106"/>
      <c r="AMG471" s="106"/>
      <c r="AMH471" s="106"/>
      <c r="AMI471" s="106"/>
      <c r="AMJ471" s="106"/>
      <c r="AMK471" s="106"/>
      <c r="AML471" s="106"/>
      <c r="AMM471" s="106"/>
      <c r="AMN471" s="106"/>
      <c r="AMP471" s="106"/>
    </row>
    <row r="472" s="97" customFormat="true" ht="32.1" hidden="false" customHeight="false" outlineLevel="0" collapsed="false">
      <c r="B472" s="124"/>
      <c r="C472" s="156" t="s">
        <v>171</v>
      </c>
      <c r="D472" s="94" t="n">
        <v>926</v>
      </c>
      <c r="E472" s="157" t="s">
        <v>57</v>
      </c>
      <c r="F472" s="157" t="s">
        <v>39</v>
      </c>
      <c r="G472" s="94" t="n">
        <v>6710010220</v>
      </c>
      <c r="H472" s="172" t="n">
        <v>600</v>
      </c>
      <c r="I472" s="161" t="n">
        <f aca="false">SUM(J472:P472)</f>
        <v>886500</v>
      </c>
      <c r="J472" s="161" t="n">
        <v>886500</v>
      </c>
      <c r="K472" s="162" t="n">
        <v>0</v>
      </c>
      <c r="L472" s="162"/>
      <c r="M472" s="162"/>
      <c r="N472" s="162"/>
      <c r="O472" s="162"/>
      <c r="P472" s="163"/>
      <c r="Q472" s="161" t="n">
        <f aca="false">SUM(R472:X472)</f>
        <v>755000</v>
      </c>
      <c r="R472" s="161" t="n">
        <v>755000</v>
      </c>
      <c r="S472" s="162"/>
      <c r="T472" s="162"/>
      <c r="U472" s="162"/>
      <c r="V472" s="162"/>
      <c r="W472" s="162"/>
      <c r="X472" s="163"/>
      <c r="ALX472" s="105"/>
      <c r="ALY472" s="106"/>
      <c r="ALZ472" s="106"/>
      <c r="AMA472" s="106"/>
      <c r="AMB472" s="106"/>
      <c r="AMC472" s="106"/>
      <c r="AMD472" s="106"/>
      <c r="AME472" s="106"/>
      <c r="AMF472" s="106"/>
      <c r="AMG472" s="106"/>
      <c r="AMH472" s="106"/>
      <c r="AMI472" s="106"/>
      <c r="AMJ472" s="106"/>
      <c r="AMK472" s="106"/>
      <c r="AML472" s="106"/>
      <c r="AMM472" s="106"/>
      <c r="AMN472" s="106"/>
      <c r="AMP472" s="106"/>
    </row>
    <row r="473" customFormat="false" ht="17.35" hidden="false" customHeight="false" outlineLevel="0" collapsed="false">
      <c r="B473" s="124"/>
      <c r="C473" s="156" t="s">
        <v>64</v>
      </c>
      <c r="D473" s="94" t="n">
        <v>926</v>
      </c>
      <c r="E473" s="157" t="s">
        <v>48</v>
      </c>
      <c r="F473" s="157"/>
      <c r="G473" s="94"/>
      <c r="H473" s="172"/>
      <c r="I473" s="161" t="n">
        <f aca="false">SUM(J473:P473)</f>
        <v>83283700</v>
      </c>
      <c r="J473" s="161" t="n">
        <f aca="false">J474+J484</f>
        <v>95242300</v>
      </c>
      <c r="K473" s="162" t="n">
        <f aca="false">K474+K484</f>
        <v>-11943900</v>
      </c>
      <c r="L473" s="162" t="n">
        <f aca="false">L474+L484</f>
        <v>-14700</v>
      </c>
      <c r="M473" s="162" t="n">
        <f aca="false">M474+M484</f>
        <v>0</v>
      </c>
      <c r="N473" s="162" t="n">
        <f aca="false">N474+N484</f>
        <v>0</v>
      </c>
      <c r="O473" s="162" t="n">
        <f aca="false">O474+O484</f>
        <v>0</v>
      </c>
      <c r="P473" s="163" t="n">
        <f aca="false">P474+P484</f>
        <v>0</v>
      </c>
      <c r="Q473" s="161" t="n">
        <f aca="false">SUM(R473:X473)</f>
        <v>80427500</v>
      </c>
      <c r="R473" s="161" t="n">
        <f aca="false">R474+R484</f>
        <v>79971400</v>
      </c>
      <c r="S473" s="162" t="n">
        <f aca="false">S474+S484</f>
        <v>0</v>
      </c>
      <c r="T473" s="162" t="n">
        <f aca="false">T474+T484</f>
        <v>456100</v>
      </c>
      <c r="U473" s="162" t="n">
        <f aca="false">U474+U484</f>
        <v>0</v>
      </c>
      <c r="V473" s="162" t="n">
        <f aca="false">V474+V484</f>
        <v>0</v>
      </c>
      <c r="W473" s="162" t="n">
        <f aca="false">W474+W484</f>
        <v>0</v>
      </c>
      <c r="X473" s="163" t="n">
        <f aca="false">X474+X484</f>
        <v>0</v>
      </c>
    </row>
    <row r="474" customFormat="false" ht="17.35" hidden="false" customHeight="false" outlineLevel="0" collapsed="false">
      <c r="B474" s="124"/>
      <c r="C474" s="156" t="s">
        <v>65</v>
      </c>
      <c r="D474" s="94" t="n">
        <v>926</v>
      </c>
      <c r="E474" s="157" t="s">
        <v>48</v>
      </c>
      <c r="F474" s="157" t="s">
        <v>18</v>
      </c>
      <c r="G474" s="94"/>
      <c r="H474" s="172"/>
      <c r="I474" s="161" t="n">
        <f aca="false">SUM(J474:P474)</f>
        <v>69123400</v>
      </c>
      <c r="J474" s="161" t="n">
        <f aca="false">J475</f>
        <v>79603300</v>
      </c>
      <c r="K474" s="162" t="n">
        <f aca="false">K475</f>
        <v>-10465200</v>
      </c>
      <c r="L474" s="162" t="n">
        <f aca="false">L475</f>
        <v>-14700</v>
      </c>
      <c r="M474" s="162" t="n">
        <f aca="false">M475</f>
        <v>0</v>
      </c>
      <c r="N474" s="162" t="n">
        <f aca="false">N475</f>
        <v>0</v>
      </c>
      <c r="O474" s="162" t="n">
        <f aca="false">O475</f>
        <v>0</v>
      </c>
      <c r="P474" s="163" t="n">
        <f aca="false">P475</f>
        <v>0</v>
      </c>
      <c r="Q474" s="161" t="n">
        <f aca="false">SUM(R474:X474)</f>
        <v>66306400</v>
      </c>
      <c r="R474" s="161" t="n">
        <f aca="false">R475</f>
        <v>65850300</v>
      </c>
      <c r="S474" s="162" t="n">
        <f aca="false">S475</f>
        <v>0</v>
      </c>
      <c r="T474" s="162" t="n">
        <f aca="false">T475</f>
        <v>456100</v>
      </c>
      <c r="U474" s="162" t="n">
        <f aca="false">U475</f>
        <v>0</v>
      </c>
      <c r="V474" s="162" t="n">
        <f aca="false">V475</f>
        <v>0</v>
      </c>
      <c r="W474" s="162" t="n">
        <f aca="false">W475</f>
        <v>0</v>
      </c>
      <c r="X474" s="163" t="n">
        <f aca="false">X475</f>
        <v>0</v>
      </c>
    </row>
    <row r="475" customFormat="false" ht="48.2" hidden="false" customHeight="false" outlineLevel="0" collapsed="false">
      <c r="B475" s="124"/>
      <c r="C475" s="169" t="s">
        <v>212</v>
      </c>
      <c r="D475" s="94" t="n">
        <v>926</v>
      </c>
      <c r="E475" s="157" t="s">
        <v>48</v>
      </c>
      <c r="F475" s="157" t="s">
        <v>18</v>
      </c>
      <c r="G475" s="94" t="n">
        <v>5900000000</v>
      </c>
      <c r="H475" s="172"/>
      <c r="I475" s="161" t="n">
        <f aca="false">SUM(J475:P475)</f>
        <v>69123400</v>
      </c>
      <c r="J475" s="161" t="n">
        <f aca="false">J476+J479</f>
        <v>79603300</v>
      </c>
      <c r="K475" s="162" t="n">
        <f aca="false">K476+K479</f>
        <v>-10465200</v>
      </c>
      <c r="L475" s="162" t="n">
        <f aca="false">L476+L479</f>
        <v>-14700</v>
      </c>
      <c r="M475" s="162" t="n">
        <f aca="false">M476+M479</f>
        <v>0</v>
      </c>
      <c r="N475" s="162" t="n">
        <f aca="false">N476+N479</f>
        <v>0</v>
      </c>
      <c r="O475" s="162" t="n">
        <f aca="false">O476+O479</f>
        <v>0</v>
      </c>
      <c r="P475" s="163" t="n">
        <f aca="false">P476+P479</f>
        <v>0</v>
      </c>
      <c r="Q475" s="161" t="n">
        <f aca="false">SUM(R475:X475)</f>
        <v>66306400</v>
      </c>
      <c r="R475" s="161" t="n">
        <f aca="false">R476+R479</f>
        <v>65850300</v>
      </c>
      <c r="S475" s="162" t="n">
        <f aca="false">S476+S479</f>
        <v>0</v>
      </c>
      <c r="T475" s="162" t="n">
        <f aca="false">T476+T479</f>
        <v>456100</v>
      </c>
      <c r="U475" s="162" t="n">
        <f aca="false">U476+U479</f>
        <v>0</v>
      </c>
      <c r="V475" s="162" t="n">
        <f aca="false">V476+V479</f>
        <v>0</v>
      </c>
      <c r="W475" s="162" t="n">
        <f aca="false">W476+W479</f>
        <v>0</v>
      </c>
      <c r="X475" s="163" t="n">
        <f aca="false">X476+X479</f>
        <v>0</v>
      </c>
    </row>
    <row r="476" customFormat="false" ht="17.35" hidden="false" customHeight="false" outlineLevel="0" collapsed="false">
      <c r="B476" s="124"/>
      <c r="C476" s="156" t="s">
        <v>213</v>
      </c>
      <c r="D476" s="94" t="n">
        <v>926</v>
      </c>
      <c r="E476" s="157" t="s">
        <v>48</v>
      </c>
      <c r="F476" s="157" t="s">
        <v>18</v>
      </c>
      <c r="G476" s="94" t="n">
        <v>5920000000</v>
      </c>
      <c r="H476" s="172"/>
      <c r="I476" s="161" t="n">
        <f aca="false">SUM(J476:P476)</f>
        <v>49126100</v>
      </c>
      <c r="J476" s="161" t="n">
        <f aca="false">J477</f>
        <v>52975700</v>
      </c>
      <c r="K476" s="162" t="n">
        <f aca="false">K477</f>
        <v>-3849600</v>
      </c>
      <c r="L476" s="162" t="n">
        <f aca="false">L477</f>
        <v>0</v>
      </c>
      <c r="M476" s="162" t="n">
        <f aca="false">M477</f>
        <v>0</v>
      </c>
      <c r="N476" s="162" t="n">
        <f aca="false">N477</f>
        <v>0</v>
      </c>
      <c r="O476" s="162" t="n">
        <f aca="false">O477</f>
        <v>0</v>
      </c>
      <c r="P476" s="163" t="n">
        <f aca="false">P477</f>
        <v>0</v>
      </c>
      <c r="Q476" s="161" t="n">
        <f aca="false">SUM(R476:X476)</f>
        <v>46636300</v>
      </c>
      <c r="R476" s="161" t="n">
        <f aca="false">R477</f>
        <v>46636300</v>
      </c>
      <c r="S476" s="162" t="n">
        <f aca="false">S477</f>
        <v>0</v>
      </c>
      <c r="T476" s="162" t="n">
        <f aca="false">T477</f>
        <v>0</v>
      </c>
      <c r="U476" s="162" t="n">
        <f aca="false">U477</f>
        <v>0</v>
      </c>
      <c r="V476" s="162" t="n">
        <f aca="false">V477</f>
        <v>0</v>
      </c>
      <c r="W476" s="162" t="n">
        <f aca="false">W477</f>
        <v>0</v>
      </c>
      <c r="X476" s="163" t="n">
        <f aca="false">X477</f>
        <v>0</v>
      </c>
    </row>
    <row r="477" customFormat="false" ht="32.1" hidden="false" customHeight="false" outlineLevel="0" collapsed="false">
      <c r="B477" s="124"/>
      <c r="C477" s="169" t="s">
        <v>135</v>
      </c>
      <c r="D477" s="94" t="n">
        <v>926</v>
      </c>
      <c r="E477" s="157" t="s">
        <v>48</v>
      </c>
      <c r="F477" s="157" t="s">
        <v>18</v>
      </c>
      <c r="G477" s="94" t="n">
        <v>5920000590</v>
      </c>
      <c r="H477" s="172"/>
      <c r="I477" s="161" t="n">
        <f aca="false">SUM(J477:P477)</f>
        <v>49126100</v>
      </c>
      <c r="J477" s="161" t="n">
        <f aca="false">J478</f>
        <v>52975700</v>
      </c>
      <c r="K477" s="162" t="n">
        <f aca="false">K478</f>
        <v>-3849600</v>
      </c>
      <c r="L477" s="162" t="n">
        <f aca="false">L478</f>
        <v>0</v>
      </c>
      <c r="M477" s="162" t="n">
        <f aca="false">M478</f>
        <v>0</v>
      </c>
      <c r="N477" s="162" t="n">
        <f aca="false">N478</f>
        <v>0</v>
      </c>
      <c r="O477" s="162" t="n">
        <f aca="false">O478</f>
        <v>0</v>
      </c>
      <c r="P477" s="163" t="n">
        <f aca="false">P478</f>
        <v>0</v>
      </c>
      <c r="Q477" s="161" t="n">
        <f aca="false">SUM(R477:X477)</f>
        <v>46636300</v>
      </c>
      <c r="R477" s="161" t="n">
        <f aca="false">R478</f>
        <v>46636300</v>
      </c>
      <c r="S477" s="162" t="n">
        <f aca="false">S478</f>
        <v>0</v>
      </c>
      <c r="T477" s="162" t="n">
        <f aca="false">T478</f>
        <v>0</v>
      </c>
      <c r="U477" s="162" t="n">
        <f aca="false">U478</f>
        <v>0</v>
      </c>
      <c r="V477" s="162" t="n">
        <f aca="false">V478</f>
        <v>0</v>
      </c>
      <c r="W477" s="162" t="n">
        <f aca="false">W478</f>
        <v>0</v>
      </c>
      <c r="X477" s="163" t="n">
        <f aca="false">X478</f>
        <v>0</v>
      </c>
    </row>
    <row r="478" customFormat="false" ht="32.1" hidden="false" customHeight="false" outlineLevel="0" collapsed="false">
      <c r="B478" s="124"/>
      <c r="C478" s="156" t="s">
        <v>171</v>
      </c>
      <c r="D478" s="94" t="n">
        <v>926</v>
      </c>
      <c r="E478" s="157" t="s">
        <v>48</v>
      </c>
      <c r="F478" s="157" t="s">
        <v>18</v>
      </c>
      <c r="G478" s="94" t="n">
        <v>5920000590</v>
      </c>
      <c r="H478" s="172" t="n">
        <v>600</v>
      </c>
      <c r="I478" s="161" t="n">
        <f aca="false">SUM(J478:P478)</f>
        <v>49126100</v>
      </c>
      <c r="J478" s="161" t="n">
        <v>52975700</v>
      </c>
      <c r="K478" s="162" t="n">
        <v>-3849600</v>
      </c>
      <c r="L478" s="162"/>
      <c r="M478" s="162"/>
      <c r="N478" s="162"/>
      <c r="O478" s="162"/>
      <c r="P478" s="163"/>
      <c r="Q478" s="161" t="n">
        <f aca="false">SUM(R478:X478)</f>
        <v>46636300</v>
      </c>
      <c r="R478" s="161" t="n">
        <v>46636300</v>
      </c>
      <c r="S478" s="162"/>
      <c r="T478" s="162"/>
      <c r="U478" s="162"/>
      <c r="V478" s="162"/>
      <c r="W478" s="162"/>
      <c r="X478" s="163"/>
    </row>
    <row r="479" customFormat="false" ht="17.35" hidden="false" customHeight="false" outlineLevel="0" collapsed="false">
      <c r="B479" s="124"/>
      <c r="C479" s="156" t="s">
        <v>214</v>
      </c>
      <c r="D479" s="94" t="n">
        <v>926</v>
      </c>
      <c r="E479" s="157" t="s">
        <v>48</v>
      </c>
      <c r="F479" s="157" t="s">
        <v>18</v>
      </c>
      <c r="G479" s="94" t="n">
        <v>5930000000</v>
      </c>
      <c r="H479" s="172"/>
      <c r="I479" s="161" t="n">
        <f aca="false">SUM(J479:P479)</f>
        <v>19997300</v>
      </c>
      <c r="J479" s="161" t="n">
        <f aca="false">J480+J482</f>
        <v>26627600</v>
      </c>
      <c r="K479" s="162" t="n">
        <f aca="false">K480+K482</f>
        <v>-6615600</v>
      </c>
      <c r="L479" s="162" t="n">
        <f aca="false">L480+L482</f>
        <v>-14700</v>
      </c>
      <c r="M479" s="162" t="n">
        <f aca="false">M480+M482</f>
        <v>0</v>
      </c>
      <c r="N479" s="162" t="n">
        <f aca="false">N480+N482</f>
        <v>0</v>
      </c>
      <c r="O479" s="162" t="n">
        <f aca="false">O480+O482</f>
        <v>0</v>
      </c>
      <c r="P479" s="163" t="n">
        <f aca="false">P480+P482</f>
        <v>0</v>
      </c>
      <c r="Q479" s="161" t="n">
        <f aca="false">SUM(R479:X479)</f>
        <v>19670100</v>
      </c>
      <c r="R479" s="161" t="n">
        <f aca="false">R480+R482</f>
        <v>19214000</v>
      </c>
      <c r="S479" s="162" t="n">
        <f aca="false">S480+S482</f>
        <v>0</v>
      </c>
      <c r="T479" s="162" t="n">
        <f aca="false">T480+T482</f>
        <v>456100</v>
      </c>
      <c r="U479" s="162" t="n">
        <f aca="false">U480+U482</f>
        <v>0</v>
      </c>
      <c r="V479" s="162" t="n">
        <f aca="false">V480+V482</f>
        <v>0</v>
      </c>
      <c r="W479" s="162" t="n">
        <f aca="false">W480+W482</f>
        <v>0</v>
      </c>
      <c r="X479" s="163" t="n">
        <f aca="false">X480+X482</f>
        <v>0</v>
      </c>
    </row>
    <row r="480" customFormat="false" ht="32.1" hidden="false" customHeight="false" outlineLevel="0" collapsed="false">
      <c r="B480" s="124"/>
      <c r="C480" s="169" t="s">
        <v>135</v>
      </c>
      <c r="D480" s="94" t="n">
        <v>926</v>
      </c>
      <c r="E480" s="157" t="s">
        <v>48</v>
      </c>
      <c r="F480" s="157" t="s">
        <v>18</v>
      </c>
      <c r="G480" s="94" t="n">
        <v>5930000590</v>
      </c>
      <c r="H480" s="172"/>
      <c r="I480" s="161" t="n">
        <f aca="false">SUM(J480:P480)</f>
        <v>19492200</v>
      </c>
      <c r="J480" s="161" t="n">
        <f aca="false">J481</f>
        <v>26165000</v>
      </c>
      <c r="K480" s="162" t="n">
        <f aca="false">K481</f>
        <v>-6672800</v>
      </c>
      <c r="L480" s="162" t="n">
        <f aca="false">L481</f>
        <v>0</v>
      </c>
      <c r="M480" s="162" t="n">
        <f aca="false">M481</f>
        <v>0</v>
      </c>
      <c r="N480" s="162" t="n">
        <f aca="false">N481</f>
        <v>0</v>
      </c>
      <c r="O480" s="162" t="n">
        <f aca="false">O481</f>
        <v>0</v>
      </c>
      <c r="P480" s="163" t="n">
        <f aca="false">P481</f>
        <v>0</v>
      </c>
      <c r="Q480" s="161" t="n">
        <f aca="false">SUM(R480:X480)</f>
        <v>19214000</v>
      </c>
      <c r="R480" s="161" t="n">
        <f aca="false">R481</f>
        <v>19214000</v>
      </c>
      <c r="S480" s="162" t="n">
        <f aca="false">S481</f>
        <v>0</v>
      </c>
      <c r="T480" s="162" t="n">
        <f aca="false">T481</f>
        <v>0</v>
      </c>
      <c r="U480" s="162" t="n">
        <f aca="false">U481</f>
        <v>0</v>
      </c>
      <c r="V480" s="162" t="n">
        <f aca="false">V481</f>
        <v>0</v>
      </c>
      <c r="W480" s="162" t="n">
        <f aca="false">W481</f>
        <v>0</v>
      </c>
      <c r="X480" s="163" t="n">
        <f aca="false">X481</f>
        <v>0</v>
      </c>
    </row>
    <row r="481" s="97" customFormat="true" ht="32.1" hidden="false" customHeight="false" outlineLevel="0" collapsed="false">
      <c r="B481" s="124"/>
      <c r="C481" s="156" t="s">
        <v>171</v>
      </c>
      <c r="D481" s="94" t="n">
        <v>926</v>
      </c>
      <c r="E481" s="157" t="s">
        <v>48</v>
      </c>
      <c r="F481" s="157" t="s">
        <v>18</v>
      </c>
      <c r="G481" s="94" t="n">
        <v>5930000590</v>
      </c>
      <c r="H481" s="172" t="n">
        <v>600</v>
      </c>
      <c r="I481" s="161" t="n">
        <f aca="false">SUM(J481:P481)</f>
        <v>19492200</v>
      </c>
      <c r="J481" s="161" t="n">
        <v>26165000</v>
      </c>
      <c r="K481" s="162" t="n">
        <v>-6672800</v>
      </c>
      <c r="L481" s="162"/>
      <c r="M481" s="162"/>
      <c r="N481" s="162"/>
      <c r="O481" s="162"/>
      <c r="P481" s="163"/>
      <c r="Q481" s="161" t="n">
        <f aca="false">SUM(R481:X481)</f>
        <v>19214000</v>
      </c>
      <c r="R481" s="161" t="n">
        <v>19214000</v>
      </c>
      <c r="S481" s="162"/>
      <c r="T481" s="162"/>
      <c r="U481" s="162"/>
      <c r="V481" s="162"/>
      <c r="W481" s="162"/>
      <c r="X481" s="163"/>
      <c r="ALX481" s="105"/>
      <c r="ALY481" s="106"/>
      <c r="ALZ481" s="106"/>
      <c r="AMA481" s="106"/>
      <c r="AMB481" s="106"/>
      <c r="AMC481" s="106"/>
      <c r="AMD481" s="106"/>
      <c r="AME481" s="106"/>
      <c r="AMF481" s="106"/>
      <c r="AMG481" s="106"/>
      <c r="AMH481" s="106"/>
      <c r="AMI481" s="106"/>
      <c r="AMJ481" s="106"/>
      <c r="AMK481" s="106"/>
      <c r="AML481" s="106"/>
      <c r="AMM481" s="106"/>
      <c r="AMN481" s="106"/>
      <c r="AMP481" s="106"/>
    </row>
    <row r="482" s="97" customFormat="true" ht="17.35" hidden="false" customHeight="false" outlineLevel="0" collapsed="false">
      <c r="B482" s="124"/>
      <c r="C482" s="156" t="s">
        <v>205</v>
      </c>
      <c r="D482" s="94" t="n">
        <v>926</v>
      </c>
      <c r="E482" s="157" t="s">
        <v>48</v>
      </c>
      <c r="F482" s="157" t="s">
        <v>18</v>
      </c>
      <c r="G482" s="94" t="s">
        <v>215</v>
      </c>
      <c r="H482" s="172"/>
      <c r="I482" s="161" t="n">
        <f aca="false">SUM(J482:P482)</f>
        <v>505100</v>
      </c>
      <c r="J482" s="161" t="n">
        <f aca="false">J483</f>
        <v>462600</v>
      </c>
      <c r="K482" s="162" t="n">
        <f aca="false">K483</f>
        <v>57200</v>
      </c>
      <c r="L482" s="162" t="n">
        <f aca="false">L483</f>
        <v>-14700</v>
      </c>
      <c r="M482" s="162" t="n">
        <f aca="false">M483</f>
        <v>0</v>
      </c>
      <c r="N482" s="162" t="n">
        <f aca="false">N483</f>
        <v>0</v>
      </c>
      <c r="O482" s="162" t="n">
        <f aca="false">O483</f>
        <v>0</v>
      </c>
      <c r="P482" s="163" t="n">
        <f aca="false">P483</f>
        <v>0</v>
      </c>
      <c r="Q482" s="161" t="n">
        <f aca="false">SUM(R482:X482)</f>
        <v>456100</v>
      </c>
      <c r="R482" s="161" t="n">
        <f aca="false">R483</f>
        <v>0</v>
      </c>
      <c r="S482" s="162" t="n">
        <f aca="false">S483</f>
        <v>0</v>
      </c>
      <c r="T482" s="162" t="n">
        <f aca="false">T483</f>
        <v>456100</v>
      </c>
      <c r="U482" s="162" t="n">
        <f aca="false">U483</f>
        <v>0</v>
      </c>
      <c r="V482" s="162" t="n">
        <f aca="false">V483</f>
        <v>0</v>
      </c>
      <c r="W482" s="162" t="n">
        <f aca="false">W483</f>
        <v>0</v>
      </c>
      <c r="X482" s="163" t="n">
        <f aca="false">X483</f>
        <v>0</v>
      </c>
      <c r="ALX482" s="105"/>
      <c r="ALY482" s="106"/>
      <c r="ALZ482" s="106"/>
      <c r="AMA482" s="106"/>
      <c r="AMB482" s="106"/>
      <c r="AMC482" s="106"/>
      <c r="AMD482" s="106"/>
      <c r="AME482" s="106"/>
      <c r="AMF482" s="106"/>
      <c r="AMG482" s="106"/>
      <c r="AMH482" s="106"/>
      <c r="AMI482" s="106"/>
      <c r="AMJ482" s="106"/>
      <c r="AMK482" s="106"/>
      <c r="AML482" s="106"/>
      <c r="AMM482" s="106"/>
      <c r="AMN482" s="106"/>
      <c r="AMP482" s="106"/>
    </row>
    <row r="483" s="97" customFormat="true" ht="32.1" hidden="false" customHeight="false" outlineLevel="0" collapsed="false">
      <c r="B483" s="124"/>
      <c r="C483" s="156" t="s">
        <v>171</v>
      </c>
      <c r="D483" s="94" t="n">
        <v>926</v>
      </c>
      <c r="E483" s="157" t="s">
        <v>48</v>
      </c>
      <c r="F483" s="157" t="s">
        <v>18</v>
      </c>
      <c r="G483" s="94" t="s">
        <v>215</v>
      </c>
      <c r="H483" s="172" t="n">
        <v>600</v>
      </c>
      <c r="I483" s="161" t="n">
        <f aca="false">SUM(J483:P483)</f>
        <v>505100</v>
      </c>
      <c r="J483" s="161" t="n">
        <v>462600</v>
      </c>
      <c r="K483" s="162" t="n">
        <v>57200</v>
      </c>
      <c r="L483" s="162" t="n">
        <v>-14700</v>
      </c>
      <c r="M483" s="162"/>
      <c r="N483" s="162"/>
      <c r="O483" s="162"/>
      <c r="P483" s="163"/>
      <c r="Q483" s="161" t="n">
        <f aca="false">SUM(R483:X483)</f>
        <v>456100</v>
      </c>
      <c r="R483" s="161"/>
      <c r="S483" s="162"/>
      <c r="T483" s="162" t="n">
        <v>456100</v>
      </c>
      <c r="U483" s="162"/>
      <c r="V483" s="162"/>
      <c r="W483" s="162"/>
      <c r="X483" s="163"/>
      <c r="ALX483" s="105"/>
      <c r="ALY483" s="106"/>
      <c r="ALZ483" s="106"/>
      <c r="AMA483" s="106"/>
      <c r="AMB483" s="106"/>
      <c r="AMC483" s="106"/>
      <c r="AMD483" s="106"/>
      <c r="AME483" s="106"/>
      <c r="AMF483" s="106"/>
      <c r="AMG483" s="106"/>
      <c r="AMH483" s="106"/>
      <c r="AMI483" s="106"/>
      <c r="AMJ483" s="106"/>
      <c r="AMK483" s="106"/>
      <c r="AML483" s="106"/>
      <c r="AMM483" s="106"/>
      <c r="AMN483" s="106"/>
      <c r="AMP483" s="106"/>
    </row>
    <row r="484" s="97" customFormat="true" ht="17.35" hidden="false" customHeight="false" outlineLevel="0" collapsed="false">
      <c r="B484" s="124"/>
      <c r="C484" s="156" t="s">
        <v>66</v>
      </c>
      <c r="D484" s="94" t="n">
        <v>926</v>
      </c>
      <c r="E484" s="157" t="s">
        <v>48</v>
      </c>
      <c r="F484" s="157" t="s">
        <v>25</v>
      </c>
      <c r="G484" s="94"/>
      <c r="H484" s="172"/>
      <c r="I484" s="161" t="n">
        <f aca="false">SUM(J484:P484)</f>
        <v>14160300</v>
      </c>
      <c r="J484" s="161" t="n">
        <f aca="false">J485+J490+J496+J500</f>
        <v>15639000</v>
      </c>
      <c r="K484" s="161" t="n">
        <f aca="false">K485+K490+K496+K500</f>
        <v>-1478700</v>
      </c>
      <c r="L484" s="162" t="n">
        <f aca="false">L485+L490+L496+L500</f>
        <v>0</v>
      </c>
      <c r="M484" s="162" t="n">
        <f aca="false">M485+M490+M496+M500</f>
        <v>0</v>
      </c>
      <c r="N484" s="162" t="n">
        <f aca="false">N485+N490+N496+N500</f>
        <v>0</v>
      </c>
      <c r="O484" s="162" t="n">
        <f aca="false">O485+O490+O496+O500</f>
        <v>0</v>
      </c>
      <c r="P484" s="163" t="n">
        <f aca="false">P485+P490+P496+P500</f>
        <v>0</v>
      </c>
      <c r="Q484" s="161" t="n">
        <f aca="false">SUM(R484:X484)</f>
        <v>14121100</v>
      </c>
      <c r="R484" s="161" t="n">
        <f aca="false">R485+R490+R496+R500</f>
        <v>14121100</v>
      </c>
      <c r="S484" s="162" t="n">
        <f aca="false">S485+S490+S496+S500</f>
        <v>0</v>
      </c>
      <c r="T484" s="162" t="n">
        <f aca="false">T485+T490+T496+T500</f>
        <v>0</v>
      </c>
      <c r="U484" s="162" t="n">
        <f aca="false">U485+U490+U496+U500</f>
        <v>0</v>
      </c>
      <c r="V484" s="162" t="n">
        <f aca="false">V485+V490+V496+V500</f>
        <v>0</v>
      </c>
      <c r="W484" s="162" t="n">
        <f aca="false">W485+W490+W496+W500</f>
        <v>0</v>
      </c>
      <c r="X484" s="163" t="n">
        <f aca="false">X485+X490+X496+X500</f>
        <v>0</v>
      </c>
      <c r="ALX484" s="105"/>
      <c r="ALY484" s="106"/>
      <c r="ALZ484" s="106"/>
      <c r="AMA484" s="106"/>
      <c r="AMB484" s="106"/>
      <c r="AMC484" s="106"/>
      <c r="AMD484" s="106"/>
      <c r="AME484" s="106"/>
      <c r="AMF484" s="106"/>
      <c r="AMG484" s="106"/>
      <c r="AMH484" s="106"/>
      <c r="AMI484" s="106"/>
      <c r="AMJ484" s="106"/>
      <c r="AMK484" s="106"/>
      <c r="AML484" s="106"/>
      <c r="AMM484" s="106"/>
      <c r="AMN484" s="106"/>
      <c r="AMP484" s="106"/>
    </row>
    <row r="485" s="97" customFormat="true" ht="32.1" hidden="false" customHeight="false" outlineLevel="0" collapsed="false">
      <c r="B485" s="124"/>
      <c r="C485" s="156" t="s">
        <v>102</v>
      </c>
      <c r="D485" s="94" t="n">
        <v>926</v>
      </c>
      <c r="E485" s="157" t="s">
        <v>48</v>
      </c>
      <c r="F485" s="157" t="s">
        <v>25</v>
      </c>
      <c r="G485" s="94" t="n">
        <v>5000000000</v>
      </c>
      <c r="H485" s="172"/>
      <c r="I485" s="161" t="n">
        <f aca="false">SUM(J485:P485)</f>
        <v>3108600</v>
      </c>
      <c r="J485" s="161" t="n">
        <f aca="false">J486</f>
        <v>3046900</v>
      </c>
      <c r="K485" s="162" t="n">
        <f aca="false">K486</f>
        <v>61700</v>
      </c>
      <c r="L485" s="162" t="n">
        <f aca="false">L486</f>
        <v>0</v>
      </c>
      <c r="M485" s="162" t="n">
        <f aca="false">M486</f>
        <v>0</v>
      </c>
      <c r="N485" s="162" t="n">
        <f aca="false">N486</f>
        <v>0</v>
      </c>
      <c r="O485" s="162" t="n">
        <f aca="false">O486</f>
        <v>0</v>
      </c>
      <c r="P485" s="163" t="n">
        <f aca="false">P486</f>
        <v>0</v>
      </c>
      <c r="Q485" s="161" t="n">
        <f aca="false">SUM(R485:X485)</f>
        <v>3062100</v>
      </c>
      <c r="R485" s="161" t="n">
        <f aca="false">R486</f>
        <v>3062100</v>
      </c>
      <c r="S485" s="162" t="n">
        <f aca="false">S486</f>
        <v>0</v>
      </c>
      <c r="T485" s="162" t="n">
        <f aca="false">T486</f>
        <v>0</v>
      </c>
      <c r="U485" s="162" t="n">
        <f aca="false">U486</f>
        <v>0</v>
      </c>
      <c r="V485" s="162" t="n">
        <f aca="false">V486</f>
        <v>0</v>
      </c>
      <c r="W485" s="162" t="n">
        <f aca="false">W486</f>
        <v>0</v>
      </c>
      <c r="X485" s="163" t="n">
        <f aca="false">X486</f>
        <v>0</v>
      </c>
      <c r="ALX485" s="105"/>
      <c r="ALY485" s="106"/>
      <c r="ALZ485" s="106"/>
      <c r="AMA485" s="106"/>
      <c r="AMB485" s="106"/>
      <c r="AMC485" s="106"/>
      <c r="AMD485" s="106"/>
      <c r="AME485" s="106"/>
      <c r="AMF485" s="106"/>
      <c r="AMG485" s="106"/>
      <c r="AMH485" s="106"/>
      <c r="AMI485" s="106"/>
      <c r="AMJ485" s="106"/>
      <c r="AMK485" s="106"/>
      <c r="AML485" s="106"/>
      <c r="AMM485" s="106"/>
      <c r="AMN485" s="106"/>
      <c r="AMP485" s="106"/>
    </row>
    <row r="486" s="97" customFormat="true" ht="32.1" hidden="false" customHeight="false" outlineLevel="0" collapsed="false">
      <c r="B486" s="124"/>
      <c r="C486" s="156" t="s">
        <v>110</v>
      </c>
      <c r="D486" s="94" t="n">
        <v>926</v>
      </c>
      <c r="E486" s="157" t="s">
        <v>48</v>
      </c>
      <c r="F486" s="157" t="s">
        <v>25</v>
      </c>
      <c r="G486" s="94" t="n">
        <v>5020000000</v>
      </c>
      <c r="H486" s="172"/>
      <c r="I486" s="161" t="n">
        <f aca="false">SUM(J486:P486)</f>
        <v>3108600</v>
      </c>
      <c r="J486" s="161" t="n">
        <f aca="false">J487</f>
        <v>3046900</v>
      </c>
      <c r="K486" s="162" t="n">
        <f aca="false">K487</f>
        <v>61700</v>
      </c>
      <c r="L486" s="162" t="n">
        <f aca="false">L487</f>
        <v>0</v>
      </c>
      <c r="M486" s="162" t="n">
        <f aca="false">M487</f>
        <v>0</v>
      </c>
      <c r="N486" s="162" t="n">
        <f aca="false">N487</f>
        <v>0</v>
      </c>
      <c r="O486" s="162" t="n">
        <f aca="false">O487</f>
        <v>0</v>
      </c>
      <c r="P486" s="163" t="n">
        <f aca="false">P487</f>
        <v>0</v>
      </c>
      <c r="Q486" s="161" t="n">
        <f aca="false">SUM(R486:X486)</f>
        <v>3062100</v>
      </c>
      <c r="R486" s="161" t="n">
        <f aca="false">R487</f>
        <v>3062100</v>
      </c>
      <c r="S486" s="162" t="n">
        <f aca="false">S487</f>
        <v>0</v>
      </c>
      <c r="T486" s="162" t="n">
        <f aca="false">T487</f>
        <v>0</v>
      </c>
      <c r="U486" s="162" t="n">
        <f aca="false">U487</f>
        <v>0</v>
      </c>
      <c r="V486" s="162" t="n">
        <f aca="false">V487</f>
        <v>0</v>
      </c>
      <c r="W486" s="162" t="n">
        <f aca="false">W487</f>
        <v>0</v>
      </c>
      <c r="X486" s="163" t="n">
        <f aca="false">X487</f>
        <v>0</v>
      </c>
      <c r="ALX486" s="105"/>
      <c r="ALY486" s="106"/>
      <c r="ALZ486" s="106"/>
      <c r="AMA486" s="106"/>
      <c r="AMB486" s="106"/>
      <c r="AMC486" s="106"/>
      <c r="AMD486" s="106"/>
      <c r="AME486" s="106"/>
      <c r="AMF486" s="106"/>
      <c r="AMG486" s="106"/>
      <c r="AMH486" s="106"/>
      <c r="AMI486" s="106"/>
      <c r="AMJ486" s="106"/>
      <c r="AMK486" s="106"/>
      <c r="AML486" s="106"/>
      <c r="AMM486" s="106"/>
      <c r="AMN486" s="106"/>
      <c r="AMP486" s="106"/>
    </row>
    <row r="487" s="97" customFormat="true" ht="30.8" hidden="false" customHeight="true" outlineLevel="0" collapsed="false">
      <c r="B487" s="124"/>
      <c r="C487" s="156" t="s">
        <v>104</v>
      </c>
      <c r="D487" s="94" t="n">
        <v>926</v>
      </c>
      <c r="E487" s="157" t="s">
        <v>48</v>
      </c>
      <c r="F487" s="157" t="s">
        <v>25</v>
      </c>
      <c r="G487" s="94" t="n">
        <v>5020000190</v>
      </c>
      <c r="H487" s="172"/>
      <c r="I487" s="161" t="n">
        <f aca="false">SUM(J487:P487)</f>
        <v>3108600</v>
      </c>
      <c r="J487" s="161" t="n">
        <f aca="false">J488+J489</f>
        <v>3046900</v>
      </c>
      <c r="K487" s="162" t="n">
        <f aca="false">K488+K489</f>
        <v>61700</v>
      </c>
      <c r="L487" s="162" t="n">
        <f aca="false">L488+L489</f>
        <v>0</v>
      </c>
      <c r="M487" s="162" t="n">
        <f aca="false">M488+M489</f>
        <v>0</v>
      </c>
      <c r="N487" s="162" t="n">
        <f aca="false">N488+N489</f>
        <v>0</v>
      </c>
      <c r="O487" s="162" t="n">
        <f aca="false">O488+O489</f>
        <v>0</v>
      </c>
      <c r="P487" s="163" t="n">
        <f aca="false">P488+P489</f>
        <v>0</v>
      </c>
      <c r="Q487" s="161" t="n">
        <f aca="false">SUM(R487:X487)</f>
        <v>3062100</v>
      </c>
      <c r="R487" s="161" t="n">
        <f aca="false">R488+R489</f>
        <v>3062100</v>
      </c>
      <c r="S487" s="162" t="n">
        <f aca="false">S488+S489</f>
        <v>0</v>
      </c>
      <c r="T487" s="162" t="n">
        <f aca="false">T488+T489</f>
        <v>0</v>
      </c>
      <c r="U487" s="162" t="n">
        <f aca="false">U488+U489</f>
        <v>0</v>
      </c>
      <c r="V487" s="162" t="n">
        <f aca="false">V488+V489</f>
        <v>0</v>
      </c>
      <c r="W487" s="162" t="n">
        <f aca="false">W488+W489</f>
        <v>0</v>
      </c>
      <c r="X487" s="163" t="n">
        <f aca="false">X488+X489</f>
        <v>0</v>
      </c>
      <c r="ALX487" s="105"/>
      <c r="ALY487" s="106"/>
      <c r="ALZ487" s="106"/>
      <c r="AMA487" s="106"/>
      <c r="AMB487" s="106"/>
      <c r="AMC487" s="106"/>
      <c r="AMD487" s="106"/>
      <c r="AME487" s="106"/>
      <c r="AMF487" s="106"/>
      <c r="AMG487" s="106"/>
      <c r="AMH487" s="106"/>
      <c r="AMI487" s="106"/>
      <c r="AMJ487" s="106"/>
      <c r="AMK487" s="106"/>
      <c r="AML487" s="106"/>
      <c r="AMM487" s="106"/>
      <c r="AMN487" s="106"/>
      <c r="AMP487" s="106"/>
    </row>
    <row r="488" s="97" customFormat="true" ht="64.15" hidden="false" customHeight="false" outlineLevel="0" collapsed="false">
      <c r="B488" s="124"/>
      <c r="C488" s="156" t="s">
        <v>105</v>
      </c>
      <c r="D488" s="94" t="n">
        <v>926</v>
      </c>
      <c r="E488" s="157" t="s">
        <v>48</v>
      </c>
      <c r="F488" s="157" t="s">
        <v>25</v>
      </c>
      <c r="G488" s="94" t="n">
        <v>5020000190</v>
      </c>
      <c r="H488" s="172" t="n">
        <v>100</v>
      </c>
      <c r="I488" s="161" t="n">
        <f aca="false">SUM(J488:P488)</f>
        <v>3108600</v>
      </c>
      <c r="J488" s="161" t="n">
        <v>3045400</v>
      </c>
      <c r="K488" s="162" t="n">
        <v>63200</v>
      </c>
      <c r="L488" s="162"/>
      <c r="M488" s="162"/>
      <c r="N488" s="162"/>
      <c r="O488" s="162"/>
      <c r="P488" s="163"/>
      <c r="Q488" s="161" t="n">
        <f aca="false">SUM(R488:X488)</f>
        <v>3062100</v>
      </c>
      <c r="R488" s="161" t="n">
        <v>3062100</v>
      </c>
      <c r="S488" s="162"/>
      <c r="T488" s="162"/>
      <c r="U488" s="162"/>
      <c r="V488" s="162"/>
      <c r="W488" s="162"/>
      <c r="X488" s="163"/>
      <c r="ALX488" s="105"/>
      <c r="ALY488" s="106"/>
      <c r="ALZ488" s="106"/>
      <c r="AMA488" s="106"/>
      <c r="AMB488" s="106"/>
      <c r="AMC488" s="106"/>
      <c r="AMD488" s="106"/>
      <c r="AME488" s="106"/>
      <c r="AMF488" s="106"/>
      <c r="AMG488" s="106"/>
      <c r="AMH488" s="106"/>
      <c r="AMI488" s="106"/>
      <c r="AMJ488" s="106"/>
      <c r="AMK488" s="106"/>
      <c r="AML488" s="106"/>
      <c r="AMM488" s="106"/>
      <c r="AMN488" s="106"/>
      <c r="AMP488" s="106"/>
    </row>
    <row r="489" s="97" customFormat="true" ht="17.35" hidden="true" customHeight="false" outlineLevel="0" collapsed="false">
      <c r="B489" s="124"/>
      <c r="C489" s="156" t="s">
        <v>111</v>
      </c>
      <c r="D489" s="94" t="n">
        <v>926</v>
      </c>
      <c r="E489" s="157" t="s">
        <v>48</v>
      </c>
      <c r="F489" s="157" t="s">
        <v>25</v>
      </c>
      <c r="G489" s="94" t="n">
        <v>5020000190</v>
      </c>
      <c r="H489" s="172" t="n">
        <v>800</v>
      </c>
      <c r="I489" s="161" t="n">
        <f aca="false">SUM(J489:P489)</f>
        <v>0</v>
      </c>
      <c r="J489" s="161" t="n">
        <v>1500</v>
      </c>
      <c r="K489" s="162" t="n">
        <v>-1500</v>
      </c>
      <c r="L489" s="162"/>
      <c r="M489" s="162"/>
      <c r="N489" s="162"/>
      <c r="O489" s="162"/>
      <c r="P489" s="163"/>
      <c r="Q489" s="161" t="n">
        <f aca="false">SUM(R489:X489)</f>
        <v>0</v>
      </c>
      <c r="R489" s="161"/>
      <c r="S489" s="162"/>
      <c r="T489" s="162"/>
      <c r="U489" s="162"/>
      <c r="V489" s="162"/>
      <c r="W489" s="162"/>
      <c r="X489" s="163"/>
      <c r="ALX489" s="105"/>
      <c r="ALY489" s="106"/>
      <c r="ALZ489" s="106"/>
      <c r="AMA489" s="106"/>
      <c r="AMB489" s="106"/>
      <c r="AMC489" s="106"/>
      <c r="AMD489" s="106"/>
      <c r="AME489" s="106"/>
      <c r="AMF489" s="106"/>
      <c r="AMG489" s="106"/>
      <c r="AMH489" s="106"/>
      <c r="AMI489" s="106"/>
      <c r="AMJ489" s="106"/>
      <c r="AMK489" s="106"/>
      <c r="AML489" s="106"/>
      <c r="AMM489" s="106"/>
      <c r="AMN489" s="106"/>
      <c r="AMP489" s="106"/>
    </row>
    <row r="490" s="97" customFormat="true" ht="32.1" hidden="false" customHeight="false" outlineLevel="0" collapsed="false">
      <c r="B490" s="124"/>
      <c r="C490" s="156" t="s">
        <v>133</v>
      </c>
      <c r="D490" s="94" t="n">
        <v>926</v>
      </c>
      <c r="E490" s="157" t="s">
        <v>48</v>
      </c>
      <c r="F490" s="157" t="s">
        <v>25</v>
      </c>
      <c r="G490" s="94" t="n">
        <v>5200000000</v>
      </c>
      <c r="H490" s="172"/>
      <c r="I490" s="161" t="n">
        <f aca="false">SUM(J490:P490)</f>
        <v>9589400</v>
      </c>
      <c r="J490" s="161" t="n">
        <f aca="false">J491</f>
        <v>11285100</v>
      </c>
      <c r="K490" s="162" t="n">
        <f aca="false">K491</f>
        <v>-1695700</v>
      </c>
      <c r="L490" s="162" t="n">
        <f aca="false">L491</f>
        <v>0</v>
      </c>
      <c r="M490" s="162" t="n">
        <f aca="false">M491</f>
        <v>0</v>
      </c>
      <c r="N490" s="162" t="n">
        <f aca="false">N491</f>
        <v>0</v>
      </c>
      <c r="O490" s="162" t="n">
        <f aca="false">O491</f>
        <v>0</v>
      </c>
      <c r="P490" s="163" t="n">
        <f aca="false">P491</f>
        <v>0</v>
      </c>
      <c r="Q490" s="161" t="n">
        <f aca="false">SUM(R490:X490)</f>
        <v>9445600</v>
      </c>
      <c r="R490" s="161" t="n">
        <f aca="false">R491</f>
        <v>9445600</v>
      </c>
      <c r="S490" s="162" t="n">
        <f aca="false">S491</f>
        <v>0</v>
      </c>
      <c r="T490" s="162" t="n">
        <f aca="false">T491</f>
        <v>0</v>
      </c>
      <c r="U490" s="162" t="n">
        <f aca="false">U491</f>
        <v>0</v>
      </c>
      <c r="V490" s="162" t="n">
        <f aca="false">V491</f>
        <v>0</v>
      </c>
      <c r="W490" s="162" t="n">
        <f aca="false">W491</f>
        <v>0</v>
      </c>
      <c r="X490" s="163" t="n">
        <f aca="false">X491</f>
        <v>0</v>
      </c>
      <c r="ALX490" s="105"/>
      <c r="ALY490" s="106"/>
      <c r="ALZ490" s="106"/>
      <c r="AMA490" s="106"/>
      <c r="AMB490" s="106"/>
      <c r="AMC490" s="106"/>
      <c r="AMD490" s="106"/>
      <c r="AME490" s="106"/>
      <c r="AMF490" s="106"/>
      <c r="AMG490" s="106"/>
      <c r="AMH490" s="106"/>
      <c r="AMI490" s="106"/>
      <c r="AMJ490" s="106"/>
      <c r="AMK490" s="106"/>
      <c r="AML490" s="106"/>
      <c r="AMM490" s="106"/>
      <c r="AMN490" s="106"/>
      <c r="AMP490" s="106"/>
    </row>
    <row r="491" s="97" customFormat="true" ht="17.35" hidden="false" customHeight="false" outlineLevel="0" collapsed="false">
      <c r="B491" s="124"/>
      <c r="C491" s="156" t="s">
        <v>139</v>
      </c>
      <c r="D491" s="94" t="n">
        <v>926</v>
      </c>
      <c r="E491" s="157" t="s">
        <v>48</v>
      </c>
      <c r="F491" s="157" t="s">
        <v>25</v>
      </c>
      <c r="G491" s="94" t="n">
        <v>5250000000</v>
      </c>
      <c r="H491" s="172"/>
      <c r="I491" s="161" t="n">
        <f aca="false">SUM(J491:P491)</f>
        <v>9589400</v>
      </c>
      <c r="J491" s="161" t="n">
        <f aca="false">J492</f>
        <v>11285100</v>
      </c>
      <c r="K491" s="162" t="n">
        <f aca="false">K492</f>
        <v>-1695700</v>
      </c>
      <c r="L491" s="162" t="n">
        <f aca="false">L492</f>
        <v>0</v>
      </c>
      <c r="M491" s="162" t="n">
        <f aca="false">M492</f>
        <v>0</v>
      </c>
      <c r="N491" s="162" t="n">
        <f aca="false">N492</f>
        <v>0</v>
      </c>
      <c r="O491" s="162" t="n">
        <f aca="false">O492</f>
        <v>0</v>
      </c>
      <c r="P491" s="163" t="n">
        <f aca="false">P492</f>
        <v>0</v>
      </c>
      <c r="Q491" s="161" t="n">
        <f aca="false">SUM(R491:X491)</f>
        <v>9445600</v>
      </c>
      <c r="R491" s="161" t="n">
        <f aca="false">R492</f>
        <v>9445600</v>
      </c>
      <c r="S491" s="162" t="n">
        <f aca="false">S492</f>
        <v>0</v>
      </c>
      <c r="T491" s="162" t="n">
        <f aca="false">T492</f>
        <v>0</v>
      </c>
      <c r="U491" s="162" t="n">
        <f aca="false">U492</f>
        <v>0</v>
      </c>
      <c r="V491" s="162" t="n">
        <f aca="false">V492</f>
        <v>0</v>
      </c>
      <c r="W491" s="162" t="n">
        <f aca="false">W492</f>
        <v>0</v>
      </c>
      <c r="X491" s="163" t="n">
        <f aca="false">X492</f>
        <v>0</v>
      </c>
      <c r="ALX491" s="105"/>
      <c r="ALY491" s="106"/>
      <c r="ALZ491" s="106"/>
      <c r="AMA491" s="106"/>
      <c r="AMB491" s="106"/>
      <c r="AMC491" s="106"/>
      <c r="AMD491" s="106"/>
      <c r="AME491" s="106"/>
      <c r="AMF491" s="106"/>
      <c r="AMG491" s="106"/>
      <c r="AMH491" s="106"/>
      <c r="AMI491" s="106"/>
      <c r="AMJ491" s="106"/>
      <c r="AMK491" s="106"/>
      <c r="AML491" s="106"/>
      <c r="AMM491" s="106"/>
      <c r="AMN491" s="106"/>
      <c r="AMP491" s="106"/>
    </row>
    <row r="492" s="97" customFormat="true" ht="32.1" hidden="false" customHeight="false" outlineLevel="0" collapsed="false">
      <c r="B492" s="124"/>
      <c r="C492" s="169" t="s">
        <v>135</v>
      </c>
      <c r="D492" s="94" t="n">
        <v>926</v>
      </c>
      <c r="E492" s="157" t="s">
        <v>48</v>
      </c>
      <c r="F492" s="157" t="s">
        <v>25</v>
      </c>
      <c r="G492" s="94" t="n">
        <v>5250000590</v>
      </c>
      <c r="H492" s="172"/>
      <c r="I492" s="161" t="n">
        <f aca="false">SUM(J492:P492)</f>
        <v>9589400</v>
      </c>
      <c r="J492" s="161" t="n">
        <f aca="false">J493+J494+J495</f>
        <v>11285100</v>
      </c>
      <c r="K492" s="162" t="n">
        <f aca="false">K493+K494+K495</f>
        <v>-1695700</v>
      </c>
      <c r="L492" s="162" t="n">
        <f aca="false">L493+L494+L495</f>
        <v>0</v>
      </c>
      <c r="M492" s="162" t="n">
        <f aca="false">M493+M494+M495</f>
        <v>0</v>
      </c>
      <c r="N492" s="162" t="n">
        <f aca="false">N493+N494+N495</f>
        <v>0</v>
      </c>
      <c r="O492" s="162" t="n">
        <f aca="false">O493+O494+O495</f>
        <v>0</v>
      </c>
      <c r="P492" s="163" t="n">
        <f aca="false">P493+P494+P495</f>
        <v>0</v>
      </c>
      <c r="Q492" s="161" t="n">
        <f aca="false">SUM(R492:X492)</f>
        <v>9445600</v>
      </c>
      <c r="R492" s="161" t="n">
        <f aca="false">R493+R494+R495</f>
        <v>9445600</v>
      </c>
      <c r="S492" s="162" t="n">
        <f aca="false">S493+S494+S495</f>
        <v>0</v>
      </c>
      <c r="T492" s="162" t="n">
        <f aca="false">T493+T494+T495</f>
        <v>0</v>
      </c>
      <c r="U492" s="162" t="n">
        <f aca="false">U493+U494+U495</f>
        <v>0</v>
      </c>
      <c r="V492" s="162" t="n">
        <f aca="false">V493+V494+V495</f>
        <v>0</v>
      </c>
      <c r="W492" s="162" t="n">
        <f aca="false">W493+W494+W495</f>
        <v>0</v>
      </c>
      <c r="X492" s="163" t="n">
        <f aca="false">X493+X494+X495</f>
        <v>0</v>
      </c>
      <c r="ALX492" s="105"/>
      <c r="ALY492" s="106"/>
      <c r="ALZ492" s="106"/>
      <c r="AMA492" s="106"/>
      <c r="AMB492" s="106"/>
      <c r="AMC492" s="106"/>
      <c r="AMD492" s="106"/>
      <c r="AME492" s="106"/>
      <c r="AMF492" s="106"/>
      <c r="AMG492" s="106"/>
      <c r="AMH492" s="106"/>
      <c r="AMI492" s="106"/>
      <c r="AMJ492" s="106"/>
      <c r="AMK492" s="106"/>
      <c r="AML492" s="106"/>
      <c r="AMM492" s="106"/>
      <c r="AMN492" s="106"/>
      <c r="AMP492" s="106"/>
    </row>
    <row r="493" s="97" customFormat="true" ht="64.15" hidden="false" customHeight="false" outlineLevel="0" collapsed="false">
      <c r="B493" s="124"/>
      <c r="C493" s="156" t="s">
        <v>105</v>
      </c>
      <c r="D493" s="94" t="n">
        <v>926</v>
      </c>
      <c r="E493" s="157" t="s">
        <v>48</v>
      </c>
      <c r="F493" s="157" t="s">
        <v>25</v>
      </c>
      <c r="G493" s="94" t="n">
        <v>5250000590</v>
      </c>
      <c r="H493" s="172" t="n">
        <v>100</v>
      </c>
      <c r="I493" s="161" t="n">
        <f aca="false">SUM(J493:P493)</f>
        <v>7114500</v>
      </c>
      <c r="J493" s="161" t="n">
        <v>8459000</v>
      </c>
      <c r="K493" s="162" t="n">
        <v>-1344500</v>
      </c>
      <c r="L493" s="162"/>
      <c r="M493" s="162"/>
      <c r="N493" s="162"/>
      <c r="O493" s="162"/>
      <c r="P493" s="163"/>
      <c r="Q493" s="161" t="n">
        <f aca="false">SUM(R493:X493)</f>
        <v>7007800</v>
      </c>
      <c r="R493" s="161" t="n">
        <v>7007800</v>
      </c>
      <c r="S493" s="162"/>
      <c r="T493" s="162"/>
      <c r="U493" s="162"/>
      <c r="V493" s="162"/>
      <c r="W493" s="162"/>
      <c r="X493" s="163"/>
      <c r="ALX493" s="105"/>
      <c r="ALY493" s="106"/>
      <c r="ALZ493" s="106"/>
      <c r="AMA493" s="106"/>
      <c r="AMB493" s="106"/>
      <c r="AMC493" s="106"/>
      <c r="AMD493" s="106"/>
      <c r="AME493" s="106"/>
      <c r="AMF493" s="106"/>
      <c r="AMG493" s="106"/>
      <c r="AMH493" s="106"/>
      <c r="AMI493" s="106"/>
      <c r="AMJ493" s="106"/>
      <c r="AMK493" s="106"/>
      <c r="AML493" s="106"/>
      <c r="AMM493" s="106"/>
      <c r="AMN493" s="106"/>
      <c r="AMP493" s="106"/>
    </row>
    <row r="494" s="97" customFormat="true" ht="32.1" hidden="false" customHeight="false" outlineLevel="0" collapsed="false">
      <c r="B494" s="124"/>
      <c r="C494" s="156" t="s">
        <v>108</v>
      </c>
      <c r="D494" s="94" t="n">
        <v>926</v>
      </c>
      <c r="E494" s="157" t="s">
        <v>48</v>
      </c>
      <c r="F494" s="157" t="s">
        <v>25</v>
      </c>
      <c r="G494" s="94" t="n">
        <v>5250000590</v>
      </c>
      <c r="H494" s="172" t="n">
        <v>200</v>
      </c>
      <c r="I494" s="161" t="n">
        <f aca="false">SUM(J494:P494)</f>
        <v>2461600</v>
      </c>
      <c r="J494" s="161" t="n">
        <v>2809900</v>
      </c>
      <c r="K494" s="162" t="n">
        <v>-348300</v>
      </c>
      <c r="L494" s="162"/>
      <c r="M494" s="162"/>
      <c r="N494" s="162"/>
      <c r="O494" s="162"/>
      <c r="P494" s="163"/>
      <c r="Q494" s="161" t="n">
        <f aca="false">SUM(R494:X494)</f>
        <v>2424700</v>
      </c>
      <c r="R494" s="161" t="n">
        <v>2424700</v>
      </c>
      <c r="S494" s="162"/>
      <c r="T494" s="162"/>
      <c r="U494" s="162"/>
      <c r="V494" s="162"/>
      <c r="W494" s="162"/>
      <c r="X494" s="163"/>
      <c r="ALX494" s="105"/>
      <c r="ALY494" s="106"/>
      <c r="ALZ494" s="106"/>
      <c r="AMA494" s="106"/>
      <c r="AMB494" s="106"/>
      <c r="AMC494" s="106"/>
      <c r="AMD494" s="106"/>
      <c r="AME494" s="106"/>
      <c r="AMF494" s="106"/>
      <c r="AMG494" s="106"/>
      <c r="AMH494" s="106"/>
      <c r="AMI494" s="106"/>
      <c r="AMJ494" s="106"/>
      <c r="AMK494" s="106"/>
      <c r="AML494" s="106"/>
      <c r="AMM494" s="106"/>
      <c r="AMN494" s="106"/>
      <c r="AMP494" s="106"/>
    </row>
    <row r="495" s="97" customFormat="true" ht="17.35" hidden="false" customHeight="false" outlineLevel="0" collapsed="false">
      <c r="B495" s="124"/>
      <c r="C495" s="156" t="s">
        <v>111</v>
      </c>
      <c r="D495" s="94" t="n">
        <v>926</v>
      </c>
      <c r="E495" s="157" t="s">
        <v>48</v>
      </c>
      <c r="F495" s="157" t="s">
        <v>25</v>
      </c>
      <c r="G495" s="94" t="n">
        <v>5250000590</v>
      </c>
      <c r="H495" s="172" t="n">
        <v>800</v>
      </c>
      <c r="I495" s="161" t="n">
        <f aca="false">SUM(J495:P495)</f>
        <v>13300</v>
      </c>
      <c r="J495" s="161" t="n">
        <v>16200</v>
      </c>
      <c r="K495" s="162" t="n">
        <v>-2900</v>
      </c>
      <c r="L495" s="162"/>
      <c r="M495" s="162"/>
      <c r="N495" s="162"/>
      <c r="O495" s="162"/>
      <c r="P495" s="163"/>
      <c r="Q495" s="161" t="n">
        <f aca="false">SUM(R495:X495)</f>
        <v>13100</v>
      </c>
      <c r="R495" s="161" t="n">
        <v>13100</v>
      </c>
      <c r="S495" s="162"/>
      <c r="T495" s="162"/>
      <c r="U495" s="162"/>
      <c r="V495" s="162"/>
      <c r="W495" s="162"/>
      <c r="X495" s="163"/>
      <c r="ALX495" s="105"/>
      <c r="ALY495" s="106"/>
      <c r="ALZ495" s="106"/>
      <c r="AMA495" s="106"/>
      <c r="AMB495" s="106"/>
      <c r="AMC495" s="106"/>
      <c r="AMD495" s="106"/>
      <c r="AME495" s="106"/>
      <c r="AMF495" s="106"/>
      <c r="AMG495" s="106"/>
      <c r="AMH495" s="106"/>
      <c r="AMI495" s="106"/>
      <c r="AMJ495" s="106"/>
      <c r="AMK495" s="106"/>
      <c r="AML495" s="106"/>
      <c r="AMM495" s="106"/>
      <c r="AMN495" s="106"/>
      <c r="AMP495" s="106"/>
    </row>
    <row r="496" s="97" customFormat="true" ht="79.85" hidden="false" customHeight="false" outlineLevel="0" collapsed="false">
      <c r="B496" s="124"/>
      <c r="C496" s="156" t="s">
        <v>359</v>
      </c>
      <c r="D496" s="94" t="n">
        <v>926</v>
      </c>
      <c r="E496" s="157" t="s">
        <v>48</v>
      </c>
      <c r="F496" s="157" t="s">
        <v>25</v>
      </c>
      <c r="G496" s="94" t="n">
        <v>6900000000</v>
      </c>
      <c r="H496" s="172"/>
      <c r="I496" s="161" t="n">
        <f aca="false">SUM(J496:P496)</f>
        <v>1207300</v>
      </c>
      <c r="J496" s="161" t="n">
        <f aca="false">J497</f>
        <v>1052000</v>
      </c>
      <c r="K496" s="162" t="n">
        <f aca="false">K497</f>
        <v>155300</v>
      </c>
      <c r="L496" s="162" t="n">
        <f aca="false">L497</f>
        <v>0</v>
      </c>
      <c r="M496" s="162" t="n">
        <f aca="false">M497</f>
        <v>0</v>
      </c>
      <c r="N496" s="162" t="n">
        <f aca="false">N497</f>
        <v>0</v>
      </c>
      <c r="O496" s="162" t="n">
        <f aca="false">O497</f>
        <v>0</v>
      </c>
      <c r="P496" s="163" t="n">
        <f aca="false">P497</f>
        <v>0</v>
      </c>
      <c r="Q496" s="161" t="n">
        <f aca="false">SUM(R496:X496)</f>
        <v>1358400</v>
      </c>
      <c r="R496" s="161" t="n">
        <f aca="false">R497</f>
        <v>1358400</v>
      </c>
      <c r="S496" s="162" t="n">
        <f aca="false">S497</f>
        <v>0</v>
      </c>
      <c r="T496" s="162" t="n">
        <f aca="false">T497</f>
        <v>0</v>
      </c>
      <c r="U496" s="162" t="n">
        <f aca="false">U497</f>
        <v>0</v>
      </c>
      <c r="V496" s="162" t="n">
        <f aca="false">V497</f>
        <v>0</v>
      </c>
      <c r="W496" s="162" t="n">
        <f aca="false">W497</f>
        <v>0</v>
      </c>
      <c r="X496" s="163" t="n">
        <f aca="false">X497</f>
        <v>0</v>
      </c>
      <c r="ALX496" s="105"/>
      <c r="ALY496" s="106"/>
      <c r="ALZ496" s="106"/>
      <c r="AMA496" s="106"/>
      <c r="AMB496" s="106"/>
      <c r="AMC496" s="106"/>
      <c r="AMD496" s="106"/>
      <c r="AME496" s="106"/>
      <c r="AMF496" s="106"/>
      <c r="AMG496" s="106"/>
      <c r="AMH496" s="106"/>
      <c r="AMI496" s="106"/>
      <c r="AMJ496" s="106"/>
      <c r="AMK496" s="106"/>
      <c r="AML496" s="106"/>
      <c r="AMM496" s="106"/>
      <c r="AMN496" s="106"/>
      <c r="AMP496" s="106"/>
    </row>
    <row r="497" s="97" customFormat="true" ht="32.1" hidden="false" customHeight="false" outlineLevel="0" collapsed="false">
      <c r="B497" s="124"/>
      <c r="C497" s="156" t="s">
        <v>279</v>
      </c>
      <c r="D497" s="94" t="n">
        <v>926</v>
      </c>
      <c r="E497" s="157" t="s">
        <v>48</v>
      </c>
      <c r="F497" s="157" t="s">
        <v>25</v>
      </c>
      <c r="G497" s="94" t="n">
        <v>6910000000</v>
      </c>
      <c r="H497" s="172"/>
      <c r="I497" s="161" t="n">
        <f aca="false">SUM(J497:P497)</f>
        <v>1207300</v>
      </c>
      <c r="J497" s="161" t="n">
        <f aca="false">J498</f>
        <v>1052000</v>
      </c>
      <c r="K497" s="162" t="n">
        <f aca="false">K498</f>
        <v>155300</v>
      </c>
      <c r="L497" s="162" t="n">
        <f aca="false">L498</f>
        <v>0</v>
      </c>
      <c r="M497" s="162" t="n">
        <f aca="false">M498</f>
        <v>0</v>
      </c>
      <c r="N497" s="162" t="n">
        <f aca="false">N498</f>
        <v>0</v>
      </c>
      <c r="O497" s="162" t="n">
        <f aca="false">O498</f>
        <v>0</v>
      </c>
      <c r="P497" s="163" t="n">
        <f aca="false">P498</f>
        <v>0</v>
      </c>
      <c r="Q497" s="161" t="n">
        <f aca="false">SUM(R497:X497)</f>
        <v>1358400</v>
      </c>
      <c r="R497" s="161" t="n">
        <f aca="false">R498</f>
        <v>1358400</v>
      </c>
      <c r="S497" s="162" t="n">
        <f aca="false">S498</f>
        <v>0</v>
      </c>
      <c r="T497" s="162" t="n">
        <f aca="false">T498</f>
        <v>0</v>
      </c>
      <c r="U497" s="162" t="n">
        <f aca="false">U498</f>
        <v>0</v>
      </c>
      <c r="V497" s="162" t="n">
        <f aca="false">V498</f>
        <v>0</v>
      </c>
      <c r="W497" s="162" t="n">
        <f aca="false">W498</f>
        <v>0</v>
      </c>
      <c r="X497" s="163" t="n">
        <f aca="false">X498</f>
        <v>0</v>
      </c>
      <c r="ALX497" s="105"/>
      <c r="ALY497" s="106"/>
      <c r="ALZ497" s="106"/>
      <c r="AMA497" s="106"/>
      <c r="AMB497" s="106"/>
      <c r="AMC497" s="106"/>
      <c r="AMD497" s="106"/>
      <c r="AME497" s="106"/>
      <c r="AMF497" s="106"/>
      <c r="AMG497" s="106"/>
      <c r="AMH497" s="106"/>
      <c r="AMI497" s="106"/>
      <c r="AMJ497" s="106"/>
      <c r="AMK497" s="106"/>
      <c r="AML497" s="106"/>
      <c r="AMM497" s="106"/>
      <c r="AMN497" s="106"/>
      <c r="AMP497" s="106"/>
    </row>
    <row r="498" s="97" customFormat="true" ht="95.5" hidden="false" customHeight="false" outlineLevel="0" collapsed="false">
      <c r="B498" s="124"/>
      <c r="C498" s="156" t="s">
        <v>360</v>
      </c>
      <c r="D498" s="94" t="n">
        <v>926</v>
      </c>
      <c r="E498" s="157" t="s">
        <v>48</v>
      </c>
      <c r="F498" s="157" t="s">
        <v>25</v>
      </c>
      <c r="G498" s="94" t="n">
        <v>6910010500</v>
      </c>
      <c r="H498" s="172"/>
      <c r="I498" s="161" t="n">
        <f aca="false">SUM(J498:P498)</f>
        <v>1207300</v>
      </c>
      <c r="J498" s="161" t="n">
        <f aca="false">J499</f>
        <v>1052000</v>
      </c>
      <c r="K498" s="162" t="n">
        <f aca="false">K499</f>
        <v>155300</v>
      </c>
      <c r="L498" s="162" t="n">
        <f aca="false">L499</f>
        <v>0</v>
      </c>
      <c r="M498" s="162" t="n">
        <f aca="false">M499</f>
        <v>0</v>
      </c>
      <c r="N498" s="162" t="n">
        <f aca="false">N499</f>
        <v>0</v>
      </c>
      <c r="O498" s="162" t="n">
        <f aca="false">O499</f>
        <v>0</v>
      </c>
      <c r="P498" s="163" t="n">
        <f aca="false">P499</f>
        <v>0</v>
      </c>
      <c r="Q498" s="161" t="n">
        <f aca="false">SUM(R498:X498)</f>
        <v>1358400</v>
      </c>
      <c r="R498" s="161" t="n">
        <f aca="false">R499</f>
        <v>1358400</v>
      </c>
      <c r="S498" s="162" t="n">
        <f aca="false">S499</f>
        <v>0</v>
      </c>
      <c r="T498" s="162" t="n">
        <f aca="false">T499</f>
        <v>0</v>
      </c>
      <c r="U498" s="162" t="n">
        <f aca="false">U499</f>
        <v>0</v>
      </c>
      <c r="V498" s="162" t="n">
        <f aca="false">V499</f>
        <v>0</v>
      </c>
      <c r="W498" s="162" t="n">
        <f aca="false">W499</f>
        <v>0</v>
      </c>
      <c r="X498" s="163" t="n">
        <f aca="false">X499</f>
        <v>0</v>
      </c>
      <c r="ALX498" s="105"/>
      <c r="ALY498" s="106"/>
      <c r="ALZ498" s="106"/>
      <c r="AMA498" s="106"/>
      <c r="AMB498" s="106"/>
      <c r="AMC498" s="106"/>
      <c r="AMD498" s="106"/>
      <c r="AME498" s="106"/>
      <c r="AMF498" s="106"/>
      <c r="AMG498" s="106"/>
      <c r="AMH498" s="106"/>
      <c r="AMI498" s="106"/>
      <c r="AMJ498" s="106"/>
      <c r="AMK498" s="106"/>
      <c r="AML498" s="106"/>
      <c r="AMM498" s="106"/>
      <c r="AMN498" s="106"/>
      <c r="AMP498" s="106"/>
    </row>
    <row r="499" s="97" customFormat="true" ht="32.1" hidden="false" customHeight="false" outlineLevel="0" collapsed="false">
      <c r="B499" s="124"/>
      <c r="C499" s="156" t="s">
        <v>108</v>
      </c>
      <c r="D499" s="94" t="n">
        <v>926</v>
      </c>
      <c r="E499" s="157" t="s">
        <v>48</v>
      </c>
      <c r="F499" s="157" t="s">
        <v>25</v>
      </c>
      <c r="G499" s="94" t="n">
        <v>6910010500</v>
      </c>
      <c r="H499" s="172" t="n">
        <v>200</v>
      </c>
      <c r="I499" s="161" t="n">
        <f aca="false">SUM(J499:P499)</f>
        <v>1207300</v>
      </c>
      <c r="J499" s="161" t="n">
        <v>1052000</v>
      </c>
      <c r="K499" s="162" t="n">
        <v>155300</v>
      </c>
      <c r="L499" s="162"/>
      <c r="M499" s="162"/>
      <c r="N499" s="162"/>
      <c r="O499" s="162"/>
      <c r="P499" s="163"/>
      <c r="Q499" s="161" t="n">
        <f aca="false">SUM(R499:X499)</f>
        <v>1358400</v>
      </c>
      <c r="R499" s="161" t="n">
        <v>1358400</v>
      </c>
      <c r="S499" s="162"/>
      <c r="T499" s="162"/>
      <c r="U499" s="162"/>
      <c r="V499" s="162"/>
      <c r="W499" s="162"/>
      <c r="X499" s="163"/>
      <c r="ALX499" s="105"/>
      <c r="ALY499" s="106"/>
      <c r="ALZ499" s="106"/>
      <c r="AMA499" s="106"/>
      <c r="AMB499" s="106"/>
      <c r="AMC499" s="106"/>
      <c r="AMD499" s="106"/>
      <c r="AME499" s="106"/>
      <c r="AMF499" s="106"/>
      <c r="AMG499" s="106"/>
      <c r="AMH499" s="106"/>
      <c r="AMI499" s="106"/>
      <c r="AMJ499" s="106"/>
      <c r="AMK499" s="106"/>
      <c r="AML499" s="106"/>
      <c r="AMM499" s="106"/>
      <c r="AMN499" s="106"/>
      <c r="AMP499" s="106"/>
    </row>
    <row r="500" s="97" customFormat="true" ht="31.8" hidden="false" customHeight="true" outlineLevel="0" collapsed="false">
      <c r="B500" s="124"/>
      <c r="C500" s="156" t="s">
        <v>290</v>
      </c>
      <c r="D500" s="94" t="n">
        <v>926</v>
      </c>
      <c r="E500" s="157" t="s">
        <v>48</v>
      </c>
      <c r="F500" s="157" t="s">
        <v>25</v>
      </c>
      <c r="G500" s="94" t="n">
        <v>7100000000</v>
      </c>
      <c r="H500" s="172"/>
      <c r="I500" s="161" t="n">
        <f aca="false">SUM(J500:P500)</f>
        <v>255000</v>
      </c>
      <c r="J500" s="161" t="n">
        <f aca="false">J501</f>
        <v>255000</v>
      </c>
      <c r="K500" s="162" t="n">
        <f aca="false">K501</f>
        <v>0</v>
      </c>
      <c r="L500" s="162" t="n">
        <f aca="false">L501</f>
        <v>0</v>
      </c>
      <c r="M500" s="162" t="n">
        <f aca="false">M501</f>
        <v>0</v>
      </c>
      <c r="N500" s="162" t="n">
        <f aca="false">N501</f>
        <v>0</v>
      </c>
      <c r="O500" s="162" t="n">
        <f aca="false">O501</f>
        <v>0</v>
      </c>
      <c r="P500" s="163" t="n">
        <f aca="false">P501</f>
        <v>0</v>
      </c>
      <c r="Q500" s="161" t="n">
        <f aca="false">SUM(R500:X500)</f>
        <v>255000</v>
      </c>
      <c r="R500" s="161" t="n">
        <f aca="false">R501</f>
        <v>255000</v>
      </c>
      <c r="S500" s="162" t="n">
        <f aca="false">S501</f>
        <v>0</v>
      </c>
      <c r="T500" s="162" t="n">
        <f aca="false">T501</f>
        <v>0</v>
      </c>
      <c r="U500" s="162" t="n">
        <f aca="false">U501</f>
        <v>0</v>
      </c>
      <c r="V500" s="162" t="n">
        <f aca="false">V501</f>
        <v>0</v>
      </c>
      <c r="W500" s="162" t="n">
        <f aca="false">W501</f>
        <v>0</v>
      </c>
      <c r="X500" s="163" t="n">
        <f aca="false">X501</f>
        <v>0</v>
      </c>
      <c r="ALX500" s="105"/>
      <c r="ALY500" s="106"/>
      <c r="ALZ500" s="106"/>
      <c r="AMA500" s="106"/>
      <c r="AMB500" s="106"/>
      <c r="AMC500" s="106"/>
      <c r="AMD500" s="106"/>
      <c r="AME500" s="106"/>
      <c r="AMF500" s="106"/>
      <c r="AMG500" s="106"/>
      <c r="AMH500" s="106"/>
      <c r="AMI500" s="106"/>
      <c r="AMJ500" s="106"/>
      <c r="AMK500" s="106"/>
      <c r="AML500" s="106"/>
      <c r="AMM500" s="106"/>
      <c r="AMN500" s="106"/>
      <c r="AMP500" s="106"/>
    </row>
    <row r="501" s="97" customFormat="true" ht="32.1" hidden="false" customHeight="false" outlineLevel="0" collapsed="false">
      <c r="B501" s="124"/>
      <c r="C501" s="156" t="s">
        <v>291</v>
      </c>
      <c r="D501" s="94" t="n">
        <v>926</v>
      </c>
      <c r="E501" s="157" t="s">
        <v>48</v>
      </c>
      <c r="F501" s="157" t="s">
        <v>25</v>
      </c>
      <c r="G501" s="94" t="n">
        <v>7110000000</v>
      </c>
      <c r="H501" s="172"/>
      <c r="I501" s="161" t="n">
        <f aca="false">SUM(J501:P501)</f>
        <v>255000</v>
      </c>
      <c r="J501" s="161" t="n">
        <f aca="false">J502</f>
        <v>255000</v>
      </c>
      <c r="K501" s="162" t="n">
        <f aca="false">K502</f>
        <v>0</v>
      </c>
      <c r="L501" s="162" t="n">
        <f aca="false">L502</f>
        <v>0</v>
      </c>
      <c r="M501" s="162" t="n">
        <f aca="false">M502</f>
        <v>0</v>
      </c>
      <c r="N501" s="162" t="n">
        <f aca="false">N502</f>
        <v>0</v>
      </c>
      <c r="O501" s="162" t="n">
        <f aca="false">O502</f>
        <v>0</v>
      </c>
      <c r="P501" s="163" t="n">
        <f aca="false">P502</f>
        <v>0</v>
      </c>
      <c r="Q501" s="161" t="n">
        <f aca="false">SUM(R501:X501)</f>
        <v>255000</v>
      </c>
      <c r="R501" s="161" t="n">
        <f aca="false">R502</f>
        <v>255000</v>
      </c>
      <c r="S501" s="162" t="n">
        <f aca="false">S502</f>
        <v>0</v>
      </c>
      <c r="T501" s="162" t="n">
        <f aca="false">T502</f>
        <v>0</v>
      </c>
      <c r="U501" s="162" t="n">
        <f aca="false">U502</f>
        <v>0</v>
      </c>
      <c r="V501" s="162" t="n">
        <f aca="false">V502</f>
        <v>0</v>
      </c>
      <c r="W501" s="162" t="n">
        <f aca="false">W502</f>
        <v>0</v>
      </c>
      <c r="X501" s="163" t="n">
        <f aca="false">X502</f>
        <v>0</v>
      </c>
      <c r="ALX501" s="105"/>
      <c r="ALY501" s="106"/>
      <c r="ALZ501" s="106"/>
      <c r="AMA501" s="106"/>
      <c r="AMB501" s="106"/>
      <c r="AMC501" s="106"/>
      <c r="AMD501" s="106"/>
      <c r="AME501" s="106"/>
      <c r="AMF501" s="106"/>
      <c r="AMG501" s="106"/>
      <c r="AMH501" s="106"/>
      <c r="AMI501" s="106"/>
      <c r="AMJ501" s="106"/>
      <c r="AMK501" s="106"/>
      <c r="AML501" s="106"/>
      <c r="AMM501" s="106"/>
      <c r="AMN501" s="106"/>
      <c r="AMP501" s="106"/>
    </row>
    <row r="502" s="97" customFormat="true" ht="32.1" hidden="false" customHeight="false" outlineLevel="0" collapsed="false">
      <c r="B502" s="124"/>
      <c r="C502" s="156" t="s">
        <v>292</v>
      </c>
      <c r="D502" s="94" t="n">
        <v>926</v>
      </c>
      <c r="E502" s="157" t="s">
        <v>48</v>
      </c>
      <c r="F502" s="157" t="s">
        <v>25</v>
      </c>
      <c r="G502" s="94" t="n">
        <v>7110010610</v>
      </c>
      <c r="H502" s="172"/>
      <c r="I502" s="161" t="n">
        <f aca="false">SUM(J502:P502)</f>
        <v>255000</v>
      </c>
      <c r="J502" s="161" t="n">
        <f aca="false">J503</f>
        <v>255000</v>
      </c>
      <c r="K502" s="162" t="n">
        <f aca="false">K503</f>
        <v>0</v>
      </c>
      <c r="L502" s="162" t="n">
        <f aca="false">L503</f>
        <v>0</v>
      </c>
      <c r="M502" s="162" t="n">
        <f aca="false">M503</f>
        <v>0</v>
      </c>
      <c r="N502" s="162" t="n">
        <f aca="false">N503</f>
        <v>0</v>
      </c>
      <c r="O502" s="162" t="n">
        <f aca="false">O503</f>
        <v>0</v>
      </c>
      <c r="P502" s="163" t="n">
        <f aca="false">P503</f>
        <v>0</v>
      </c>
      <c r="Q502" s="161" t="n">
        <f aca="false">SUM(R502:X502)</f>
        <v>255000</v>
      </c>
      <c r="R502" s="161" t="n">
        <f aca="false">R503</f>
        <v>255000</v>
      </c>
      <c r="S502" s="162" t="n">
        <f aca="false">S503</f>
        <v>0</v>
      </c>
      <c r="T502" s="162" t="n">
        <f aca="false">T503</f>
        <v>0</v>
      </c>
      <c r="U502" s="162" t="n">
        <f aca="false">U503</f>
        <v>0</v>
      </c>
      <c r="V502" s="162" t="n">
        <f aca="false">V503</f>
        <v>0</v>
      </c>
      <c r="W502" s="162" t="n">
        <f aca="false">W503</f>
        <v>0</v>
      </c>
      <c r="X502" s="163" t="n">
        <f aca="false">X503</f>
        <v>0</v>
      </c>
      <c r="ALX502" s="105"/>
      <c r="ALY502" s="106"/>
      <c r="ALZ502" s="106"/>
      <c r="AMA502" s="106"/>
      <c r="AMB502" s="106"/>
      <c r="AMC502" s="106"/>
      <c r="AMD502" s="106"/>
      <c r="AME502" s="106"/>
      <c r="AMF502" s="106"/>
      <c r="AMG502" s="106"/>
      <c r="AMH502" s="106"/>
      <c r="AMI502" s="106"/>
      <c r="AMJ502" s="106"/>
      <c r="AMK502" s="106"/>
      <c r="AML502" s="106"/>
      <c r="AMM502" s="106"/>
      <c r="AMN502" s="106"/>
      <c r="AMP502" s="106"/>
    </row>
    <row r="503" s="97" customFormat="true" ht="32.1" hidden="false" customHeight="false" outlineLevel="0" collapsed="false">
      <c r="B503" s="124"/>
      <c r="C503" s="156" t="s">
        <v>108</v>
      </c>
      <c r="D503" s="94" t="n">
        <v>926</v>
      </c>
      <c r="E503" s="157" t="s">
        <v>48</v>
      </c>
      <c r="F503" s="157" t="s">
        <v>25</v>
      </c>
      <c r="G503" s="94" t="n">
        <v>7110010610</v>
      </c>
      <c r="H503" s="172" t="n">
        <v>200</v>
      </c>
      <c r="I503" s="161" t="n">
        <f aca="false">SUM(J503:P503)</f>
        <v>255000</v>
      </c>
      <c r="J503" s="161" t="n">
        <v>255000</v>
      </c>
      <c r="K503" s="162" t="n">
        <v>0</v>
      </c>
      <c r="L503" s="162"/>
      <c r="M503" s="162"/>
      <c r="N503" s="162"/>
      <c r="O503" s="162"/>
      <c r="P503" s="163"/>
      <c r="Q503" s="161" t="n">
        <f aca="false">SUM(R503:X503)</f>
        <v>255000</v>
      </c>
      <c r="R503" s="161" t="n">
        <v>255000</v>
      </c>
      <c r="S503" s="162"/>
      <c r="T503" s="162"/>
      <c r="U503" s="162"/>
      <c r="V503" s="162"/>
      <c r="W503" s="162"/>
      <c r="X503" s="163"/>
      <c r="ALX503" s="105"/>
      <c r="ALY503" s="106"/>
      <c r="ALZ503" s="106"/>
      <c r="AMA503" s="106"/>
      <c r="AMB503" s="106"/>
      <c r="AMC503" s="106"/>
      <c r="AMD503" s="106"/>
      <c r="AME503" s="106"/>
      <c r="AMF503" s="106"/>
      <c r="AMG503" s="106"/>
      <c r="AMH503" s="106"/>
      <c r="AMI503" s="106"/>
      <c r="AMJ503" s="106"/>
      <c r="AMK503" s="106"/>
      <c r="AML503" s="106"/>
      <c r="AMM503" s="106"/>
      <c r="AMN503" s="106"/>
      <c r="AMP503" s="106"/>
    </row>
    <row r="504" s="123" customFormat="true" ht="48.2" hidden="false" customHeight="false" outlineLevel="0" collapsed="false">
      <c r="B504" s="147" t="s">
        <v>77</v>
      </c>
      <c r="C504" s="148" t="s">
        <v>361</v>
      </c>
      <c r="D504" s="148" t="n">
        <v>929</v>
      </c>
      <c r="E504" s="167"/>
      <c r="F504" s="167"/>
      <c r="G504" s="168"/>
      <c r="H504" s="124"/>
      <c r="I504" s="151" t="n">
        <f aca="false">SUM(J504:P504)</f>
        <v>150236900</v>
      </c>
      <c r="J504" s="151" t="n">
        <f aca="false">J511+J505</f>
        <v>157261900</v>
      </c>
      <c r="K504" s="152" t="n">
        <f aca="false">K511+K505</f>
        <v>-7315800</v>
      </c>
      <c r="L504" s="152" t="n">
        <f aca="false">L511+L505</f>
        <v>290800</v>
      </c>
      <c r="M504" s="152" t="n">
        <f aca="false">M511+M505</f>
        <v>0</v>
      </c>
      <c r="N504" s="152" t="n">
        <f aca="false">N511+N505</f>
        <v>0</v>
      </c>
      <c r="O504" s="152" t="n">
        <f aca="false">O511+O505</f>
        <v>0</v>
      </c>
      <c r="P504" s="153" t="n">
        <f aca="false">P511+P505</f>
        <v>0</v>
      </c>
      <c r="Q504" s="151" t="n">
        <f aca="false">SUM(R504:X504)</f>
        <v>151612000</v>
      </c>
      <c r="R504" s="151" t="n">
        <f aca="false">R511+R505</f>
        <v>148146800</v>
      </c>
      <c r="S504" s="152" t="n">
        <f aca="false">S511+S505</f>
        <v>0</v>
      </c>
      <c r="T504" s="152" t="n">
        <f aca="false">T511+T505</f>
        <v>3465200</v>
      </c>
      <c r="U504" s="152" t="n">
        <f aca="false">U511+U505</f>
        <v>0</v>
      </c>
      <c r="V504" s="152" t="n">
        <f aca="false">V511+V505</f>
        <v>0</v>
      </c>
      <c r="W504" s="152" t="n">
        <f aca="false">W511+W505</f>
        <v>0</v>
      </c>
      <c r="X504" s="153" t="n">
        <f aca="false">X511+X505</f>
        <v>0</v>
      </c>
      <c r="ALX504" s="155"/>
      <c r="ALY504" s="155"/>
      <c r="ALZ504" s="155"/>
      <c r="AMA504" s="155"/>
      <c r="AMB504" s="155"/>
      <c r="AMC504" s="155"/>
      <c r="AMD504" s="155"/>
      <c r="AME504" s="155"/>
      <c r="AMF504" s="155"/>
      <c r="AMG504" s="106"/>
      <c r="AMH504" s="106"/>
      <c r="AMI504" s="106"/>
      <c r="AMJ504" s="106"/>
      <c r="AMK504" s="106"/>
      <c r="AML504" s="106"/>
      <c r="AMM504" s="106"/>
      <c r="AMN504" s="106"/>
      <c r="AMP504" s="106"/>
    </row>
    <row r="505" s="123" customFormat="true" ht="17.35" hidden="false" customHeight="false" outlineLevel="0" collapsed="false">
      <c r="B505" s="147"/>
      <c r="C505" s="156" t="s">
        <v>17</v>
      </c>
      <c r="D505" s="94" t="n">
        <v>929</v>
      </c>
      <c r="E505" s="157" t="s">
        <v>18</v>
      </c>
      <c r="F505" s="157" t="s">
        <v>86</v>
      </c>
      <c r="G505" s="94"/>
      <c r="H505" s="160"/>
      <c r="I505" s="161" t="n">
        <f aca="false">SUM(J505:P505)</f>
        <v>433400</v>
      </c>
      <c r="J505" s="161" t="n">
        <f aca="false">J506</f>
        <v>423000</v>
      </c>
      <c r="K505" s="162" t="n">
        <f aca="false">K506</f>
        <v>10400</v>
      </c>
      <c r="L505" s="162" t="n">
        <f aca="false">L506</f>
        <v>0</v>
      </c>
      <c r="M505" s="162" t="n">
        <f aca="false">M506</f>
        <v>0</v>
      </c>
      <c r="N505" s="162" t="n">
        <f aca="false">N506</f>
        <v>0</v>
      </c>
      <c r="O505" s="162" t="n">
        <f aca="false">O506</f>
        <v>0</v>
      </c>
      <c r="P505" s="163" t="n">
        <f aca="false">P506</f>
        <v>0</v>
      </c>
      <c r="Q505" s="161" t="n">
        <f aca="false">SUM(R505:X505)</f>
        <v>433400</v>
      </c>
      <c r="R505" s="161" t="n">
        <f aca="false">R506</f>
        <v>433400</v>
      </c>
      <c r="S505" s="162" t="n">
        <f aca="false">S506</f>
        <v>0</v>
      </c>
      <c r="T505" s="162" t="n">
        <f aca="false">T506</f>
        <v>0</v>
      </c>
      <c r="U505" s="162" t="n">
        <f aca="false">U506</f>
        <v>0</v>
      </c>
      <c r="V505" s="162" t="n">
        <f aca="false">V506</f>
        <v>0</v>
      </c>
      <c r="W505" s="162" t="n">
        <f aca="false">W506</f>
        <v>0</v>
      </c>
      <c r="X505" s="163" t="n">
        <f aca="false">X506</f>
        <v>0</v>
      </c>
      <c r="ALX505" s="105"/>
      <c r="ALY505" s="106"/>
      <c r="ALZ505" s="106"/>
      <c r="AMA505" s="106"/>
      <c r="AMB505" s="106"/>
      <c r="AMC505" s="106"/>
      <c r="AMD505" s="106"/>
      <c r="AME505" s="106"/>
      <c r="AMF505" s="106"/>
      <c r="AMG505" s="106"/>
      <c r="AMH505" s="106"/>
      <c r="AMI505" s="106"/>
      <c r="AMJ505" s="106"/>
      <c r="AMK505" s="106"/>
      <c r="AML505" s="106"/>
      <c r="AMM505" s="106"/>
      <c r="AMN505" s="106"/>
      <c r="AMP505" s="106"/>
    </row>
    <row r="506" s="123" customFormat="true" ht="17.35" hidden="false" customHeight="false" outlineLevel="0" collapsed="false">
      <c r="B506" s="147"/>
      <c r="C506" s="156" t="s">
        <v>33</v>
      </c>
      <c r="D506" s="94" t="n">
        <v>929</v>
      </c>
      <c r="E506" s="157" t="s">
        <v>18</v>
      </c>
      <c r="F506" s="157" t="s">
        <v>34</v>
      </c>
      <c r="G506" s="94"/>
      <c r="H506" s="160"/>
      <c r="I506" s="161" t="n">
        <f aca="false">SUM(J506:P506)</f>
        <v>433400</v>
      </c>
      <c r="J506" s="161" t="n">
        <f aca="false">J507</f>
        <v>423000</v>
      </c>
      <c r="K506" s="162" t="n">
        <f aca="false">K507</f>
        <v>10400</v>
      </c>
      <c r="L506" s="162" t="n">
        <f aca="false">L507</f>
        <v>0</v>
      </c>
      <c r="M506" s="162" t="n">
        <f aca="false">M507</f>
        <v>0</v>
      </c>
      <c r="N506" s="162" t="n">
        <f aca="false">N507</f>
        <v>0</v>
      </c>
      <c r="O506" s="162" t="n">
        <f aca="false">O507</f>
        <v>0</v>
      </c>
      <c r="P506" s="163" t="n">
        <f aca="false">P507</f>
        <v>0</v>
      </c>
      <c r="Q506" s="161" t="n">
        <f aca="false">SUM(R506:X506)</f>
        <v>433400</v>
      </c>
      <c r="R506" s="161" t="n">
        <f aca="false">R507</f>
        <v>433400</v>
      </c>
      <c r="S506" s="162" t="n">
        <f aca="false">S507</f>
        <v>0</v>
      </c>
      <c r="T506" s="162" t="n">
        <f aca="false">T507</f>
        <v>0</v>
      </c>
      <c r="U506" s="162" t="n">
        <f aca="false">U507</f>
        <v>0</v>
      </c>
      <c r="V506" s="162" t="n">
        <f aca="false">V507</f>
        <v>0</v>
      </c>
      <c r="W506" s="162" t="n">
        <f aca="false">W507</f>
        <v>0</v>
      </c>
      <c r="X506" s="163" t="n">
        <f aca="false">X507</f>
        <v>0</v>
      </c>
      <c r="ALX506" s="105"/>
      <c r="ALY506" s="106"/>
      <c r="ALZ506" s="106"/>
      <c r="AMA506" s="106"/>
      <c r="AMB506" s="106"/>
      <c r="AMC506" s="106"/>
      <c r="AMD506" s="106"/>
      <c r="AME506" s="106"/>
      <c r="AMF506" s="106"/>
      <c r="AMG506" s="106"/>
      <c r="AMH506" s="106"/>
      <c r="AMI506" s="106"/>
      <c r="AMJ506" s="106"/>
      <c r="AMK506" s="106"/>
      <c r="AML506" s="106"/>
      <c r="AMM506" s="106"/>
      <c r="AMN506" s="106"/>
      <c r="AMP506" s="106"/>
    </row>
    <row r="507" s="123" customFormat="true" ht="32.1" hidden="false" customHeight="false" outlineLevel="0" collapsed="false">
      <c r="B507" s="147"/>
      <c r="C507" s="156" t="s">
        <v>102</v>
      </c>
      <c r="D507" s="94" t="n">
        <v>929</v>
      </c>
      <c r="E507" s="157" t="s">
        <v>18</v>
      </c>
      <c r="F507" s="157" t="s">
        <v>34</v>
      </c>
      <c r="G507" s="94" t="n">
        <v>5000000000</v>
      </c>
      <c r="H507" s="160"/>
      <c r="I507" s="161" t="n">
        <f aca="false">SUM(J507:P507)</f>
        <v>433400</v>
      </c>
      <c r="J507" s="161" t="n">
        <f aca="false">J508</f>
        <v>423000</v>
      </c>
      <c r="K507" s="162" t="n">
        <f aca="false">K508</f>
        <v>10400</v>
      </c>
      <c r="L507" s="162" t="n">
        <f aca="false">L508</f>
        <v>0</v>
      </c>
      <c r="M507" s="162" t="n">
        <f aca="false">M508</f>
        <v>0</v>
      </c>
      <c r="N507" s="162" t="n">
        <f aca="false">N508</f>
        <v>0</v>
      </c>
      <c r="O507" s="162" t="n">
        <f aca="false">O508</f>
        <v>0</v>
      </c>
      <c r="P507" s="163" t="n">
        <f aca="false">P508</f>
        <v>0</v>
      </c>
      <c r="Q507" s="161" t="n">
        <f aca="false">SUM(R507:X507)</f>
        <v>433400</v>
      </c>
      <c r="R507" s="161" t="n">
        <f aca="false">R508</f>
        <v>433400</v>
      </c>
      <c r="S507" s="162" t="n">
        <f aca="false">S508</f>
        <v>0</v>
      </c>
      <c r="T507" s="162" t="n">
        <f aca="false">T508</f>
        <v>0</v>
      </c>
      <c r="U507" s="162" t="n">
        <f aca="false">U508</f>
        <v>0</v>
      </c>
      <c r="V507" s="162" t="n">
        <f aca="false">V508</f>
        <v>0</v>
      </c>
      <c r="W507" s="162" t="n">
        <f aca="false">W508</f>
        <v>0</v>
      </c>
      <c r="X507" s="163" t="n">
        <f aca="false">X508</f>
        <v>0</v>
      </c>
      <c r="ALX507" s="105"/>
      <c r="ALY507" s="106"/>
      <c r="ALZ507" s="106"/>
      <c r="AMA507" s="106"/>
      <c r="AMB507" s="106"/>
      <c r="AMC507" s="106"/>
      <c r="AMD507" s="106"/>
      <c r="AME507" s="106"/>
      <c r="AMF507" s="106"/>
      <c r="AMG507" s="106"/>
      <c r="AMH507" s="106"/>
      <c r="AMI507" s="106"/>
      <c r="AMJ507" s="106"/>
      <c r="AMK507" s="106"/>
      <c r="AML507" s="106"/>
      <c r="AMM507" s="106"/>
      <c r="AMN507" s="106"/>
      <c r="AMP507" s="106"/>
    </row>
    <row r="508" s="123" customFormat="true" ht="32.1" hidden="false" customHeight="false" outlineLevel="0" collapsed="false">
      <c r="B508" s="147"/>
      <c r="C508" s="156" t="s">
        <v>121</v>
      </c>
      <c r="D508" s="94" t="n">
        <v>929</v>
      </c>
      <c r="E508" s="157" t="s">
        <v>18</v>
      </c>
      <c r="F508" s="157" t="s">
        <v>34</v>
      </c>
      <c r="G508" s="94" t="n">
        <v>5030000000</v>
      </c>
      <c r="H508" s="160"/>
      <c r="I508" s="161" t="n">
        <f aca="false">SUM(J508:P508)</f>
        <v>433400</v>
      </c>
      <c r="J508" s="161" t="n">
        <f aca="false">J509</f>
        <v>423000</v>
      </c>
      <c r="K508" s="162" t="n">
        <f aca="false">K509</f>
        <v>10400</v>
      </c>
      <c r="L508" s="162" t="n">
        <f aca="false">L509</f>
        <v>0</v>
      </c>
      <c r="M508" s="162" t="n">
        <f aca="false">M509</f>
        <v>0</v>
      </c>
      <c r="N508" s="162" t="n">
        <f aca="false">N509</f>
        <v>0</v>
      </c>
      <c r="O508" s="162" t="n">
        <f aca="false">O509</f>
        <v>0</v>
      </c>
      <c r="P508" s="163" t="n">
        <f aca="false">P509</f>
        <v>0</v>
      </c>
      <c r="Q508" s="161" t="n">
        <f aca="false">SUM(R508:X508)</f>
        <v>433400</v>
      </c>
      <c r="R508" s="161" t="n">
        <f aca="false">R509</f>
        <v>433400</v>
      </c>
      <c r="S508" s="162" t="n">
        <f aca="false">S509</f>
        <v>0</v>
      </c>
      <c r="T508" s="162" t="n">
        <f aca="false">T509</f>
        <v>0</v>
      </c>
      <c r="U508" s="162" t="n">
        <f aca="false">U509</f>
        <v>0</v>
      </c>
      <c r="V508" s="162" t="n">
        <f aca="false">V509</f>
        <v>0</v>
      </c>
      <c r="W508" s="162" t="n">
        <f aca="false">W509</f>
        <v>0</v>
      </c>
      <c r="X508" s="163" t="n">
        <f aca="false">X509</f>
        <v>0</v>
      </c>
      <c r="ALX508" s="105"/>
      <c r="ALY508" s="106"/>
      <c r="ALZ508" s="106"/>
      <c r="AMA508" s="106"/>
      <c r="AMB508" s="106"/>
      <c r="AMC508" s="106"/>
      <c r="AMD508" s="106"/>
      <c r="AME508" s="106"/>
      <c r="AMF508" s="106"/>
      <c r="AMG508" s="106"/>
      <c r="AMH508" s="106"/>
      <c r="AMI508" s="106"/>
      <c r="AMJ508" s="106"/>
      <c r="AMK508" s="106"/>
      <c r="AML508" s="106"/>
      <c r="AMM508" s="106"/>
      <c r="AMN508" s="106"/>
      <c r="AMP508" s="106"/>
    </row>
    <row r="509" s="123" customFormat="true" ht="32.1" hidden="false" customHeight="false" outlineLevel="0" collapsed="false">
      <c r="B509" s="147"/>
      <c r="C509" s="156" t="s">
        <v>122</v>
      </c>
      <c r="D509" s="94" t="n">
        <v>929</v>
      </c>
      <c r="E509" s="157" t="s">
        <v>18</v>
      </c>
      <c r="F509" s="157" t="s">
        <v>34</v>
      </c>
      <c r="G509" s="94" t="n">
        <v>5030010030</v>
      </c>
      <c r="H509" s="160"/>
      <c r="I509" s="161" t="n">
        <f aca="false">SUM(J509:P509)</f>
        <v>433400</v>
      </c>
      <c r="J509" s="161" t="n">
        <f aca="false">J510</f>
        <v>423000</v>
      </c>
      <c r="K509" s="162" t="n">
        <f aca="false">K510</f>
        <v>10400</v>
      </c>
      <c r="L509" s="162" t="n">
        <f aca="false">L510</f>
        <v>0</v>
      </c>
      <c r="M509" s="162" t="n">
        <f aca="false">M510</f>
        <v>0</v>
      </c>
      <c r="N509" s="162" t="n">
        <f aca="false">N510</f>
        <v>0</v>
      </c>
      <c r="O509" s="162" t="n">
        <f aca="false">O510</f>
        <v>0</v>
      </c>
      <c r="P509" s="163" t="n">
        <f aca="false">P510</f>
        <v>0</v>
      </c>
      <c r="Q509" s="161" t="n">
        <f aca="false">SUM(R509:X509)</f>
        <v>433400</v>
      </c>
      <c r="R509" s="161" t="n">
        <f aca="false">R510</f>
        <v>433400</v>
      </c>
      <c r="S509" s="162" t="n">
        <f aca="false">S510</f>
        <v>0</v>
      </c>
      <c r="T509" s="162" t="n">
        <f aca="false">T510</f>
        <v>0</v>
      </c>
      <c r="U509" s="162" t="n">
        <f aca="false">U510</f>
        <v>0</v>
      </c>
      <c r="V509" s="162" t="n">
        <f aca="false">V510</f>
        <v>0</v>
      </c>
      <c r="W509" s="162" t="n">
        <f aca="false">W510</f>
        <v>0</v>
      </c>
      <c r="X509" s="163" t="n">
        <f aca="false">X510</f>
        <v>0</v>
      </c>
      <c r="ALX509" s="105"/>
      <c r="ALY509" s="106"/>
      <c r="ALZ509" s="106"/>
      <c r="AMA509" s="106"/>
      <c r="AMB509" s="106"/>
      <c r="AMC509" s="106"/>
      <c r="AMD509" s="106"/>
      <c r="AME509" s="106"/>
      <c r="AMF509" s="106"/>
      <c r="AMG509" s="106"/>
      <c r="AMH509" s="106"/>
      <c r="AMI509" s="106"/>
      <c r="AMJ509" s="106"/>
      <c r="AMK509" s="106"/>
      <c r="AML509" s="106"/>
      <c r="AMM509" s="106"/>
      <c r="AMN509" s="106"/>
      <c r="AMP509" s="106"/>
    </row>
    <row r="510" s="123" customFormat="true" ht="32.1" hidden="false" customHeight="false" outlineLevel="0" collapsed="false">
      <c r="B510" s="147"/>
      <c r="C510" s="156" t="s">
        <v>108</v>
      </c>
      <c r="D510" s="94" t="n">
        <v>929</v>
      </c>
      <c r="E510" s="157" t="s">
        <v>18</v>
      </c>
      <c r="F510" s="157" t="s">
        <v>34</v>
      </c>
      <c r="G510" s="94" t="n">
        <v>5030010030</v>
      </c>
      <c r="H510" s="160" t="s">
        <v>109</v>
      </c>
      <c r="I510" s="161" t="n">
        <f aca="false">SUM(J510:P510)</f>
        <v>433400</v>
      </c>
      <c r="J510" s="161" t="n">
        <v>423000</v>
      </c>
      <c r="K510" s="162" t="n">
        <v>10400</v>
      </c>
      <c r="L510" s="162"/>
      <c r="M510" s="162"/>
      <c r="N510" s="162"/>
      <c r="O510" s="162"/>
      <c r="P510" s="163"/>
      <c r="Q510" s="161" t="n">
        <f aca="false">SUM(R510:X510)</f>
        <v>433400</v>
      </c>
      <c r="R510" s="161" t="n">
        <v>433400</v>
      </c>
      <c r="S510" s="162"/>
      <c r="T510" s="162"/>
      <c r="U510" s="162"/>
      <c r="V510" s="162"/>
      <c r="W510" s="162"/>
      <c r="X510" s="163"/>
      <c r="ALX510" s="105"/>
      <c r="ALY510" s="106"/>
      <c r="ALZ510" s="106"/>
      <c r="AMA510" s="106"/>
      <c r="AMB510" s="106"/>
      <c r="AMC510" s="106"/>
      <c r="AMD510" s="106"/>
      <c r="AME510" s="106"/>
      <c r="AMF510" s="106"/>
      <c r="AMG510" s="106"/>
      <c r="AMH510" s="106"/>
      <c r="AMI510" s="106"/>
      <c r="AMJ510" s="106"/>
      <c r="AMK510" s="106"/>
      <c r="AML510" s="106"/>
      <c r="AMM510" s="106"/>
      <c r="AMN510" s="106"/>
      <c r="AMP510" s="106"/>
    </row>
    <row r="511" s="97" customFormat="true" ht="17.35" hidden="false" customHeight="false" outlineLevel="0" collapsed="false">
      <c r="B511" s="147"/>
      <c r="C511" s="156" t="s">
        <v>355</v>
      </c>
      <c r="D511" s="94" t="n">
        <v>929</v>
      </c>
      <c r="E511" s="157" t="s">
        <v>31</v>
      </c>
      <c r="F511" s="157" t="s">
        <v>86</v>
      </c>
      <c r="G511" s="94"/>
      <c r="H511" s="160"/>
      <c r="I511" s="161" t="n">
        <f aca="false">SUM(J511:P511)</f>
        <v>149803500</v>
      </c>
      <c r="J511" s="161" t="n">
        <f aca="false">J512+J536+J524+J519</f>
        <v>156838900</v>
      </c>
      <c r="K511" s="162" t="n">
        <f aca="false">K512+K536+K524+K519</f>
        <v>-7326200</v>
      </c>
      <c r="L511" s="162" t="n">
        <f aca="false">L512+L536+L524+L519</f>
        <v>290800</v>
      </c>
      <c r="M511" s="162" t="n">
        <f aca="false">M512+M536+M524+M519</f>
        <v>0</v>
      </c>
      <c r="N511" s="162" t="n">
        <f aca="false">N512+N536+N524+N519</f>
        <v>0</v>
      </c>
      <c r="O511" s="162" t="n">
        <f aca="false">O512+O536+O524+O519</f>
        <v>0</v>
      </c>
      <c r="P511" s="163" t="n">
        <f aca="false">P512+P536+P524+P519</f>
        <v>0</v>
      </c>
      <c r="Q511" s="161" t="n">
        <f aca="false">SUM(R511:X511)</f>
        <v>151178600</v>
      </c>
      <c r="R511" s="161" t="n">
        <f aca="false">R512+R536+R524+R519</f>
        <v>147713400</v>
      </c>
      <c r="S511" s="162" t="n">
        <f aca="false">S512+S536+S524+S519</f>
        <v>0</v>
      </c>
      <c r="T511" s="162" t="n">
        <f aca="false">T512+T536+T524+T519</f>
        <v>3465200</v>
      </c>
      <c r="U511" s="162" t="n">
        <f aca="false">U512+U536+U524+U519</f>
        <v>0</v>
      </c>
      <c r="V511" s="162" t="n">
        <f aca="false">V512+V536+V524+V519</f>
        <v>0</v>
      </c>
      <c r="W511" s="162" t="n">
        <f aca="false">W512+W536+W524+W519</f>
        <v>0</v>
      </c>
      <c r="X511" s="163" t="n">
        <f aca="false">X512+X536+X524+X519</f>
        <v>0</v>
      </c>
      <c r="ALX511" s="105"/>
      <c r="ALY511" s="106"/>
      <c r="ALZ511" s="106"/>
      <c r="AMA511" s="106"/>
      <c r="AMB511" s="106"/>
      <c r="AMC511" s="106"/>
      <c r="AMD511" s="106"/>
      <c r="AME511" s="106"/>
      <c r="AMF511" s="106"/>
      <c r="AMG511" s="106"/>
      <c r="AMH511" s="106"/>
      <c r="AMI511" s="106"/>
      <c r="AMJ511" s="106"/>
      <c r="AMK511" s="106"/>
      <c r="AML511" s="106"/>
      <c r="AMM511" s="106"/>
      <c r="AMN511" s="106"/>
      <c r="AMP511" s="106"/>
    </row>
    <row r="512" s="97" customFormat="true" ht="17.35" hidden="false" customHeight="false" outlineLevel="0" collapsed="false">
      <c r="B512" s="147"/>
      <c r="C512" s="156" t="s">
        <v>356</v>
      </c>
      <c r="D512" s="94" t="n">
        <v>929</v>
      </c>
      <c r="E512" s="157" t="s">
        <v>31</v>
      </c>
      <c r="F512" s="157" t="s">
        <v>18</v>
      </c>
      <c r="G512" s="94"/>
      <c r="H512" s="160"/>
      <c r="I512" s="161" t="n">
        <f aca="false">SUM(J512:P512)</f>
        <v>2120400</v>
      </c>
      <c r="J512" s="161" t="n">
        <f aca="false">J513</f>
        <v>2356300</v>
      </c>
      <c r="K512" s="162" t="n">
        <f aca="false">K513</f>
        <v>-235900</v>
      </c>
      <c r="L512" s="162" t="n">
        <f aca="false">L513</f>
        <v>0</v>
      </c>
      <c r="M512" s="162" t="n">
        <f aca="false">M513</f>
        <v>0</v>
      </c>
      <c r="N512" s="162" t="n">
        <f aca="false">N513</f>
        <v>0</v>
      </c>
      <c r="O512" s="162" t="n">
        <f aca="false">O513</f>
        <v>0</v>
      </c>
      <c r="P512" s="163" t="n">
        <f aca="false">P513</f>
        <v>0</v>
      </c>
      <c r="Q512" s="161" t="n">
        <f aca="false">SUM(R512:X512)</f>
        <v>2088600</v>
      </c>
      <c r="R512" s="161" t="n">
        <f aca="false">R513</f>
        <v>2088600</v>
      </c>
      <c r="S512" s="162" t="n">
        <f aca="false">S513</f>
        <v>0</v>
      </c>
      <c r="T512" s="162" t="n">
        <f aca="false">T513</f>
        <v>0</v>
      </c>
      <c r="U512" s="162" t="n">
        <f aca="false">U513</f>
        <v>0</v>
      </c>
      <c r="V512" s="162" t="n">
        <f aca="false">V513</f>
        <v>0</v>
      </c>
      <c r="W512" s="162" t="n">
        <f aca="false">W513</f>
        <v>0</v>
      </c>
      <c r="X512" s="163" t="n">
        <f aca="false">X513</f>
        <v>0</v>
      </c>
      <c r="ALX512" s="105"/>
      <c r="ALY512" s="106"/>
      <c r="ALZ512" s="106"/>
      <c r="AMA512" s="106"/>
      <c r="AMB512" s="106"/>
      <c r="AMC512" s="106"/>
      <c r="AMD512" s="106"/>
      <c r="AME512" s="106"/>
      <c r="AMF512" s="106"/>
      <c r="AMG512" s="106"/>
      <c r="AMH512" s="106"/>
      <c r="AMI512" s="106"/>
      <c r="AMJ512" s="106"/>
      <c r="AMK512" s="106"/>
      <c r="AML512" s="106"/>
      <c r="AMM512" s="106"/>
      <c r="AMN512" s="106"/>
      <c r="AMP512" s="106"/>
    </row>
    <row r="513" s="97" customFormat="true" ht="32.1" hidden="false" customHeight="false" outlineLevel="0" collapsed="false">
      <c r="B513" s="147"/>
      <c r="C513" s="156" t="s">
        <v>223</v>
      </c>
      <c r="D513" s="94" t="n">
        <v>929</v>
      </c>
      <c r="E513" s="157" t="s">
        <v>31</v>
      </c>
      <c r="F513" s="157" t="s">
        <v>18</v>
      </c>
      <c r="G513" s="94" t="n">
        <v>6100000000</v>
      </c>
      <c r="H513" s="160"/>
      <c r="I513" s="161" t="n">
        <f aca="false">SUM(J513:P513)</f>
        <v>2120400</v>
      </c>
      <c r="J513" s="161" t="n">
        <f aca="false">J514</f>
        <v>2356300</v>
      </c>
      <c r="K513" s="162" t="n">
        <f aca="false">K514</f>
        <v>-235900</v>
      </c>
      <c r="L513" s="162" t="n">
        <f aca="false">L514</f>
        <v>0</v>
      </c>
      <c r="M513" s="162" t="n">
        <f aca="false">M514</f>
        <v>0</v>
      </c>
      <c r="N513" s="162" t="n">
        <f aca="false">N514</f>
        <v>0</v>
      </c>
      <c r="O513" s="162" t="n">
        <f aca="false">O514</f>
        <v>0</v>
      </c>
      <c r="P513" s="163" t="n">
        <f aca="false">P514</f>
        <v>0</v>
      </c>
      <c r="Q513" s="161" t="n">
        <f aca="false">SUM(R513:X513)</f>
        <v>2088600</v>
      </c>
      <c r="R513" s="161" t="n">
        <f aca="false">R514</f>
        <v>2088600</v>
      </c>
      <c r="S513" s="162" t="n">
        <f aca="false">S514</f>
        <v>0</v>
      </c>
      <c r="T513" s="162" t="n">
        <f aca="false">T514</f>
        <v>0</v>
      </c>
      <c r="U513" s="162" t="n">
        <f aca="false">U514</f>
        <v>0</v>
      </c>
      <c r="V513" s="162" t="n">
        <f aca="false">V514</f>
        <v>0</v>
      </c>
      <c r="W513" s="162" t="n">
        <f aca="false">W514</f>
        <v>0</v>
      </c>
      <c r="X513" s="163" t="n">
        <f aca="false">X514</f>
        <v>0</v>
      </c>
      <c r="ALX513" s="105"/>
      <c r="ALY513" s="106"/>
      <c r="ALZ513" s="106"/>
      <c r="AMA513" s="106"/>
      <c r="AMB513" s="106"/>
      <c r="AMC513" s="106"/>
      <c r="AMD513" s="106"/>
      <c r="AME513" s="106"/>
      <c r="AMF513" s="106"/>
      <c r="AMG513" s="106"/>
      <c r="AMH513" s="106"/>
      <c r="AMI513" s="106"/>
      <c r="AMJ513" s="106"/>
      <c r="AMK513" s="106"/>
      <c r="AML513" s="106"/>
      <c r="AMM513" s="106"/>
      <c r="AMN513" s="106"/>
      <c r="AMP513" s="106"/>
    </row>
    <row r="514" s="97" customFormat="true" ht="17.35" hidden="false" customHeight="false" outlineLevel="0" collapsed="false">
      <c r="B514" s="147"/>
      <c r="C514" s="156" t="s">
        <v>224</v>
      </c>
      <c r="D514" s="94" t="n">
        <v>929</v>
      </c>
      <c r="E514" s="157" t="s">
        <v>31</v>
      </c>
      <c r="F514" s="157" t="s">
        <v>18</v>
      </c>
      <c r="G514" s="94" t="n">
        <v>6110000000</v>
      </c>
      <c r="H514" s="160"/>
      <c r="I514" s="161" t="n">
        <f aca="false">SUM(J514:P514)</f>
        <v>2120400</v>
      </c>
      <c r="J514" s="161" t="n">
        <f aca="false">J515</f>
        <v>2356300</v>
      </c>
      <c r="K514" s="162" t="n">
        <f aca="false">K515</f>
        <v>-235900</v>
      </c>
      <c r="L514" s="162" t="n">
        <f aca="false">L515</f>
        <v>0</v>
      </c>
      <c r="M514" s="162" t="n">
        <f aca="false">M515</f>
        <v>0</v>
      </c>
      <c r="N514" s="162" t="n">
        <f aca="false">N515</f>
        <v>0</v>
      </c>
      <c r="O514" s="162" t="n">
        <f aca="false">O515</f>
        <v>0</v>
      </c>
      <c r="P514" s="163" t="n">
        <f aca="false">P515</f>
        <v>0</v>
      </c>
      <c r="Q514" s="161" t="n">
        <f aca="false">SUM(R514:X514)</f>
        <v>2088600</v>
      </c>
      <c r="R514" s="161" t="n">
        <f aca="false">R515</f>
        <v>2088600</v>
      </c>
      <c r="S514" s="162" t="n">
        <f aca="false">S515</f>
        <v>0</v>
      </c>
      <c r="T514" s="162" t="n">
        <f aca="false">T515</f>
        <v>0</v>
      </c>
      <c r="U514" s="162" t="n">
        <f aca="false">U515</f>
        <v>0</v>
      </c>
      <c r="V514" s="162" t="n">
        <f aca="false">V515</f>
        <v>0</v>
      </c>
      <c r="W514" s="162" t="n">
        <f aca="false">W515</f>
        <v>0</v>
      </c>
      <c r="X514" s="163" t="n">
        <f aca="false">X515</f>
        <v>0</v>
      </c>
      <c r="ALX514" s="105"/>
      <c r="ALY514" s="106"/>
      <c r="ALZ514" s="106"/>
      <c r="AMA514" s="106"/>
      <c r="AMB514" s="106"/>
      <c r="AMC514" s="106"/>
      <c r="AMD514" s="106"/>
      <c r="AME514" s="106"/>
      <c r="AMF514" s="106"/>
      <c r="AMG514" s="106"/>
      <c r="AMH514" s="106"/>
      <c r="AMI514" s="106"/>
      <c r="AMJ514" s="106"/>
      <c r="AMK514" s="106"/>
      <c r="AML514" s="106"/>
      <c r="AMM514" s="106"/>
      <c r="AMN514" s="106"/>
      <c r="AMP514" s="106"/>
    </row>
    <row r="515" s="97" customFormat="true" ht="17.35" hidden="false" customHeight="false" outlineLevel="0" collapsed="false">
      <c r="B515" s="147"/>
      <c r="C515" s="156" t="s">
        <v>230</v>
      </c>
      <c r="D515" s="94" t="n">
        <v>929</v>
      </c>
      <c r="E515" s="157" t="s">
        <v>31</v>
      </c>
      <c r="F515" s="157" t="s">
        <v>18</v>
      </c>
      <c r="G515" s="94" t="n">
        <v>6110200000</v>
      </c>
      <c r="H515" s="160"/>
      <c r="I515" s="161" t="n">
        <f aca="false">SUM(J515:P515)</f>
        <v>2120400</v>
      </c>
      <c r="J515" s="161" t="n">
        <f aca="false">J516</f>
        <v>2356300</v>
      </c>
      <c r="K515" s="162" t="n">
        <f aca="false">K516</f>
        <v>-235900</v>
      </c>
      <c r="L515" s="162" t="n">
        <f aca="false">L516</f>
        <v>0</v>
      </c>
      <c r="M515" s="162" t="n">
        <f aca="false">M516</f>
        <v>0</v>
      </c>
      <c r="N515" s="162" t="n">
        <f aca="false">N516</f>
        <v>0</v>
      </c>
      <c r="O515" s="162" t="n">
        <f aca="false">O516</f>
        <v>0</v>
      </c>
      <c r="P515" s="163" t="n">
        <f aca="false">P516</f>
        <v>0</v>
      </c>
      <c r="Q515" s="161" t="n">
        <f aca="false">SUM(R515:X515)</f>
        <v>2088600</v>
      </c>
      <c r="R515" s="161" t="n">
        <f aca="false">R516</f>
        <v>2088600</v>
      </c>
      <c r="S515" s="162" t="n">
        <f aca="false">S516</f>
        <v>0</v>
      </c>
      <c r="T515" s="162" t="n">
        <f aca="false">T516</f>
        <v>0</v>
      </c>
      <c r="U515" s="162" t="n">
        <f aca="false">U516</f>
        <v>0</v>
      </c>
      <c r="V515" s="162" t="n">
        <f aca="false">V516</f>
        <v>0</v>
      </c>
      <c r="W515" s="162" t="n">
        <f aca="false">W516</f>
        <v>0</v>
      </c>
      <c r="X515" s="163" t="n">
        <f aca="false">X516</f>
        <v>0</v>
      </c>
      <c r="ALX515" s="105"/>
      <c r="ALY515" s="106"/>
      <c r="ALZ515" s="106"/>
      <c r="AMA515" s="106"/>
      <c r="AMB515" s="106"/>
      <c r="AMC515" s="106"/>
      <c r="AMD515" s="106"/>
      <c r="AME515" s="106"/>
      <c r="AMF515" s="106"/>
      <c r="AMG515" s="106"/>
      <c r="AMH515" s="106"/>
      <c r="AMI515" s="106"/>
      <c r="AMJ515" s="106"/>
      <c r="AMK515" s="106"/>
      <c r="AML515" s="106"/>
      <c r="AMM515" s="106"/>
      <c r="AMN515" s="106"/>
      <c r="AMP515" s="106"/>
    </row>
    <row r="516" s="97" customFormat="true" ht="17.35" hidden="false" customHeight="false" outlineLevel="0" collapsed="false">
      <c r="B516" s="147"/>
      <c r="C516" s="156" t="s">
        <v>230</v>
      </c>
      <c r="D516" s="94" t="n">
        <v>929</v>
      </c>
      <c r="E516" s="157" t="s">
        <v>31</v>
      </c>
      <c r="F516" s="157" t="s">
        <v>18</v>
      </c>
      <c r="G516" s="94" t="n">
        <v>6110210160</v>
      </c>
      <c r="H516" s="160"/>
      <c r="I516" s="161" t="n">
        <f aca="false">SUM(J516:P516)</f>
        <v>2120400</v>
      </c>
      <c r="J516" s="161" t="n">
        <f aca="false">J517+J518</f>
        <v>2356300</v>
      </c>
      <c r="K516" s="162" t="n">
        <f aca="false">K517+K518</f>
        <v>-235900</v>
      </c>
      <c r="L516" s="162" t="n">
        <f aca="false">L517+L518</f>
        <v>0</v>
      </c>
      <c r="M516" s="162" t="n">
        <f aca="false">M517+M518</f>
        <v>0</v>
      </c>
      <c r="N516" s="162" t="n">
        <f aca="false">N517+N518</f>
        <v>0</v>
      </c>
      <c r="O516" s="162" t="n">
        <f aca="false">O517+O518</f>
        <v>0</v>
      </c>
      <c r="P516" s="163" t="n">
        <f aca="false">P517+P518</f>
        <v>0</v>
      </c>
      <c r="Q516" s="161" t="n">
        <f aca="false">SUM(R516:X516)</f>
        <v>2088600</v>
      </c>
      <c r="R516" s="161" t="n">
        <f aca="false">R517+R518</f>
        <v>2088600</v>
      </c>
      <c r="S516" s="162" t="n">
        <f aca="false">S517+S518</f>
        <v>0</v>
      </c>
      <c r="T516" s="162" t="n">
        <f aca="false">T517+T518</f>
        <v>0</v>
      </c>
      <c r="U516" s="162" t="n">
        <f aca="false">U517+U518</f>
        <v>0</v>
      </c>
      <c r="V516" s="162" t="n">
        <f aca="false">V517+V518</f>
        <v>0</v>
      </c>
      <c r="W516" s="162" t="n">
        <f aca="false">W517+W518</f>
        <v>0</v>
      </c>
      <c r="X516" s="163" t="n">
        <f aca="false">X517+X518</f>
        <v>0</v>
      </c>
      <c r="ALX516" s="105"/>
      <c r="ALY516" s="106"/>
      <c r="ALZ516" s="106"/>
      <c r="AMA516" s="106"/>
      <c r="AMB516" s="106"/>
      <c r="AMC516" s="106"/>
      <c r="AMD516" s="106"/>
      <c r="AME516" s="106"/>
      <c r="AMF516" s="106"/>
      <c r="AMG516" s="106"/>
      <c r="AMH516" s="106"/>
      <c r="AMI516" s="106"/>
      <c r="AMJ516" s="106"/>
      <c r="AMK516" s="106"/>
      <c r="AML516" s="106"/>
      <c r="AMM516" s="106"/>
      <c r="AMN516" s="106"/>
      <c r="AMP516" s="106"/>
    </row>
    <row r="517" s="97" customFormat="true" ht="64.15" hidden="false" customHeight="false" outlineLevel="0" collapsed="false">
      <c r="B517" s="147"/>
      <c r="C517" s="156" t="s">
        <v>105</v>
      </c>
      <c r="D517" s="94" t="n">
        <v>929</v>
      </c>
      <c r="E517" s="157" t="s">
        <v>31</v>
      </c>
      <c r="F517" s="157" t="s">
        <v>18</v>
      </c>
      <c r="G517" s="94" t="n">
        <v>6110210160</v>
      </c>
      <c r="H517" s="160" t="s">
        <v>106</v>
      </c>
      <c r="I517" s="161" t="n">
        <f aca="false">SUM(J517:P517)</f>
        <v>1722800</v>
      </c>
      <c r="J517" s="161" t="n">
        <v>1500000</v>
      </c>
      <c r="K517" s="162" t="n">
        <v>222800</v>
      </c>
      <c r="L517" s="162"/>
      <c r="M517" s="162"/>
      <c r="N517" s="162"/>
      <c r="O517" s="162"/>
      <c r="P517" s="163"/>
      <c r="Q517" s="161" t="n">
        <f aca="false">SUM(R517:X517)</f>
        <v>1697000</v>
      </c>
      <c r="R517" s="161" t="n">
        <v>1697000</v>
      </c>
      <c r="S517" s="162"/>
      <c r="T517" s="162"/>
      <c r="U517" s="162"/>
      <c r="V517" s="162"/>
      <c r="W517" s="162"/>
      <c r="X517" s="163"/>
      <c r="ALX517" s="105"/>
      <c r="ALY517" s="106"/>
      <c r="ALZ517" s="106"/>
      <c r="AMA517" s="106"/>
      <c r="AMB517" s="106"/>
      <c r="AMC517" s="106"/>
      <c r="AMD517" s="106"/>
      <c r="AME517" s="106"/>
      <c r="AMF517" s="106"/>
      <c r="AMG517" s="106"/>
      <c r="AMH517" s="106"/>
      <c r="AMI517" s="106"/>
      <c r="AMJ517" s="106"/>
      <c r="AMK517" s="106"/>
      <c r="AML517" s="106"/>
      <c r="AMM517" s="106"/>
      <c r="AMN517" s="106"/>
      <c r="AMP517" s="106"/>
    </row>
    <row r="518" s="97" customFormat="true" ht="32.1" hidden="false" customHeight="false" outlineLevel="0" collapsed="false">
      <c r="B518" s="147"/>
      <c r="C518" s="156" t="s">
        <v>108</v>
      </c>
      <c r="D518" s="94" t="n">
        <v>929</v>
      </c>
      <c r="E518" s="157" t="s">
        <v>31</v>
      </c>
      <c r="F518" s="157" t="s">
        <v>18</v>
      </c>
      <c r="G518" s="94" t="n">
        <v>6110210160</v>
      </c>
      <c r="H518" s="160" t="s">
        <v>109</v>
      </c>
      <c r="I518" s="161" t="n">
        <f aca="false">SUM(J518:P518)</f>
        <v>397600</v>
      </c>
      <c r="J518" s="161" t="n">
        <v>856300</v>
      </c>
      <c r="K518" s="162" t="n">
        <v>-458700</v>
      </c>
      <c r="L518" s="162"/>
      <c r="M518" s="162"/>
      <c r="N518" s="162"/>
      <c r="O518" s="162"/>
      <c r="P518" s="163"/>
      <c r="Q518" s="161" t="n">
        <f aca="false">SUM(R518:X518)</f>
        <v>391600</v>
      </c>
      <c r="R518" s="161" t="n">
        <v>391600</v>
      </c>
      <c r="S518" s="162"/>
      <c r="T518" s="162"/>
      <c r="U518" s="162"/>
      <c r="V518" s="162"/>
      <c r="W518" s="162"/>
      <c r="X518" s="163"/>
      <c r="ALX518" s="105"/>
      <c r="ALY518" s="106"/>
      <c r="ALZ518" s="106"/>
      <c r="AMA518" s="106"/>
      <c r="AMB518" s="106"/>
      <c r="AMC518" s="106"/>
      <c r="AMD518" s="106"/>
      <c r="AME518" s="106"/>
      <c r="AMF518" s="106"/>
      <c r="AMG518" s="106"/>
      <c r="AMH518" s="106"/>
      <c r="AMI518" s="106"/>
      <c r="AMJ518" s="106"/>
      <c r="AMK518" s="106"/>
      <c r="AML518" s="106"/>
      <c r="AMM518" s="106"/>
      <c r="AMN518" s="106"/>
      <c r="AMP518" s="106"/>
    </row>
    <row r="519" s="97" customFormat="true" ht="17.35" hidden="false" customHeight="false" outlineLevel="0" collapsed="false">
      <c r="B519" s="147"/>
      <c r="C519" s="156" t="s">
        <v>80</v>
      </c>
      <c r="D519" s="94" t="n">
        <v>929</v>
      </c>
      <c r="E519" s="157" t="s">
        <v>31</v>
      </c>
      <c r="F519" s="157" t="s">
        <v>20</v>
      </c>
      <c r="G519" s="94"/>
      <c r="H519" s="160"/>
      <c r="I519" s="161" t="n">
        <f aca="false">SUM(J519:P519)</f>
        <v>31300</v>
      </c>
      <c r="J519" s="161" t="n">
        <f aca="false">J520</f>
        <v>32100</v>
      </c>
      <c r="K519" s="162" t="n">
        <f aca="false">K520</f>
        <v>-800</v>
      </c>
      <c r="L519" s="162" t="n">
        <f aca="false">L520</f>
        <v>0</v>
      </c>
      <c r="M519" s="162" t="n">
        <f aca="false">M520</f>
        <v>0</v>
      </c>
      <c r="N519" s="162" t="n">
        <f aca="false">N520</f>
        <v>0</v>
      </c>
      <c r="O519" s="162" t="n">
        <f aca="false">O520</f>
        <v>0</v>
      </c>
      <c r="P519" s="163" t="n">
        <f aca="false">P520</f>
        <v>0</v>
      </c>
      <c r="Q519" s="161" t="n">
        <f aca="false">SUM(R519:X519)</f>
        <v>32600</v>
      </c>
      <c r="R519" s="161" t="n">
        <f aca="false">R520</f>
        <v>32600</v>
      </c>
      <c r="S519" s="162" t="n">
        <f aca="false">S520</f>
        <v>0</v>
      </c>
      <c r="T519" s="162" t="n">
        <f aca="false">T520</f>
        <v>0</v>
      </c>
      <c r="U519" s="162" t="n">
        <f aca="false">U520</f>
        <v>0</v>
      </c>
      <c r="V519" s="162" t="n">
        <f aca="false">V520</f>
        <v>0</v>
      </c>
      <c r="W519" s="162" t="n">
        <f aca="false">W520</f>
        <v>0</v>
      </c>
      <c r="X519" s="163" t="n">
        <f aca="false">X520</f>
        <v>0</v>
      </c>
      <c r="ALX519" s="105"/>
      <c r="ALY519" s="106"/>
      <c r="ALZ519" s="106"/>
      <c r="AMA519" s="106"/>
      <c r="AMB519" s="106"/>
      <c r="AMC519" s="106"/>
      <c r="AMD519" s="106"/>
      <c r="AME519" s="106"/>
      <c r="AMF519" s="106"/>
      <c r="AMG519" s="106"/>
      <c r="AMH519" s="106"/>
      <c r="AMI519" s="106"/>
      <c r="AMJ519" s="106"/>
      <c r="AMK519" s="106"/>
      <c r="AML519" s="106"/>
      <c r="AMM519" s="106"/>
      <c r="AMN519" s="106"/>
      <c r="AMP519" s="106"/>
    </row>
    <row r="520" s="97" customFormat="true" ht="32.1" hidden="false" customHeight="false" outlineLevel="0" collapsed="false">
      <c r="B520" s="147"/>
      <c r="C520" s="156" t="s">
        <v>223</v>
      </c>
      <c r="D520" s="94" t="n">
        <v>929</v>
      </c>
      <c r="E520" s="157" t="s">
        <v>31</v>
      </c>
      <c r="F520" s="157" t="s">
        <v>20</v>
      </c>
      <c r="G520" s="94" t="n">
        <v>6100000000</v>
      </c>
      <c r="H520" s="160"/>
      <c r="I520" s="161" t="n">
        <f aca="false">SUM(J520:P520)</f>
        <v>31300</v>
      </c>
      <c r="J520" s="161" t="n">
        <f aca="false">J521</f>
        <v>32100</v>
      </c>
      <c r="K520" s="162" t="n">
        <f aca="false">K521</f>
        <v>-800</v>
      </c>
      <c r="L520" s="162" t="n">
        <f aca="false">L521</f>
        <v>0</v>
      </c>
      <c r="M520" s="162" t="n">
        <f aca="false">M521</f>
        <v>0</v>
      </c>
      <c r="N520" s="162" t="n">
        <f aca="false">N521</f>
        <v>0</v>
      </c>
      <c r="O520" s="162" t="n">
        <f aca="false">O521</f>
        <v>0</v>
      </c>
      <c r="P520" s="163" t="n">
        <f aca="false">P521</f>
        <v>0</v>
      </c>
      <c r="Q520" s="161" t="n">
        <f aca="false">SUM(R520:X520)</f>
        <v>32600</v>
      </c>
      <c r="R520" s="161" t="n">
        <f aca="false">R521</f>
        <v>32600</v>
      </c>
      <c r="S520" s="162" t="n">
        <f aca="false">S521</f>
        <v>0</v>
      </c>
      <c r="T520" s="162" t="n">
        <f aca="false">T521</f>
        <v>0</v>
      </c>
      <c r="U520" s="162" t="n">
        <f aca="false">U521</f>
        <v>0</v>
      </c>
      <c r="V520" s="162" t="n">
        <f aca="false">V521</f>
        <v>0</v>
      </c>
      <c r="W520" s="162" t="n">
        <f aca="false">W521</f>
        <v>0</v>
      </c>
      <c r="X520" s="163" t="n">
        <f aca="false">X521</f>
        <v>0</v>
      </c>
      <c r="ALX520" s="105"/>
      <c r="ALY520" s="106"/>
      <c r="ALZ520" s="106"/>
      <c r="AMA520" s="106"/>
      <c r="AMB520" s="106"/>
      <c r="AMC520" s="106"/>
      <c r="AMD520" s="106"/>
      <c r="AME520" s="106"/>
      <c r="AMF520" s="106"/>
      <c r="AMG520" s="106"/>
      <c r="AMH520" s="106"/>
      <c r="AMI520" s="106"/>
      <c r="AMJ520" s="106"/>
      <c r="AMK520" s="106"/>
      <c r="AML520" s="106"/>
      <c r="AMM520" s="106"/>
      <c r="AMN520" s="106"/>
      <c r="AMP520" s="106"/>
    </row>
    <row r="521" s="97" customFormat="true" ht="17.35" hidden="false" customHeight="false" outlineLevel="0" collapsed="false">
      <c r="B521" s="147"/>
      <c r="C521" s="156" t="s">
        <v>224</v>
      </c>
      <c r="D521" s="94" t="n">
        <v>929</v>
      </c>
      <c r="E521" s="157" t="s">
        <v>31</v>
      </c>
      <c r="F521" s="157" t="s">
        <v>20</v>
      </c>
      <c r="G521" s="94" t="n">
        <v>6110000000</v>
      </c>
      <c r="H521" s="160"/>
      <c r="I521" s="161" t="n">
        <f aca="false">SUM(J521:P521)</f>
        <v>31300</v>
      </c>
      <c r="J521" s="161" t="n">
        <f aca="false">J522</f>
        <v>32100</v>
      </c>
      <c r="K521" s="162" t="n">
        <f aca="false">K522</f>
        <v>-800</v>
      </c>
      <c r="L521" s="162" t="n">
        <f aca="false">L522</f>
        <v>0</v>
      </c>
      <c r="M521" s="162" t="n">
        <f aca="false">M522</f>
        <v>0</v>
      </c>
      <c r="N521" s="162" t="n">
        <f aca="false">N522</f>
        <v>0</v>
      </c>
      <c r="O521" s="162" t="n">
        <f aca="false">O522</f>
        <v>0</v>
      </c>
      <c r="P521" s="163" t="n">
        <f aca="false">P522</f>
        <v>0</v>
      </c>
      <c r="Q521" s="161" t="n">
        <f aca="false">SUM(R521:X521)</f>
        <v>32600</v>
      </c>
      <c r="R521" s="161" t="n">
        <f aca="false">R522</f>
        <v>32600</v>
      </c>
      <c r="S521" s="162" t="n">
        <f aca="false">S522</f>
        <v>0</v>
      </c>
      <c r="T521" s="162" t="n">
        <f aca="false">T522</f>
        <v>0</v>
      </c>
      <c r="U521" s="162" t="n">
        <f aca="false">U522</f>
        <v>0</v>
      </c>
      <c r="V521" s="162" t="n">
        <f aca="false">V522</f>
        <v>0</v>
      </c>
      <c r="W521" s="162" t="n">
        <f aca="false">W522</f>
        <v>0</v>
      </c>
      <c r="X521" s="163" t="n">
        <f aca="false">X522</f>
        <v>0</v>
      </c>
      <c r="ALX521" s="105"/>
      <c r="ALY521" s="106"/>
      <c r="ALZ521" s="106"/>
      <c r="AMA521" s="106"/>
      <c r="AMB521" s="106"/>
      <c r="AMC521" s="106"/>
      <c r="AMD521" s="106"/>
      <c r="AME521" s="106"/>
      <c r="AMF521" s="106"/>
      <c r="AMG521" s="106"/>
      <c r="AMH521" s="106"/>
      <c r="AMI521" s="106"/>
      <c r="AMJ521" s="106"/>
      <c r="AMK521" s="106"/>
      <c r="AML521" s="106"/>
      <c r="AMM521" s="106"/>
      <c r="AMN521" s="106"/>
      <c r="AMP521" s="106"/>
    </row>
    <row r="522" s="97" customFormat="true" ht="111.15" hidden="false" customHeight="false" outlineLevel="0" collapsed="false">
      <c r="B522" s="147"/>
      <c r="C522" s="156" t="s">
        <v>172</v>
      </c>
      <c r="D522" s="94" t="n">
        <v>929</v>
      </c>
      <c r="E522" s="157" t="s">
        <v>31</v>
      </c>
      <c r="F522" s="157" t="s">
        <v>20</v>
      </c>
      <c r="G522" s="94" t="n">
        <v>6110060820</v>
      </c>
      <c r="H522" s="160"/>
      <c r="I522" s="161" t="n">
        <f aca="false">SUM(J522:P522)</f>
        <v>31300</v>
      </c>
      <c r="J522" s="161" t="n">
        <f aca="false">J523</f>
        <v>32100</v>
      </c>
      <c r="K522" s="162" t="n">
        <f aca="false">K523</f>
        <v>-800</v>
      </c>
      <c r="L522" s="162" t="n">
        <f aca="false">L523</f>
        <v>0</v>
      </c>
      <c r="M522" s="162" t="n">
        <f aca="false">M523</f>
        <v>0</v>
      </c>
      <c r="N522" s="162" t="n">
        <f aca="false">N523</f>
        <v>0</v>
      </c>
      <c r="O522" s="162" t="n">
        <f aca="false">O523</f>
        <v>0</v>
      </c>
      <c r="P522" s="163" t="n">
        <f aca="false">P523</f>
        <v>0</v>
      </c>
      <c r="Q522" s="161" t="n">
        <f aca="false">SUM(R522:X522)</f>
        <v>32600</v>
      </c>
      <c r="R522" s="161" t="n">
        <f aca="false">R523</f>
        <v>32600</v>
      </c>
      <c r="S522" s="162" t="n">
        <f aca="false">S523</f>
        <v>0</v>
      </c>
      <c r="T522" s="162" t="n">
        <f aca="false">T523</f>
        <v>0</v>
      </c>
      <c r="U522" s="162" t="n">
        <f aca="false">U523</f>
        <v>0</v>
      </c>
      <c r="V522" s="162" t="n">
        <f aca="false">V523</f>
        <v>0</v>
      </c>
      <c r="W522" s="162" t="n">
        <f aca="false">W523</f>
        <v>0</v>
      </c>
      <c r="X522" s="163" t="n">
        <f aca="false">X523</f>
        <v>0</v>
      </c>
      <c r="ALX522" s="105"/>
      <c r="ALY522" s="106"/>
      <c r="ALZ522" s="106"/>
      <c r="AMA522" s="106"/>
      <c r="AMB522" s="106"/>
      <c r="AMC522" s="106"/>
      <c r="AMD522" s="106"/>
      <c r="AME522" s="106"/>
      <c r="AMF522" s="106"/>
      <c r="AMG522" s="106"/>
      <c r="AMH522" s="106"/>
      <c r="AMI522" s="106"/>
      <c r="AMJ522" s="106"/>
      <c r="AMK522" s="106"/>
      <c r="AML522" s="106"/>
      <c r="AMM522" s="106"/>
      <c r="AMN522" s="106"/>
      <c r="AMP522" s="106"/>
    </row>
    <row r="523" s="97" customFormat="true" ht="32.1" hidden="false" customHeight="false" outlineLevel="0" collapsed="false">
      <c r="B523" s="147"/>
      <c r="C523" s="156" t="s">
        <v>171</v>
      </c>
      <c r="D523" s="94" t="n">
        <v>929</v>
      </c>
      <c r="E523" s="157" t="s">
        <v>31</v>
      </c>
      <c r="F523" s="157" t="s">
        <v>20</v>
      </c>
      <c r="G523" s="94" t="n">
        <v>6110060820</v>
      </c>
      <c r="H523" s="160" t="s">
        <v>201</v>
      </c>
      <c r="I523" s="161" t="n">
        <f aca="false">SUM(J523:P523)</f>
        <v>31300</v>
      </c>
      <c r="J523" s="161" t="n">
        <v>32100</v>
      </c>
      <c r="K523" s="162" t="n">
        <v>-800</v>
      </c>
      <c r="L523" s="162"/>
      <c r="M523" s="162"/>
      <c r="N523" s="162"/>
      <c r="O523" s="162"/>
      <c r="P523" s="163"/>
      <c r="Q523" s="161" t="n">
        <f aca="false">SUM(R523:X523)</f>
        <v>32600</v>
      </c>
      <c r="R523" s="161" t="n">
        <v>32600</v>
      </c>
      <c r="S523" s="162"/>
      <c r="T523" s="162"/>
      <c r="U523" s="162"/>
      <c r="V523" s="162"/>
      <c r="W523" s="162"/>
      <c r="X523" s="163"/>
      <c r="ALX523" s="105"/>
      <c r="ALY523" s="106"/>
      <c r="ALZ523" s="106"/>
      <c r="AMA523" s="106"/>
      <c r="AMB523" s="106"/>
      <c r="AMC523" s="106"/>
      <c r="AMD523" s="106"/>
      <c r="AME523" s="106"/>
      <c r="AMF523" s="106"/>
      <c r="AMG523" s="106"/>
      <c r="AMH523" s="106"/>
      <c r="AMI523" s="106"/>
      <c r="AMJ523" s="106"/>
      <c r="AMK523" s="106"/>
      <c r="AML523" s="106"/>
      <c r="AMM523" s="106"/>
      <c r="AMN523" s="106"/>
      <c r="AMP523" s="106"/>
    </row>
    <row r="524" s="97" customFormat="true" ht="17.35" hidden="false" customHeight="false" outlineLevel="0" collapsed="false">
      <c r="B524" s="147"/>
      <c r="C524" s="156" t="s">
        <v>81</v>
      </c>
      <c r="D524" s="94" t="n">
        <v>929</v>
      </c>
      <c r="E524" s="157" t="s">
        <v>31</v>
      </c>
      <c r="F524" s="157" t="s">
        <v>22</v>
      </c>
      <c r="G524" s="94"/>
      <c r="H524" s="160"/>
      <c r="I524" s="161" t="n">
        <f aca="false">SUM(J524:P524)</f>
        <v>144653200</v>
      </c>
      <c r="J524" s="161" t="n">
        <f aca="false">J525</f>
        <v>151521400</v>
      </c>
      <c r="K524" s="162" t="n">
        <f aca="false">K525</f>
        <v>-7159000</v>
      </c>
      <c r="L524" s="162" t="n">
        <f aca="false">L525</f>
        <v>290800</v>
      </c>
      <c r="M524" s="162" t="n">
        <f aca="false">M525</f>
        <v>0</v>
      </c>
      <c r="N524" s="162" t="n">
        <f aca="false">N525</f>
        <v>0</v>
      </c>
      <c r="O524" s="162" t="n">
        <f aca="false">O525</f>
        <v>0</v>
      </c>
      <c r="P524" s="163" t="n">
        <f aca="false">P525</f>
        <v>0</v>
      </c>
      <c r="Q524" s="161" t="n">
        <f aca="false">SUM(R524:X524)</f>
        <v>146103800</v>
      </c>
      <c r="R524" s="161" t="n">
        <f aca="false">R525</f>
        <v>142638600</v>
      </c>
      <c r="S524" s="162" t="n">
        <f aca="false">S525</f>
        <v>0</v>
      </c>
      <c r="T524" s="162" t="n">
        <f aca="false">T525</f>
        <v>3465200</v>
      </c>
      <c r="U524" s="162" t="n">
        <f aca="false">U525</f>
        <v>0</v>
      </c>
      <c r="V524" s="162" t="n">
        <f aca="false">V525</f>
        <v>0</v>
      </c>
      <c r="W524" s="162" t="n">
        <f aca="false">W525</f>
        <v>0</v>
      </c>
      <c r="X524" s="163" t="n">
        <f aca="false">X525</f>
        <v>0</v>
      </c>
      <c r="ALX524" s="105"/>
      <c r="ALY524" s="106"/>
      <c r="ALZ524" s="106"/>
      <c r="AMA524" s="106"/>
      <c r="AMB524" s="106"/>
      <c r="AMC524" s="106"/>
      <c r="AMD524" s="106"/>
      <c r="AME524" s="106"/>
      <c r="AMF524" s="106"/>
      <c r="AMG524" s="106"/>
      <c r="AMH524" s="106"/>
      <c r="AMI524" s="106"/>
      <c r="AMJ524" s="106"/>
      <c r="AMK524" s="106"/>
      <c r="AML524" s="106"/>
      <c r="AMM524" s="106"/>
      <c r="AMN524" s="106"/>
      <c r="AMP524" s="106"/>
    </row>
    <row r="525" s="97" customFormat="true" ht="32.1" hidden="false" customHeight="false" outlineLevel="0" collapsed="false">
      <c r="B525" s="147"/>
      <c r="C525" s="156" t="s">
        <v>223</v>
      </c>
      <c r="D525" s="94" t="n">
        <v>929</v>
      </c>
      <c r="E525" s="157" t="s">
        <v>31</v>
      </c>
      <c r="F525" s="157" t="s">
        <v>22</v>
      </c>
      <c r="G525" s="94" t="n">
        <v>6100000000</v>
      </c>
      <c r="H525" s="160"/>
      <c r="I525" s="161" t="n">
        <f aca="false">SUM(J525:P525)</f>
        <v>144653200</v>
      </c>
      <c r="J525" s="161" t="n">
        <f aca="false">J526</f>
        <v>151521400</v>
      </c>
      <c r="K525" s="162" t="n">
        <f aca="false">K526</f>
        <v>-7159000</v>
      </c>
      <c r="L525" s="162" t="n">
        <f aca="false">L526</f>
        <v>290800</v>
      </c>
      <c r="M525" s="162" t="n">
        <f aca="false">M526</f>
        <v>0</v>
      </c>
      <c r="N525" s="162" t="n">
        <f aca="false">N526</f>
        <v>0</v>
      </c>
      <c r="O525" s="162" t="n">
        <f aca="false">O526</f>
        <v>0</v>
      </c>
      <c r="P525" s="163" t="n">
        <f aca="false">P526</f>
        <v>0</v>
      </c>
      <c r="Q525" s="161" t="n">
        <f aca="false">SUM(R525:X525)</f>
        <v>146103800</v>
      </c>
      <c r="R525" s="161" t="n">
        <f aca="false">R526</f>
        <v>142638600</v>
      </c>
      <c r="S525" s="162" t="n">
        <f aca="false">S526</f>
        <v>0</v>
      </c>
      <c r="T525" s="162" t="n">
        <f aca="false">T526</f>
        <v>3465200</v>
      </c>
      <c r="U525" s="162" t="n">
        <f aca="false">U526</f>
        <v>0</v>
      </c>
      <c r="V525" s="162" t="n">
        <f aca="false">V526</f>
        <v>0</v>
      </c>
      <c r="W525" s="162" t="n">
        <f aca="false">W526</f>
        <v>0</v>
      </c>
      <c r="X525" s="163" t="n">
        <f aca="false">X526</f>
        <v>0</v>
      </c>
      <c r="ALX525" s="105"/>
      <c r="ALY525" s="106"/>
      <c r="ALZ525" s="106"/>
      <c r="AMA525" s="106"/>
      <c r="AMB525" s="106"/>
      <c r="AMC525" s="106"/>
      <c r="AMD525" s="106"/>
      <c r="AME525" s="106"/>
      <c r="AMF525" s="106"/>
      <c r="AMG525" s="106"/>
      <c r="AMH525" s="106"/>
      <c r="AMI525" s="106"/>
      <c r="AMJ525" s="106"/>
      <c r="AMK525" s="106"/>
      <c r="AML525" s="106"/>
      <c r="AMM525" s="106"/>
      <c r="AMN525" s="106"/>
      <c r="AMP525" s="106"/>
    </row>
    <row r="526" s="97" customFormat="true" ht="17.35" hidden="false" customHeight="false" outlineLevel="0" collapsed="false">
      <c r="B526" s="147"/>
      <c r="C526" s="156" t="s">
        <v>224</v>
      </c>
      <c r="D526" s="94" t="n">
        <v>929</v>
      </c>
      <c r="E526" s="157" t="s">
        <v>31</v>
      </c>
      <c r="F526" s="157" t="s">
        <v>22</v>
      </c>
      <c r="G526" s="94" t="n">
        <v>6110000000</v>
      </c>
      <c r="H526" s="160"/>
      <c r="I526" s="161" t="n">
        <f aca="false">SUM(J526:P526)</f>
        <v>144653200</v>
      </c>
      <c r="J526" s="161" t="n">
        <f aca="false">J527+J531+J533</f>
        <v>151521400</v>
      </c>
      <c r="K526" s="161" t="n">
        <f aca="false">K527+K531+K533</f>
        <v>-7159000</v>
      </c>
      <c r="L526" s="162" t="n">
        <f aca="false">L527+L531+L533</f>
        <v>290800</v>
      </c>
      <c r="M526" s="162" t="n">
        <f aca="false">M527+M531+M533</f>
        <v>0</v>
      </c>
      <c r="N526" s="162" t="n">
        <f aca="false">N527+N531+N533</f>
        <v>0</v>
      </c>
      <c r="O526" s="162" t="n">
        <f aca="false">O527+O531+O533</f>
        <v>0</v>
      </c>
      <c r="P526" s="163" t="n">
        <f aca="false">P527+P531+P533+P529</f>
        <v>0</v>
      </c>
      <c r="Q526" s="161" t="n">
        <f aca="false">SUM(R526:X526)</f>
        <v>146103800</v>
      </c>
      <c r="R526" s="161" t="n">
        <f aca="false">R527+R531+R533</f>
        <v>142638600</v>
      </c>
      <c r="S526" s="162" t="n">
        <f aca="false">S527+S531+S533</f>
        <v>0</v>
      </c>
      <c r="T526" s="162" t="n">
        <f aca="false">T527+T531+T533+T529</f>
        <v>3465200</v>
      </c>
      <c r="U526" s="162" t="n">
        <f aca="false">U527+U531+U533</f>
        <v>0</v>
      </c>
      <c r="V526" s="162" t="n">
        <f aca="false">V527+V531+V533</f>
        <v>0</v>
      </c>
      <c r="W526" s="179" t="n">
        <f aca="false">W527+W531+W533+W529</f>
        <v>0</v>
      </c>
      <c r="X526" s="163" t="n">
        <f aca="false">X527+X531+X533+X529</f>
        <v>0</v>
      </c>
      <c r="ALX526" s="105"/>
      <c r="ALY526" s="106"/>
      <c r="ALZ526" s="106"/>
      <c r="AMA526" s="106"/>
      <c r="AMB526" s="106"/>
      <c r="AMC526" s="106"/>
      <c r="AMD526" s="106"/>
      <c r="AME526" s="106"/>
      <c r="AMF526" s="106"/>
      <c r="AMG526" s="106"/>
      <c r="AMH526" s="106"/>
      <c r="AMI526" s="106"/>
      <c r="AMJ526" s="106"/>
      <c r="AMK526" s="106"/>
      <c r="AML526" s="106"/>
      <c r="AMM526" s="106"/>
      <c r="AMN526" s="106"/>
      <c r="AMP526" s="106"/>
    </row>
    <row r="527" s="97" customFormat="true" ht="32.1" hidden="false" customHeight="false" outlineLevel="0" collapsed="false">
      <c r="B527" s="147"/>
      <c r="C527" s="156" t="s">
        <v>135</v>
      </c>
      <c r="D527" s="94" t="n">
        <v>929</v>
      </c>
      <c r="E527" s="157" t="s">
        <v>31</v>
      </c>
      <c r="F527" s="157" t="s">
        <v>22</v>
      </c>
      <c r="G527" s="94" t="n">
        <v>6110000590</v>
      </c>
      <c r="H527" s="160"/>
      <c r="I527" s="161" t="n">
        <f aca="false">SUM(J527:P527)</f>
        <v>142150600</v>
      </c>
      <c r="J527" s="161" t="n">
        <f aca="false">J528</f>
        <v>149319600</v>
      </c>
      <c r="K527" s="162" t="n">
        <f aca="false">K528</f>
        <v>-7169000</v>
      </c>
      <c r="L527" s="162" t="n">
        <f aca="false">L528</f>
        <v>0</v>
      </c>
      <c r="M527" s="162" t="n">
        <f aca="false">M528</f>
        <v>0</v>
      </c>
      <c r="N527" s="162" t="n">
        <f aca="false">N528</f>
        <v>0</v>
      </c>
      <c r="O527" s="162" t="n">
        <f aca="false">O528</f>
        <v>0</v>
      </c>
      <c r="P527" s="163" t="n">
        <f aca="false">P528</f>
        <v>0</v>
      </c>
      <c r="Q527" s="161" t="n">
        <f aca="false">SUM(R527:X527)</f>
        <v>140426800</v>
      </c>
      <c r="R527" s="161" t="n">
        <f aca="false">R528</f>
        <v>140426800</v>
      </c>
      <c r="S527" s="162" t="n">
        <f aca="false">S528</f>
        <v>0</v>
      </c>
      <c r="T527" s="162" t="n">
        <f aca="false">T528</f>
        <v>0</v>
      </c>
      <c r="U527" s="162" t="n">
        <f aca="false">U528</f>
        <v>0</v>
      </c>
      <c r="V527" s="162" t="n">
        <f aca="false">V528</f>
        <v>0</v>
      </c>
      <c r="W527" s="162" t="n">
        <f aca="false">W528</f>
        <v>0</v>
      </c>
      <c r="X527" s="163" t="n">
        <f aca="false">X528</f>
        <v>0</v>
      </c>
      <c r="ALX527" s="105"/>
      <c r="ALY527" s="106"/>
      <c r="ALZ527" s="106"/>
      <c r="AMA527" s="106"/>
      <c r="AMB527" s="106"/>
      <c r="AMC527" s="106"/>
      <c r="AMD527" s="106"/>
      <c r="AME527" s="106"/>
      <c r="AMF527" s="106"/>
      <c r="AMG527" s="106"/>
      <c r="AMH527" s="106"/>
      <c r="AMI527" s="106"/>
      <c r="AMJ527" s="106"/>
      <c r="AMK527" s="106"/>
      <c r="AML527" s="106"/>
      <c r="AMM527" s="106"/>
      <c r="AMN527" s="106"/>
      <c r="AMP527" s="106"/>
    </row>
    <row r="528" s="97" customFormat="true" ht="32.1" hidden="false" customHeight="false" outlineLevel="0" collapsed="false">
      <c r="B528" s="147"/>
      <c r="C528" s="156" t="s">
        <v>169</v>
      </c>
      <c r="D528" s="94" t="n">
        <v>929</v>
      </c>
      <c r="E528" s="157" t="s">
        <v>31</v>
      </c>
      <c r="F528" s="157" t="s">
        <v>22</v>
      </c>
      <c r="G528" s="94" t="n">
        <v>6110000590</v>
      </c>
      <c r="H528" s="160" t="s">
        <v>201</v>
      </c>
      <c r="I528" s="161" t="n">
        <f aca="false">SUM(J528:P528)</f>
        <v>142150600</v>
      </c>
      <c r="J528" s="161" t="n">
        <v>149319600</v>
      </c>
      <c r="K528" s="162" t="n">
        <v>-7169000</v>
      </c>
      <c r="L528" s="162"/>
      <c r="M528" s="162"/>
      <c r="N528" s="162"/>
      <c r="O528" s="162"/>
      <c r="P528" s="163"/>
      <c r="Q528" s="161" t="n">
        <f aca="false">SUM(R528:X528)</f>
        <v>140426800</v>
      </c>
      <c r="R528" s="161" t="n">
        <v>140426800</v>
      </c>
      <c r="S528" s="162"/>
      <c r="T528" s="162"/>
      <c r="U528" s="162"/>
      <c r="V528" s="162"/>
      <c r="W528" s="162"/>
      <c r="X528" s="163"/>
      <c r="ALX528" s="105"/>
      <c r="ALY528" s="106"/>
      <c r="ALZ528" s="106"/>
      <c r="AMA528" s="106"/>
      <c r="AMB528" s="106"/>
      <c r="AMC528" s="106"/>
      <c r="AMD528" s="106"/>
      <c r="AME528" s="106"/>
      <c r="AMF528" s="106"/>
      <c r="AMG528" s="106"/>
      <c r="AMH528" s="106"/>
      <c r="AMI528" s="106"/>
      <c r="AMJ528" s="106"/>
      <c r="AMK528" s="106"/>
      <c r="AML528" s="106"/>
      <c r="AMM528" s="106"/>
      <c r="AMN528" s="106"/>
      <c r="AMP528" s="106"/>
    </row>
    <row r="529" s="97" customFormat="true" ht="32.1" hidden="false" customHeight="false" outlineLevel="0" collapsed="false">
      <c r="B529" s="147"/>
      <c r="C529" s="156" t="s">
        <v>225</v>
      </c>
      <c r="D529" s="94" t="n">
        <v>929</v>
      </c>
      <c r="E529" s="157" t="s">
        <v>31</v>
      </c>
      <c r="F529" s="157" t="s">
        <v>22</v>
      </c>
      <c r="G529" s="94" t="s">
        <v>226</v>
      </c>
      <c r="H529" s="160"/>
      <c r="I529" s="161" t="n">
        <f aca="false">SUM(J529:P529)</f>
        <v>0</v>
      </c>
      <c r="J529" s="161"/>
      <c r="K529" s="162"/>
      <c r="L529" s="162"/>
      <c r="M529" s="162"/>
      <c r="N529" s="162"/>
      <c r="O529" s="162" t="n">
        <f aca="false">O530</f>
        <v>0</v>
      </c>
      <c r="P529" s="163" t="n">
        <f aca="false">P530</f>
        <v>0</v>
      </c>
      <c r="Q529" s="161" t="n">
        <f aca="false">SUM(R529:X529)</f>
        <v>3174400</v>
      </c>
      <c r="R529" s="161"/>
      <c r="S529" s="162"/>
      <c r="T529" s="162" t="n">
        <f aca="false">T530</f>
        <v>3174400</v>
      </c>
      <c r="U529" s="162"/>
      <c r="V529" s="162"/>
      <c r="W529" s="162" t="n">
        <f aca="false">W530</f>
        <v>0</v>
      </c>
      <c r="X529" s="163" t="n">
        <f aca="false">X530</f>
        <v>0</v>
      </c>
      <c r="ALX529" s="105"/>
      <c r="ALY529" s="106"/>
      <c r="ALZ529" s="106"/>
      <c r="AMA529" s="106"/>
      <c r="AMB529" s="106"/>
      <c r="AMC529" s="106"/>
      <c r="AMD529" s="106"/>
      <c r="AME529" s="106"/>
      <c r="AMF529" s="106"/>
      <c r="AMG529" s="106"/>
      <c r="AMH529" s="106"/>
      <c r="AMI529" s="106"/>
      <c r="AMJ529" s="106"/>
      <c r="AMK529" s="106"/>
      <c r="AML529" s="106"/>
      <c r="AMM529" s="106"/>
      <c r="AMN529" s="106"/>
      <c r="AMP529" s="106"/>
    </row>
    <row r="530" s="97" customFormat="true" ht="32.1" hidden="false" customHeight="false" outlineLevel="0" collapsed="false">
      <c r="B530" s="147"/>
      <c r="C530" s="156" t="s">
        <v>169</v>
      </c>
      <c r="D530" s="94" t="n">
        <v>929</v>
      </c>
      <c r="E530" s="157" t="s">
        <v>31</v>
      </c>
      <c r="F530" s="157" t="s">
        <v>22</v>
      </c>
      <c r="G530" s="94" t="s">
        <v>226</v>
      </c>
      <c r="H530" s="160" t="s">
        <v>201</v>
      </c>
      <c r="I530" s="161" t="n">
        <f aca="false">SUM(J530:P530)</f>
        <v>0</v>
      </c>
      <c r="J530" s="161"/>
      <c r="K530" s="162"/>
      <c r="L530" s="162"/>
      <c r="M530" s="162"/>
      <c r="N530" s="162"/>
      <c r="O530" s="162"/>
      <c r="P530" s="163"/>
      <c r="Q530" s="161" t="n">
        <f aca="false">SUM(R530:X530)</f>
        <v>3174400</v>
      </c>
      <c r="R530" s="161"/>
      <c r="S530" s="162"/>
      <c r="T530" s="162" t="n">
        <v>3174400</v>
      </c>
      <c r="U530" s="162"/>
      <c r="V530" s="162"/>
      <c r="W530" s="162"/>
      <c r="X530" s="163"/>
      <c r="ALX530" s="105"/>
      <c r="ALY530" s="106"/>
      <c r="ALZ530" s="106"/>
      <c r="AMA530" s="106"/>
      <c r="AMB530" s="106"/>
      <c r="AMC530" s="106"/>
      <c r="AMD530" s="106"/>
      <c r="AME530" s="106"/>
      <c r="AMF530" s="106"/>
      <c r="AMG530" s="106"/>
      <c r="AMH530" s="106"/>
      <c r="AMI530" s="106"/>
      <c r="AMJ530" s="106"/>
      <c r="AMK530" s="106"/>
      <c r="AML530" s="106"/>
      <c r="AMM530" s="106"/>
      <c r="AMN530" s="106"/>
      <c r="AMP530" s="106"/>
    </row>
    <row r="531" s="97" customFormat="true" ht="32.1" hidden="false" customHeight="false" outlineLevel="0" collapsed="false">
      <c r="B531" s="147"/>
      <c r="C531" s="156" t="s">
        <v>227</v>
      </c>
      <c r="D531" s="94" t="n">
        <v>929</v>
      </c>
      <c r="E531" s="157" t="s">
        <v>31</v>
      </c>
      <c r="F531" s="157" t="s">
        <v>22</v>
      </c>
      <c r="G531" s="94" t="s">
        <v>228</v>
      </c>
      <c r="H531" s="160"/>
      <c r="I531" s="161" t="n">
        <f aca="false">SUM(J531:P531)</f>
        <v>1902600</v>
      </c>
      <c r="J531" s="161" t="n">
        <f aca="false">J532</f>
        <v>1601800</v>
      </c>
      <c r="K531" s="162" t="n">
        <f aca="false">K532</f>
        <v>10000</v>
      </c>
      <c r="L531" s="162" t="n">
        <f aca="false">L532</f>
        <v>290800</v>
      </c>
      <c r="M531" s="162" t="n">
        <f aca="false">M532</f>
        <v>0</v>
      </c>
      <c r="N531" s="162" t="n">
        <f aca="false">N532</f>
        <v>0</v>
      </c>
      <c r="O531" s="162" t="n">
        <f aca="false">O532</f>
        <v>0</v>
      </c>
      <c r="P531" s="163" t="n">
        <f aca="false">P532</f>
        <v>0</v>
      </c>
      <c r="Q531" s="161" t="n">
        <f aca="false">SUM(R531:X531)</f>
        <v>1902600</v>
      </c>
      <c r="R531" s="161" t="n">
        <f aca="false">R532</f>
        <v>1611800</v>
      </c>
      <c r="S531" s="162" t="n">
        <f aca="false">S532</f>
        <v>0</v>
      </c>
      <c r="T531" s="162" t="n">
        <f aca="false">T532</f>
        <v>290800</v>
      </c>
      <c r="U531" s="162" t="n">
        <f aca="false">U532</f>
        <v>0</v>
      </c>
      <c r="V531" s="162" t="n">
        <f aca="false">V532</f>
        <v>0</v>
      </c>
      <c r="W531" s="162" t="n">
        <f aca="false">W532</f>
        <v>0</v>
      </c>
      <c r="X531" s="163" t="n">
        <f aca="false">X532</f>
        <v>0</v>
      </c>
      <c r="ALX531" s="105"/>
      <c r="ALY531" s="106"/>
      <c r="ALZ531" s="106"/>
      <c r="AMA531" s="106"/>
      <c r="AMB531" s="106"/>
      <c r="AMC531" s="106"/>
      <c r="AMD531" s="106"/>
      <c r="AME531" s="106"/>
      <c r="AMF531" s="106"/>
      <c r="AMG531" s="106"/>
      <c r="AMH531" s="106"/>
      <c r="AMI531" s="106"/>
      <c r="AMJ531" s="106"/>
      <c r="AMK531" s="106"/>
      <c r="AML531" s="106"/>
      <c r="AMM531" s="106"/>
      <c r="AMN531" s="106"/>
      <c r="AMP531" s="106"/>
    </row>
    <row r="532" s="97" customFormat="true" ht="32.1" hidden="false" customHeight="false" outlineLevel="0" collapsed="false">
      <c r="B532" s="147"/>
      <c r="C532" s="156" t="s">
        <v>169</v>
      </c>
      <c r="D532" s="94" t="n">
        <v>929</v>
      </c>
      <c r="E532" s="157" t="s">
        <v>31</v>
      </c>
      <c r="F532" s="157" t="s">
        <v>22</v>
      </c>
      <c r="G532" s="94" t="s">
        <v>228</v>
      </c>
      <c r="H532" s="160" t="s">
        <v>201</v>
      </c>
      <c r="I532" s="161" t="n">
        <f aca="false">SUM(J532:P532)</f>
        <v>1902600</v>
      </c>
      <c r="J532" s="161" t="n">
        <v>1601800</v>
      </c>
      <c r="K532" s="162" t="n">
        <v>10000</v>
      </c>
      <c r="L532" s="162" t="n">
        <v>290800</v>
      </c>
      <c r="M532" s="162"/>
      <c r="N532" s="162"/>
      <c r="O532" s="162"/>
      <c r="P532" s="163"/>
      <c r="Q532" s="161" t="n">
        <f aca="false">SUM(R532:X532)</f>
        <v>1902600</v>
      </c>
      <c r="R532" s="161" t="n">
        <v>1611800</v>
      </c>
      <c r="S532" s="162"/>
      <c r="T532" s="162" t="n">
        <v>290800</v>
      </c>
      <c r="U532" s="162"/>
      <c r="V532" s="162"/>
      <c r="W532" s="162"/>
      <c r="X532" s="163"/>
      <c r="ALX532" s="105"/>
      <c r="ALY532" s="106"/>
      <c r="ALZ532" s="106"/>
      <c r="AMA532" s="106"/>
      <c r="AMB532" s="106"/>
      <c r="AMC532" s="106"/>
      <c r="AMD532" s="106"/>
      <c r="AME532" s="106"/>
      <c r="AMF532" s="106"/>
      <c r="AMG532" s="106"/>
      <c r="AMH532" s="106"/>
      <c r="AMI532" s="106"/>
      <c r="AMJ532" s="106"/>
      <c r="AMK532" s="106"/>
      <c r="AML532" s="106"/>
      <c r="AMM532" s="106"/>
      <c r="AMN532" s="106"/>
      <c r="AMP532" s="106"/>
    </row>
    <row r="533" s="97" customFormat="true" ht="32.1" hidden="false" customHeight="false" outlineLevel="0" collapsed="false">
      <c r="B533" s="147"/>
      <c r="C533" s="156" t="s">
        <v>229</v>
      </c>
      <c r="D533" s="94" t="n">
        <v>929</v>
      </c>
      <c r="E533" s="157" t="s">
        <v>31</v>
      </c>
      <c r="F533" s="157" t="s">
        <v>22</v>
      </c>
      <c r="G533" s="94" t="n">
        <v>6110100000</v>
      </c>
      <c r="H533" s="160"/>
      <c r="I533" s="161" t="n">
        <f aca="false">SUM(J533:P533)</f>
        <v>600000</v>
      </c>
      <c r="J533" s="161" t="n">
        <f aca="false">J534</f>
        <v>600000</v>
      </c>
      <c r="K533" s="162" t="n">
        <f aca="false">K534</f>
        <v>0</v>
      </c>
      <c r="L533" s="162" t="n">
        <f aca="false">L534</f>
        <v>0</v>
      </c>
      <c r="M533" s="162" t="n">
        <f aca="false">M534</f>
        <v>0</v>
      </c>
      <c r="N533" s="162" t="n">
        <f aca="false">N534</f>
        <v>0</v>
      </c>
      <c r="O533" s="162" t="n">
        <f aca="false">O534</f>
        <v>0</v>
      </c>
      <c r="P533" s="163" t="n">
        <f aca="false">P534</f>
        <v>0</v>
      </c>
      <c r="Q533" s="161" t="n">
        <f aca="false">SUM(R533:X533)</f>
        <v>600000</v>
      </c>
      <c r="R533" s="161" t="n">
        <f aca="false">R534</f>
        <v>600000</v>
      </c>
      <c r="S533" s="162" t="n">
        <f aca="false">S534</f>
        <v>0</v>
      </c>
      <c r="T533" s="162" t="n">
        <f aca="false">T534</f>
        <v>0</v>
      </c>
      <c r="U533" s="162" t="n">
        <f aca="false">U534</f>
        <v>0</v>
      </c>
      <c r="V533" s="162" t="n">
        <f aca="false">V534</f>
        <v>0</v>
      </c>
      <c r="W533" s="162" t="n">
        <f aca="false">W534</f>
        <v>0</v>
      </c>
      <c r="X533" s="163" t="n">
        <f aca="false">X534</f>
        <v>0</v>
      </c>
      <c r="ALX533" s="105"/>
      <c r="ALY533" s="106"/>
      <c r="ALZ533" s="106"/>
      <c r="AMA533" s="106"/>
      <c r="AMB533" s="106"/>
      <c r="AMC533" s="106"/>
      <c r="AMD533" s="106"/>
      <c r="AME533" s="106"/>
      <c r="AMF533" s="106"/>
      <c r="AMG533" s="106"/>
      <c r="AMH533" s="106"/>
      <c r="AMI533" s="106"/>
      <c r="AMJ533" s="106"/>
      <c r="AMK533" s="106"/>
      <c r="AML533" s="106"/>
      <c r="AMM533" s="106"/>
      <c r="AMN533" s="106"/>
      <c r="AMP533" s="106"/>
    </row>
    <row r="534" s="97" customFormat="true" ht="32.1" hidden="false" customHeight="false" outlineLevel="0" collapsed="false">
      <c r="B534" s="147"/>
      <c r="C534" s="156" t="s">
        <v>135</v>
      </c>
      <c r="D534" s="94" t="n">
        <v>929</v>
      </c>
      <c r="E534" s="157" t="s">
        <v>31</v>
      </c>
      <c r="F534" s="157" t="s">
        <v>22</v>
      </c>
      <c r="G534" s="94" t="n">
        <v>6110100590</v>
      </c>
      <c r="H534" s="160"/>
      <c r="I534" s="161" t="n">
        <f aca="false">SUM(J534:P534)</f>
        <v>600000</v>
      </c>
      <c r="J534" s="161" t="n">
        <f aca="false">J535</f>
        <v>600000</v>
      </c>
      <c r="K534" s="162" t="n">
        <f aca="false">K535</f>
        <v>0</v>
      </c>
      <c r="L534" s="162" t="n">
        <f aca="false">L535</f>
        <v>0</v>
      </c>
      <c r="M534" s="162" t="n">
        <f aca="false">M535</f>
        <v>0</v>
      </c>
      <c r="N534" s="162" t="n">
        <f aca="false">N535</f>
        <v>0</v>
      </c>
      <c r="O534" s="162" t="n">
        <f aca="false">O535</f>
        <v>0</v>
      </c>
      <c r="P534" s="163" t="n">
        <f aca="false">P535</f>
        <v>0</v>
      </c>
      <c r="Q534" s="161" t="n">
        <f aca="false">SUM(R534:X534)</f>
        <v>600000</v>
      </c>
      <c r="R534" s="161" t="n">
        <f aca="false">R535</f>
        <v>600000</v>
      </c>
      <c r="S534" s="162" t="n">
        <f aca="false">S535</f>
        <v>0</v>
      </c>
      <c r="T534" s="162" t="n">
        <f aca="false">T535</f>
        <v>0</v>
      </c>
      <c r="U534" s="162" t="n">
        <f aca="false">U535</f>
        <v>0</v>
      </c>
      <c r="V534" s="162" t="n">
        <f aca="false">V535</f>
        <v>0</v>
      </c>
      <c r="W534" s="162" t="n">
        <f aca="false">W535</f>
        <v>0</v>
      </c>
      <c r="X534" s="163" t="n">
        <f aca="false">X535</f>
        <v>0</v>
      </c>
      <c r="ALX534" s="105"/>
      <c r="ALY534" s="106"/>
      <c r="ALZ534" s="106"/>
      <c r="AMA534" s="106"/>
      <c r="AMB534" s="106"/>
      <c r="AMC534" s="106"/>
      <c r="AMD534" s="106"/>
      <c r="AME534" s="106"/>
      <c r="AMF534" s="106"/>
      <c r="AMG534" s="106"/>
      <c r="AMH534" s="106"/>
      <c r="AMI534" s="106"/>
      <c r="AMJ534" s="106"/>
      <c r="AMK534" s="106"/>
      <c r="AML534" s="106"/>
      <c r="AMM534" s="106"/>
      <c r="AMN534" s="106"/>
      <c r="AMP534" s="106"/>
    </row>
    <row r="535" s="97" customFormat="true" ht="32.1" hidden="false" customHeight="false" outlineLevel="0" collapsed="false">
      <c r="B535" s="147"/>
      <c r="C535" s="156" t="s">
        <v>169</v>
      </c>
      <c r="D535" s="94" t="n">
        <v>929</v>
      </c>
      <c r="E535" s="157" t="s">
        <v>31</v>
      </c>
      <c r="F535" s="157" t="s">
        <v>22</v>
      </c>
      <c r="G535" s="94" t="n">
        <v>6110100590</v>
      </c>
      <c r="H535" s="160" t="s">
        <v>201</v>
      </c>
      <c r="I535" s="161" t="n">
        <f aca="false">SUM(J535:P535)</f>
        <v>600000</v>
      </c>
      <c r="J535" s="161" t="n">
        <v>600000</v>
      </c>
      <c r="K535" s="162" t="n">
        <v>0</v>
      </c>
      <c r="L535" s="162" t="n">
        <v>0</v>
      </c>
      <c r="M535" s="162" t="n">
        <v>0</v>
      </c>
      <c r="N535" s="162" t="n">
        <v>0</v>
      </c>
      <c r="O535" s="162" t="n">
        <v>0</v>
      </c>
      <c r="P535" s="163" t="n">
        <v>0</v>
      </c>
      <c r="Q535" s="161" t="n">
        <f aca="false">SUM(R535:X535)</f>
        <v>600000</v>
      </c>
      <c r="R535" s="161" t="n">
        <v>600000</v>
      </c>
      <c r="S535" s="162" t="n">
        <v>0</v>
      </c>
      <c r="T535" s="162" t="n">
        <v>0</v>
      </c>
      <c r="U535" s="162" t="n">
        <v>0</v>
      </c>
      <c r="V535" s="162" t="n">
        <v>0</v>
      </c>
      <c r="W535" s="162" t="n">
        <v>0</v>
      </c>
      <c r="X535" s="163" t="n">
        <v>0</v>
      </c>
      <c r="ALX535" s="105"/>
      <c r="ALY535" s="106"/>
      <c r="ALZ535" s="106"/>
      <c r="AMA535" s="106"/>
      <c r="AMB535" s="106"/>
      <c r="AMC535" s="106"/>
      <c r="AMD535" s="106"/>
      <c r="AME535" s="106"/>
      <c r="AMF535" s="106"/>
      <c r="AMG535" s="106"/>
      <c r="AMH535" s="106"/>
      <c r="AMI535" s="106"/>
      <c r="AMJ535" s="106"/>
      <c r="AMK535" s="106"/>
      <c r="AML535" s="106"/>
      <c r="AMM535" s="106"/>
      <c r="AMN535" s="106"/>
      <c r="AMP535" s="106"/>
    </row>
    <row r="536" s="97" customFormat="true" ht="17.35" hidden="false" customHeight="false" outlineLevel="0" collapsed="false">
      <c r="B536" s="147"/>
      <c r="C536" s="156" t="s">
        <v>82</v>
      </c>
      <c r="D536" s="94" t="n">
        <v>929</v>
      </c>
      <c r="E536" s="157" t="s">
        <v>31</v>
      </c>
      <c r="F536" s="157" t="s">
        <v>27</v>
      </c>
      <c r="G536" s="94"/>
      <c r="H536" s="160"/>
      <c r="I536" s="161" t="n">
        <f aca="false">SUM(J536:P536)</f>
        <v>2998600</v>
      </c>
      <c r="J536" s="161" t="n">
        <f aca="false">J537</f>
        <v>2929100</v>
      </c>
      <c r="K536" s="162" t="n">
        <f aca="false">K537</f>
        <v>69500</v>
      </c>
      <c r="L536" s="162" t="n">
        <f aca="false">L537</f>
        <v>0</v>
      </c>
      <c r="M536" s="162" t="n">
        <f aca="false">M537</f>
        <v>0</v>
      </c>
      <c r="N536" s="162" t="n">
        <f aca="false">N537</f>
        <v>0</v>
      </c>
      <c r="O536" s="162" t="n">
        <f aca="false">O537</f>
        <v>0</v>
      </c>
      <c r="P536" s="163" t="n">
        <f aca="false">P537</f>
        <v>0</v>
      </c>
      <c r="Q536" s="161" t="n">
        <f aca="false">SUM(R536:X536)</f>
        <v>2953600</v>
      </c>
      <c r="R536" s="161" t="n">
        <f aca="false">R537</f>
        <v>2953600</v>
      </c>
      <c r="S536" s="162" t="n">
        <f aca="false">S537</f>
        <v>0</v>
      </c>
      <c r="T536" s="162" t="n">
        <f aca="false">T537</f>
        <v>0</v>
      </c>
      <c r="U536" s="162" t="n">
        <f aca="false">U537</f>
        <v>0</v>
      </c>
      <c r="V536" s="162" t="n">
        <f aca="false">V537</f>
        <v>0</v>
      </c>
      <c r="W536" s="162" t="n">
        <f aca="false">W537</f>
        <v>0</v>
      </c>
      <c r="X536" s="163" t="n">
        <f aca="false">X537</f>
        <v>0</v>
      </c>
      <c r="ALX536" s="105"/>
      <c r="ALY536" s="106"/>
      <c r="ALZ536" s="106"/>
      <c r="AMA536" s="106"/>
      <c r="AMB536" s="106"/>
      <c r="AMC536" s="106"/>
      <c r="AMD536" s="106"/>
      <c r="AME536" s="106"/>
      <c r="AMF536" s="106"/>
      <c r="AMG536" s="106"/>
      <c r="AMH536" s="106"/>
      <c r="AMI536" s="106"/>
      <c r="AMJ536" s="106"/>
      <c r="AMK536" s="106"/>
      <c r="AML536" s="106"/>
      <c r="AMM536" s="106"/>
      <c r="AMN536" s="106"/>
      <c r="AMP536" s="106"/>
    </row>
    <row r="537" s="97" customFormat="true" ht="32.1" hidden="false" customHeight="false" outlineLevel="0" collapsed="false">
      <c r="B537" s="147"/>
      <c r="C537" s="156" t="s">
        <v>102</v>
      </c>
      <c r="D537" s="94" t="n">
        <v>929</v>
      </c>
      <c r="E537" s="157" t="s">
        <v>31</v>
      </c>
      <c r="F537" s="157" t="s">
        <v>27</v>
      </c>
      <c r="G537" s="94" t="n">
        <v>5000000000</v>
      </c>
      <c r="H537" s="160"/>
      <c r="I537" s="161" t="n">
        <f aca="false">SUM(J537:P537)</f>
        <v>2998600</v>
      </c>
      <c r="J537" s="161" t="n">
        <f aca="false">J538</f>
        <v>2929100</v>
      </c>
      <c r="K537" s="162" t="n">
        <f aca="false">K538</f>
        <v>69500</v>
      </c>
      <c r="L537" s="162" t="n">
        <f aca="false">L538</f>
        <v>0</v>
      </c>
      <c r="M537" s="162" t="n">
        <f aca="false">M538</f>
        <v>0</v>
      </c>
      <c r="N537" s="162" t="n">
        <f aca="false">N538</f>
        <v>0</v>
      </c>
      <c r="O537" s="162" t="n">
        <f aca="false">O538</f>
        <v>0</v>
      </c>
      <c r="P537" s="163" t="n">
        <f aca="false">P538</f>
        <v>0</v>
      </c>
      <c r="Q537" s="161" t="n">
        <f aca="false">SUM(R537:X537)</f>
        <v>2953600</v>
      </c>
      <c r="R537" s="161" t="n">
        <f aca="false">R538</f>
        <v>2953600</v>
      </c>
      <c r="S537" s="162" t="n">
        <f aca="false">S538</f>
        <v>0</v>
      </c>
      <c r="T537" s="162" t="n">
        <f aca="false">T538</f>
        <v>0</v>
      </c>
      <c r="U537" s="162" t="n">
        <f aca="false">U538</f>
        <v>0</v>
      </c>
      <c r="V537" s="162" t="n">
        <f aca="false">V538</f>
        <v>0</v>
      </c>
      <c r="W537" s="162" t="n">
        <f aca="false">W538</f>
        <v>0</v>
      </c>
      <c r="X537" s="163" t="n">
        <f aca="false">X538</f>
        <v>0</v>
      </c>
      <c r="ALX537" s="105"/>
      <c r="ALY537" s="106"/>
      <c r="ALZ537" s="106"/>
      <c r="AMA537" s="106"/>
      <c r="AMB537" s="106"/>
      <c r="AMC537" s="106"/>
      <c r="AMD537" s="106"/>
      <c r="AME537" s="106"/>
      <c r="AMF537" s="106"/>
      <c r="AMG537" s="106"/>
      <c r="AMH537" s="106"/>
      <c r="AMI537" s="106"/>
      <c r="AMJ537" s="106"/>
      <c r="AMK537" s="106"/>
      <c r="AML537" s="106"/>
      <c r="AMM537" s="106"/>
      <c r="AMN537" s="106"/>
      <c r="AMP537" s="106"/>
    </row>
    <row r="538" s="97" customFormat="true" ht="32.1" hidden="false" customHeight="false" outlineLevel="0" collapsed="false">
      <c r="B538" s="147"/>
      <c r="C538" s="156" t="s">
        <v>110</v>
      </c>
      <c r="D538" s="94" t="n">
        <v>929</v>
      </c>
      <c r="E538" s="157" t="s">
        <v>31</v>
      </c>
      <c r="F538" s="157" t="s">
        <v>27</v>
      </c>
      <c r="G538" s="94" t="n">
        <v>5020000000</v>
      </c>
      <c r="H538" s="160"/>
      <c r="I538" s="161" t="n">
        <f aca="false">SUM(J538:P538)</f>
        <v>2998600</v>
      </c>
      <c r="J538" s="161" t="n">
        <f aca="false">J539</f>
        <v>2929100</v>
      </c>
      <c r="K538" s="162" t="n">
        <f aca="false">K539</f>
        <v>69500</v>
      </c>
      <c r="L538" s="162" t="n">
        <f aca="false">L539</f>
        <v>0</v>
      </c>
      <c r="M538" s="162" t="n">
        <f aca="false">M539</f>
        <v>0</v>
      </c>
      <c r="N538" s="162" t="n">
        <f aca="false">N539</f>
        <v>0</v>
      </c>
      <c r="O538" s="162" t="n">
        <f aca="false">O539</f>
        <v>0</v>
      </c>
      <c r="P538" s="163" t="n">
        <f aca="false">P539</f>
        <v>0</v>
      </c>
      <c r="Q538" s="161" t="n">
        <f aca="false">SUM(R538:X538)</f>
        <v>2953600</v>
      </c>
      <c r="R538" s="161" t="n">
        <f aca="false">R539</f>
        <v>2953600</v>
      </c>
      <c r="S538" s="162" t="n">
        <f aca="false">S539</f>
        <v>0</v>
      </c>
      <c r="T538" s="162" t="n">
        <f aca="false">T539</f>
        <v>0</v>
      </c>
      <c r="U538" s="162" t="n">
        <f aca="false">U539</f>
        <v>0</v>
      </c>
      <c r="V538" s="162" t="n">
        <f aca="false">V539</f>
        <v>0</v>
      </c>
      <c r="W538" s="162" t="n">
        <f aca="false">W539</f>
        <v>0</v>
      </c>
      <c r="X538" s="163" t="n">
        <f aca="false">X539</f>
        <v>0</v>
      </c>
      <c r="ALX538" s="105"/>
      <c r="ALY538" s="106"/>
      <c r="ALZ538" s="106"/>
      <c r="AMA538" s="106"/>
      <c r="AMB538" s="106"/>
      <c r="AMC538" s="106"/>
      <c r="AMD538" s="106"/>
      <c r="AME538" s="106"/>
      <c r="AMF538" s="106"/>
      <c r="AMG538" s="106"/>
      <c r="AMH538" s="106"/>
      <c r="AMI538" s="106"/>
      <c r="AMJ538" s="106"/>
      <c r="AMK538" s="106"/>
      <c r="AML538" s="106"/>
      <c r="AMM538" s="106"/>
      <c r="AMN538" s="106"/>
      <c r="AMP538" s="106"/>
    </row>
    <row r="539" s="97" customFormat="true" ht="35.8" hidden="false" customHeight="true" outlineLevel="0" collapsed="false">
      <c r="B539" s="147"/>
      <c r="C539" s="156" t="s">
        <v>362</v>
      </c>
      <c r="D539" s="94" t="n">
        <v>929</v>
      </c>
      <c r="E539" s="157" t="s">
        <v>31</v>
      </c>
      <c r="F539" s="157" t="s">
        <v>27</v>
      </c>
      <c r="G539" s="94" t="n">
        <v>5020000190</v>
      </c>
      <c r="H539" s="160"/>
      <c r="I539" s="161" t="n">
        <f aca="false">SUM(J539:P539)</f>
        <v>2998600</v>
      </c>
      <c r="J539" s="161" t="n">
        <f aca="false">J540+J541</f>
        <v>2929100</v>
      </c>
      <c r="K539" s="162" t="n">
        <f aca="false">K540+K541</f>
        <v>69500</v>
      </c>
      <c r="L539" s="162" t="n">
        <f aca="false">L540+L541</f>
        <v>0</v>
      </c>
      <c r="M539" s="162" t="n">
        <f aca="false">M540+M541</f>
        <v>0</v>
      </c>
      <c r="N539" s="162" t="n">
        <f aca="false">N540+N541</f>
        <v>0</v>
      </c>
      <c r="O539" s="162" t="n">
        <f aca="false">O540+O541</f>
        <v>0</v>
      </c>
      <c r="P539" s="163" t="n">
        <f aca="false">P540+P541</f>
        <v>0</v>
      </c>
      <c r="Q539" s="161" t="n">
        <f aca="false">SUM(R539:X539)</f>
        <v>2953600</v>
      </c>
      <c r="R539" s="161" t="n">
        <f aca="false">R540+R541</f>
        <v>2953600</v>
      </c>
      <c r="S539" s="162" t="n">
        <f aca="false">S540+S541</f>
        <v>0</v>
      </c>
      <c r="T539" s="162" t="n">
        <f aca="false">T540+T541</f>
        <v>0</v>
      </c>
      <c r="U539" s="162" t="n">
        <f aca="false">U540+U541</f>
        <v>0</v>
      </c>
      <c r="V539" s="162" t="n">
        <f aca="false">V540+V541</f>
        <v>0</v>
      </c>
      <c r="W539" s="162" t="n">
        <f aca="false">W540+W541</f>
        <v>0</v>
      </c>
      <c r="X539" s="163" t="n">
        <f aca="false">X540+X541</f>
        <v>0</v>
      </c>
      <c r="ALX539" s="105"/>
      <c r="ALY539" s="106"/>
      <c r="ALZ539" s="106"/>
      <c r="AMA539" s="106"/>
      <c r="AMB539" s="106"/>
      <c r="AMC539" s="106"/>
      <c r="AMD539" s="106"/>
      <c r="AME539" s="106"/>
      <c r="AMF539" s="106"/>
      <c r="AMG539" s="106"/>
      <c r="AMH539" s="106"/>
      <c r="AMI539" s="106"/>
      <c r="AMJ539" s="106"/>
      <c r="AMK539" s="106"/>
      <c r="AML539" s="106"/>
      <c r="AMM539" s="106"/>
      <c r="AMN539" s="106"/>
      <c r="AMP539" s="106"/>
    </row>
    <row r="540" s="97" customFormat="true" ht="64.15" hidden="false" customHeight="false" outlineLevel="0" collapsed="false">
      <c r="B540" s="147"/>
      <c r="C540" s="156" t="s">
        <v>105</v>
      </c>
      <c r="D540" s="94" t="n">
        <v>929</v>
      </c>
      <c r="E540" s="157" t="s">
        <v>31</v>
      </c>
      <c r="F540" s="157" t="s">
        <v>27</v>
      </c>
      <c r="G540" s="94" t="n">
        <v>5020000190</v>
      </c>
      <c r="H540" s="160" t="s">
        <v>106</v>
      </c>
      <c r="I540" s="161" t="n">
        <f aca="false">SUM(J540:P540)</f>
        <v>2998600</v>
      </c>
      <c r="J540" s="161" t="n">
        <v>2927600</v>
      </c>
      <c r="K540" s="162" t="n">
        <v>71000</v>
      </c>
      <c r="L540" s="162"/>
      <c r="M540" s="162"/>
      <c r="N540" s="162"/>
      <c r="O540" s="162"/>
      <c r="P540" s="163"/>
      <c r="Q540" s="161" t="n">
        <f aca="false">SUM(R540:X540)</f>
        <v>2953600</v>
      </c>
      <c r="R540" s="161" t="n">
        <v>2953600</v>
      </c>
      <c r="S540" s="162"/>
      <c r="T540" s="162"/>
      <c r="U540" s="162"/>
      <c r="V540" s="162"/>
      <c r="W540" s="162"/>
      <c r="X540" s="163"/>
      <c r="ALX540" s="105"/>
      <c r="ALY540" s="106"/>
      <c r="ALZ540" s="106"/>
      <c r="AMA540" s="106"/>
      <c r="AMB540" s="106"/>
      <c r="AMC540" s="106"/>
      <c r="AMD540" s="106"/>
      <c r="AME540" s="106"/>
      <c r="AMF540" s="106"/>
      <c r="AMG540" s="106"/>
      <c r="AMH540" s="106"/>
      <c r="AMI540" s="106"/>
      <c r="AMJ540" s="106"/>
      <c r="AMK540" s="106"/>
      <c r="AML540" s="106"/>
      <c r="AMM540" s="106"/>
      <c r="AMN540" s="106"/>
      <c r="AMP540" s="106"/>
    </row>
    <row r="541" s="97" customFormat="true" ht="17.35" hidden="true" customHeight="false" outlineLevel="0" collapsed="false">
      <c r="B541" s="147"/>
      <c r="C541" s="156" t="s">
        <v>111</v>
      </c>
      <c r="D541" s="94" t="n">
        <v>929</v>
      </c>
      <c r="E541" s="157" t="s">
        <v>31</v>
      </c>
      <c r="F541" s="157" t="s">
        <v>27</v>
      </c>
      <c r="G541" s="94" t="n">
        <v>5020000190</v>
      </c>
      <c r="H541" s="160" t="s">
        <v>112</v>
      </c>
      <c r="I541" s="161" t="n">
        <f aca="false">SUM(J541:P541)</f>
        <v>0</v>
      </c>
      <c r="J541" s="161" t="n">
        <v>1500</v>
      </c>
      <c r="K541" s="162" t="n">
        <v>-1500</v>
      </c>
      <c r="L541" s="162"/>
      <c r="M541" s="162"/>
      <c r="N541" s="162"/>
      <c r="O541" s="162"/>
      <c r="P541" s="163"/>
      <c r="Q541" s="161" t="n">
        <f aca="false">SUM(R541:X541)</f>
        <v>0</v>
      </c>
      <c r="R541" s="161"/>
      <c r="S541" s="162"/>
      <c r="T541" s="162"/>
      <c r="U541" s="162"/>
      <c r="V541" s="162"/>
      <c r="W541" s="162"/>
      <c r="X541" s="163"/>
      <c r="ALX541" s="105"/>
      <c r="ALY541" s="106"/>
      <c r="ALZ541" s="106"/>
      <c r="AMA541" s="106"/>
      <c r="AMB541" s="106"/>
      <c r="AMC541" s="106"/>
      <c r="AMD541" s="106"/>
      <c r="AME541" s="106"/>
      <c r="AMF541" s="106"/>
      <c r="AMG541" s="106"/>
      <c r="AMH541" s="106"/>
      <c r="AMI541" s="106"/>
      <c r="AMJ541" s="106"/>
      <c r="AMK541" s="106"/>
      <c r="AML541" s="106"/>
      <c r="AMM541" s="106"/>
      <c r="AMN541" s="106"/>
      <c r="AMP541" s="106"/>
    </row>
    <row r="542" s="123" customFormat="true" ht="48.2" hidden="false" customHeight="false" outlineLevel="0" collapsed="false">
      <c r="B542" s="165" t="s">
        <v>84</v>
      </c>
      <c r="C542" s="148" t="s">
        <v>363</v>
      </c>
      <c r="D542" s="148" t="n">
        <v>934</v>
      </c>
      <c r="E542" s="167"/>
      <c r="F542" s="167"/>
      <c r="G542" s="168"/>
      <c r="H542" s="124"/>
      <c r="I542" s="151" t="n">
        <f aca="false">SUM(J542:P542)</f>
        <v>22233900</v>
      </c>
      <c r="J542" s="151" t="n">
        <f aca="false">J549+J543</f>
        <v>18478700</v>
      </c>
      <c r="K542" s="152" t="n">
        <f aca="false">K549+K543</f>
        <v>3755200</v>
      </c>
      <c r="L542" s="152" t="n">
        <f aca="false">L549+L543</f>
        <v>0</v>
      </c>
      <c r="M542" s="152" t="n">
        <f aca="false">M549+M543</f>
        <v>0</v>
      </c>
      <c r="N542" s="152" t="n">
        <f aca="false">N549+N543</f>
        <v>0</v>
      </c>
      <c r="O542" s="152" t="n">
        <f aca="false">O549+O543</f>
        <v>0</v>
      </c>
      <c r="P542" s="153" t="n">
        <f aca="false">P549+P543</f>
        <v>0</v>
      </c>
      <c r="Q542" s="151" t="n">
        <f aca="false">SUM(R542:X542)</f>
        <v>21925000</v>
      </c>
      <c r="R542" s="151" t="n">
        <f aca="false">R549+R543</f>
        <v>21925000</v>
      </c>
      <c r="S542" s="152" t="n">
        <f aca="false">S549+S543</f>
        <v>0</v>
      </c>
      <c r="T542" s="152" t="n">
        <f aca="false">T549+T543</f>
        <v>0</v>
      </c>
      <c r="U542" s="152" t="n">
        <f aca="false">U549+U543</f>
        <v>0</v>
      </c>
      <c r="V542" s="152" t="n">
        <f aca="false">V549+V543</f>
        <v>0</v>
      </c>
      <c r="W542" s="152" t="n">
        <f aca="false">W549+W543</f>
        <v>0</v>
      </c>
      <c r="X542" s="153" t="n">
        <f aca="false">X549+X543</f>
        <v>0</v>
      </c>
      <c r="ALX542" s="155"/>
      <c r="ALY542" s="155"/>
      <c r="ALZ542" s="155"/>
      <c r="AMA542" s="155"/>
      <c r="AMB542" s="155"/>
      <c r="AMC542" s="155"/>
      <c r="AMD542" s="155"/>
      <c r="AME542" s="155"/>
      <c r="AMF542" s="155"/>
      <c r="AMG542" s="106"/>
      <c r="AMH542" s="106"/>
      <c r="AMI542" s="106"/>
      <c r="AMJ542" s="106"/>
      <c r="AMK542" s="106"/>
      <c r="AML542" s="106"/>
      <c r="AMM542" s="106"/>
      <c r="AMN542" s="106"/>
      <c r="AMP542" s="106"/>
    </row>
    <row r="543" s="123" customFormat="true" ht="17.35" hidden="false" customHeight="false" outlineLevel="0" collapsed="false">
      <c r="B543" s="124"/>
      <c r="C543" s="156" t="s">
        <v>17</v>
      </c>
      <c r="D543" s="94" t="n">
        <v>934</v>
      </c>
      <c r="E543" s="157" t="s">
        <v>18</v>
      </c>
      <c r="F543" s="157" t="s">
        <v>86</v>
      </c>
      <c r="G543" s="94"/>
      <c r="H543" s="160"/>
      <c r="I543" s="161" t="n">
        <f aca="false">SUM(J543:P543)</f>
        <v>300000</v>
      </c>
      <c r="J543" s="161" t="n">
        <f aca="false">J544</f>
        <v>600000</v>
      </c>
      <c r="K543" s="162" t="n">
        <f aca="false">K544</f>
        <v>-300000</v>
      </c>
      <c r="L543" s="162" t="n">
        <f aca="false">L544</f>
        <v>0</v>
      </c>
      <c r="M543" s="162" t="n">
        <f aca="false">M544</f>
        <v>0</v>
      </c>
      <c r="N543" s="162" t="n">
        <f aca="false">N544</f>
        <v>0</v>
      </c>
      <c r="O543" s="162" t="n">
        <f aca="false">O544</f>
        <v>0</v>
      </c>
      <c r="P543" s="163" t="n">
        <f aca="false">P544</f>
        <v>0</v>
      </c>
      <c r="Q543" s="161" t="n">
        <f aca="false">SUM(R543:X543)</f>
        <v>300000</v>
      </c>
      <c r="R543" s="161" t="n">
        <f aca="false">R544</f>
        <v>300000</v>
      </c>
      <c r="S543" s="162" t="n">
        <f aca="false">S544</f>
        <v>0</v>
      </c>
      <c r="T543" s="162" t="n">
        <f aca="false">T544</f>
        <v>0</v>
      </c>
      <c r="U543" s="162" t="n">
        <f aca="false">U544</f>
        <v>0</v>
      </c>
      <c r="V543" s="162" t="n">
        <f aca="false">V544</f>
        <v>0</v>
      </c>
      <c r="W543" s="162" t="n">
        <f aca="false">W544</f>
        <v>0</v>
      </c>
      <c r="X543" s="163" t="n">
        <f aca="false">X544</f>
        <v>0</v>
      </c>
      <c r="ALX543" s="105"/>
      <c r="ALY543" s="106"/>
      <c r="ALZ543" s="106"/>
      <c r="AMA543" s="106"/>
      <c r="AMB543" s="106"/>
      <c r="AMC543" s="106"/>
      <c r="AMD543" s="106"/>
      <c r="AME543" s="106"/>
      <c r="AMF543" s="106"/>
      <c r="AMG543" s="106"/>
      <c r="AMH543" s="106"/>
      <c r="AMI543" s="106"/>
      <c r="AMJ543" s="106"/>
      <c r="AMK543" s="106"/>
      <c r="AML543" s="106"/>
      <c r="AMM543" s="106"/>
      <c r="AMN543" s="106"/>
      <c r="AMP543" s="106"/>
    </row>
    <row r="544" s="123" customFormat="true" ht="17.35" hidden="false" customHeight="false" outlineLevel="0" collapsed="false">
      <c r="B544" s="124"/>
      <c r="C544" s="156" t="s">
        <v>33</v>
      </c>
      <c r="D544" s="94" t="n">
        <v>934</v>
      </c>
      <c r="E544" s="157" t="s">
        <v>18</v>
      </c>
      <c r="F544" s="157" t="s">
        <v>34</v>
      </c>
      <c r="G544" s="94"/>
      <c r="H544" s="160"/>
      <c r="I544" s="161" t="n">
        <f aca="false">SUM(J544:P544)</f>
        <v>300000</v>
      </c>
      <c r="J544" s="161" t="n">
        <f aca="false">J545</f>
        <v>600000</v>
      </c>
      <c r="K544" s="162" t="n">
        <f aca="false">K545</f>
        <v>-300000</v>
      </c>
      <c r="L544" s="162" t="n">
        <f aca="false">L545</f>
        <v>0</v>
      </c>
      <c r="M544" s="162" t="n">
        <f aca="false">M545</f>
        <v>0</v>
      </c>
      <c r="N544" s="162" t="n">
        <f aca="false">N545</f>
        <v>0</v>
      </c>
      <c r="O544" s="162" t="n">
        <f aca="false">O545</f>
        <v>0</v>
      </c>
      <c r="P544" s="163" t="n">
        <f aca="false">P545</f>
        <v>0</v>
      </c>
      <c r="Q544" s="161" t="n">
        <f aca="false">SUM(R544:X544)</f>
        <v>300000</v>
      </c>
      <c r="R544" s="161" t="n">
        <f aca="false">R545</f>
        <v>300000</v>
      </c>
      <c r="S544" s="162" t="n">
        <f aca="false">S545</f>
        <v>0</v>
      </c>
      <c r="T544" s="162" t="n">
        <f aca="false">T545</f>
        <v>0</v>
      </c>
      <c r="U544" s="162" t="n">
        <f aca="false">U545</f>
        <v>0</v>
      </c>
      <c r="V544" s="162" t="n">
        <f aca="false">V545</f>
        <v>0</v>
      </c>
      <c r="W544" s="162" t="n">
        <f aca="false">W545</f>
        <v>0</v>
      </c>
      <c r="X544" s="163" t="n">
        <f aca="false">X545</f>
        <v>0</v>
      </c>
      <c r="ALX544" s="105"/>
      <c r="ALY544" s="106"/>
      <c r="ALZ544" s="106"/>
      <c r="AMA544" s="106"/>
      <c r="AMB544" s="106"/>
      <c r="AMC544" s="106"/>
      <c r="AMD544" s="106"/>
      <c r="AME544" s="106"/>
      <c r="AMF544" s="106"/>
      <c r="AMG544" s="106"/>
      <c r="AMH544" s="106"/>
      <c r="AMI544" s="106"/>
      <c r="AMJ544" s="106"/>
      <c r="AMK544" s="106"/>
      <c r="AML544" s="106"/>
      <c r="AMM544" s="106"/>
      <c r="AMN544" s="106"/>
      <c r="AMP544" s="106"/>
    </row>
    <row r="545" s="123" customFormat="true" ht="32.1" hidden="false" customHeight="false" outlineLevel="0" collapsed="false">
      <c r="B545" s="124"/>
      <c r="C545" s="156" t="s">
        <v>102</v>
      </c>
      <c r="D545" s="94" t="n">
        <v>934</v>
      </c>
      <c r="E545" s="157" t="s">
        <v>18</v>
      </c>
      <c r="F545" s="157" t="s">
        <v>34</v>
      </c>
      <c r="G545" s="94" t="n">
        <v>500000000</v>
      </c>
      <c r="H545" s="160"/>
      <c r="I545" s="161" t="n">
        <f aca="false">SUM(J545:P545)</f>
        <v>300000</v>
      </c>
      <c r="J545" s="161" t="n">
        <f aca="false">J546</f>
        <v>600000</v>
      </c>
      <c r="K545" s="162" t="n">
        <f aca="false">K546</f>
        <v>-300000</v>
      </c>
      <c r="L545" s="162" t="n">
        <f aca="false">L546</f>
        <v>0</v>
      </c>
      <c r="M545" s="162" t="n">
        <f aca="false">M546</f>
        <v>0</v>
      </c>
      <c r="N545" s="162" t="n">
        <f aca="false">N546</f>
        <v>0</v>
      </c>
      <c r="O545" s="162" t="n">
        <f aca="false">O546</f>
        <v>0</v>
      </c>
      <c r="P545" s="163" t="n">
        <f aca="false">P546</f>
        <v>0</v>
      </c>
      <c r="Q545" s="161" t="n">
        <f aca="false">SUM(R545:X545)</f>
        <v>300000</v>
      </c>
      <c r="R545" s="161" t="n">
        <f aca="false">R546</f>
        <v>300000</v>
      </c>
      <c r="S545" s="162" t="n">
        <f aca="false">S546</f>
        <v>0</v>
      </c>
      <c r="T545" s="162" t="n">
        <f aca="false">T546</f>
        <v>0</v>
      </c>
      <c r="U545" s="162" t="n">
        <f aca="false">U546</f>
        <v>0</v>
      </c>
      <c r="V545" s="162" t="n">
        <f aca="false">V546</f>
        <v>0</v>
      </c>
      <c r="W545" s="162" t="n">
        <f aca="false">W546</f>
        <v>0</v>
      </c>
      <c r="X545" s="163" t="n">
        <f aca="false">X546</f>
        <v>0</v>
      </c>
      <c r="ALX545" s="105"/>
      <c r="ALY545" s="106"/>
      <c r="ALZ545" s="106"/>
      <c r="AMA545" s="106"/>
      <c r="AMB545" s="106"/>
      <c r="AMC545" s="106"/>
      <c r="AMD545" s="106"/>
      <c r="AME545" s="106"/>
      <c r="AMF545" s="106"/>
      <c r="AMG545" s="106"/>
      <c r="AMH545" s="106"/>
      <c r="AMI545" s="106"/>
      <c r="AMJ545" s="106"/>
      <c r="AMK545" s="106"/>
      <c r="AML545" s="106"/>
      <c r="AMM545" s="106"/>
      <c r="AMN545" s="106"/>
      <c r="AMP545" s="106"/>
    </row>
    <row r="546" s="123" customFormat="true" ht="32.1" hidden="false" customHeight="false" outlineLevel="0" collapsed="false">
      <c r="B546" s="124"/>
      <c r="C546" s="156" t="s">
        <v>121</v>
      </c>
      <c r="D546" s="94" t="n">
        <v>934</v>
      </c>
      <c r="E546" s="157" t="s">
        <v>18</v>
      </c>
      <c r="F546" s="157" t="s">
        <v>34</v>
      </c>
      <c r="G546" s="94" t="n">
        <v>5030000000</v>
      </c>
      <c r="H546" s="160"/>
      <c r="I546" s="161" t="n">
        <f aca="false">SUM(J546:P546)</f>
        <v>300000</v>
      </c>
      <c r="J546" s="161" t="n">
        <f aca="false">J547</f>
        <v>600000</v>
      </c>
      <c r="K546" s="162" t="n">
        <f aca="false">K547</f>
        <v>-300000</v>
      </c>
      <c r="L546" s="162" t="n">
        <f aca="false">L547</f>
        <v>0</v>
      </c>
      <c r="M546" s="162" t="n">
        <f aca="false">M547</f>
        <v>0</v>
      </c>
      <c r="N546" s="162" t="n">
        <f aca="false">N547</f>
        <v>0</v>
      </c>
      <c r="O546" s="162" t="n">
        <f aca="false">O547</f>
        <v>0</v>
      </c>
      <c r="P546" s="163" t="n">
        <f aca="false">P547</f>
        <v>0</v>
      </c>
      <c r="Q546" s="161" t="n">
        <f aca="false">SUM(R546:X546)</f>
        <v>300000</v>
      </c>
      <c r="R546" s="161" t="n">
        <f aca="false">R547</f>
        <v>300000</v>
      </c>
      <c r="S546" s="162" t="n">
        <f aca="false">S547</f>
        <v>0</v>
      </c>
      <c r="T546" s="162" t="n">
        <f aca="false">T547</f>
        <v>0</v>
      </c>
      <c r="U546" s="162" t="n">
        <f aca="false">U547</f>
        <v>0</v>
      </c>
      <c r="V546" s="162" t="n">
        <f aca="false">V547</f>
        <v>0</v>
      </c>
      <c r="W546" s="162" t="n">
        <f aca="false">W547</f>
        <v>0</v>
      </c>
      <c r="X546" s="163" t="n">
        <f aca="false">X547</f>
        <v>0</v>
      </c>
      <c r="ALX546" s="105"/>
      <c r="ALY546" s="106"/>
      <c r="ALZ546" s="106"/>
      <c r="AMA546" s="106"/>
      <c r="AMB546" s="106"/>
      <c r="AMC546" s="106"/>
      <c r="AMD546" s="106"/>
      <c r="AME546" s="106"/>
      <c r="AMF546" s="106"/>
      <c r="AMG546" s="106"/>
      <c r="AMH546" s="106"/>
      <c r="AMI546" s="106"/>
      <c r="AMJ546" s="106"/>
      <c r="AMK546" s="106"/>
      <c r="AML546" s="106"/>
      <c r="AMM546" s="106"/>
      <c r="AMN546" s="106"/>
      <c r="AMP546" s="106"/>
    </row>
    <row r="547" s="123" customFormat="true" ht="32.1" hidden="false" customHeight="false" outlineLevel="0" collapsed="false">
      <c r="B547" s="124"/>
      <c r="C547" s="156" t="s">
        <v>122</v>
      </c>
      <c r="D547" s="94" t="n">
        <v>934</v>
      </c>
      <c r="E547" s="157" t="s">
        <v>18</v>
      </c>
      <c r="F547" s="157" t="s">
        <v>34</v>
      </c>
      <c r="G547" s="94" t="n">
        <v>5030010030</v>
      </c>
      <c r="H547" s="160"/>
      <c r="I547" s="161" t="n">
        <f aca="false">SUM(J547:P547)</f>
        <v>300000</v>
      </c>
      <c r="J547" s="161" t="n">
        <f aca="false">J548</f>
        <v>600000</v>
      </c>
      <c r="K547" s="162" t="n">
        <f aca="false">K548</f>
        <v>-300000</v>
      </c>
      <c r="L547" s="162" t="n">
        <f aca="false">L548</f>
        <v>0</v>
      </c>
      <c r="M547" s="162" t="n">
        <f aca="false">M548</f>
        <v>0</v>
      </c>
      <c r="N547" s="162" t="n">
        <f aca="false">N548</f>
        <v>0</v>
      </c>
      <c r="O547" s="162" t="n">
        <f aca="false">O548</f>
        <v>0</v>
      </c>
      <c r="P547" s="163" t="n">
        <f aca="false">P548</f>
        <v>0</v>
      </c>
      <c r="Q547" s="161" t="n">
        <f aca="false">SUM(R547:X547)</f>
        <v>300000</v>
      </c>
      <c r="R547" s="161" t="n">
        <f aca="false">R548</f>
        <v>300000</v>
      </c>
      <c r="S547" s="162" t="n">
        <f aca="false">S548</f>
        <v>0</v>
      </c>
      <c r="T547" s="162" t="n">
        <f aca="false">T548</f>
        <v>0</v>
      </c>
      <c r="U547" s="162" t="n">
        <f aca="false">U548</f>
        <v>0</v>
      </c>
      <c r="V547" s="162" t="n">
        <f aca="false">V548</f>
        <v>0</v>
      </c>
      <c r="W547" s="162" t="n">
        <f aca="false">W548</f>
        <v>0</v>
      </c>
      <c r="X547" s="163" t="n">
        <f aca="false">X548</f>
        <v>0</v>
      </c>
      <c r="ALX547" s="105"/>
      <c r="ALY547" s="106"/>
      <c r="ALZ547" s="106"/>
      <c r="AMA547" s="106"/>
      <c r="AMB547" s="106"/>
      <c r="AMC547" s="106"/>
      <c r="AMD547" s="106"/>
      <c r="AME547" s="106"/>
      <c r="AMF547" s="106"/>
      <c r="AMG547" s="106"/>
      <c r="AMH547" s="106"/>
      <c r="AMI547" s="106"/>
      <c r="AMJ547" s="106"/>
      <c r="AMK547" s="106"/>
      <c r="AML547" s="106"/>
      <c r="AMM547" s="106"/>
      <c r="AMN547" s="106"/>
      <c r="AMP547" s="106"/>
    </row>
    <row r="548" s="123" customFormat="true" ht="32.1" hidden="false" customHeight="false" outlineLevel="0" collapsed="false">
      <c r="B548" s="124"/>
      <c r="C548" s="156" t="s">
        <v>108</v>
      </c>
      <c r="D548" s="94" t="n">
        <v>934</v>
      </c>
      <c r="E548" s="157" t="s">
        <v>18</v>
      </c>
      <c r="F548" s="157" t="s">
        <v>34</v>
      </c>
      <c r="G548" s="94" t="n">
        <v>5030010030</v>
      </c>
      <c r="H548" s="160" t="s">
        <v>109</v>
      </c>
      <c r="I548" s="161" t="n">
        <f aca="false">SUM(J548:P548)</f>
        <v>300000</v>
      </c>
      <c r="J548" s="161" t="n">
        <v>600000</v>
      </c>
      <c r="K548" s="162" t="n">
        <v>-300000</v>
      </c>
      <c r="L548" s="162"/>
      <c r="M548" s="162"/>
      <c r="N548" s="162"/>
      <c r="O548" s="162"/>
      <c r="P548" s="163"/>
      <c r="Q548" s="161" t="n">
        <f aca="false">SUM(R548:X548)</f>
        <v>300000</v>
      </c>
      <c r="R548" s="161" t="n">
        <v>300000</v>
      </c>
      <c r="S548" s="162"/>
      <c r="T548" s="162"/>
      <c r="U548" s="162"/>
      <c r="V548" s="162"/>
      <c r="W548" s="162"/>
      <c r="X548" s="163"/>
      <c r="ALX548" s="105"/>
      <c r="ALY548" s="106"/>
      <c r="ALZ548" s="106"/>
      <c r="AMA548" s="106"/>
      <c r="AMB548" s="106"/>
      <c r="AMC548" s="106"/>
      <c r="AMD548" s="106"/>
      <c r="AME548" s="106"/>
      <c r="AMF548" s="106"/>
      <c r="AMG548" s="106"/>
      <c r="AMH548" s="106"/>
      <c r="AMI548" s="106"/>
      <c r="AMJ548" s="106"/>
      <c r="AMK548" s="106"/>
      <c r="AML548" s="106"/>
      <c r="AMM548" s="106"/>
      <c r="AMN548" s="106"/>
      <c r="AMP548" s="106"/>
    </row>
    <row r="549" s="97" customFormat="true" ht="17.35" hidden="false" customHeight="false" outlineLevel="0" collapsed="false">
      <c r="B549" s="160"/>
      <c r="C549" s="156" t="s">
        <v>56</v>
      </c>
      <c r="D549" s="94" t="n">
        <v>934</v>
      </c>
      <c r="E549" s="157" t="s">
        <v>57</v>
      </c>
      <c r="F549" s="157" t="s">
        <v>86</v>
      </c>
      <c r="G549" s="94"/>
      <c r="H549" s="160"/>
      <c r="I549" s="161" t="n">
        <f aca="false">SUM(J549:P549)</f>
        <v>21933900</v>
      </c>
      <c r="J549" s="161" t="n">
        <f aca="false">J550+J580</f>
        <v>17878700</v>
      </c>
      <c r="K549" s="162" t="n">
        <f aca="false">K550+K580</f>
        <v>4055200</v>
      </c>
      <c r="L549" s="162" t="n">
        <f aca="false">L550+L580</f>
        <v>0</v>
      </c>
      <c r="M549" s="162" t="n">
        <f aca="false">M550+M580</f>
        <v>0</v>
      </c>
      <c r="N549" s="162" t="n">
        <f aca="false">N550+N580</f>
        <v>0</v>
      </c>
      <c r="O549" s="162" t="n">
        <f aca="false">O550+O580</f>
        <v>0</v>
      </c>
      <c r="P549" s="163" t="n">
        <f aca="false">P550+P580</f>
        <v>0</v>
      </c>
      <c r="Q549" s="161" t="n">
        <f aca="false">SUM(R549:X549)</f>
        <v>21625000</v>
      </c>
      <c r="R549" s="161" t="n">
        <f aca="false">R550+R580</f>
        <v>21625000</v>
      </c>
      <c r="S549" s="162" t="n">
        <f aca="false">S550+S580</f>
        <v>0</v>
      </c>
      <c r="T549" s="162" t="n">
        <f aca="false">T550+T580</f>
        <v>0</v>
      </c>
      <c r="U549" s="162" t="n">
        <f aca="false">U550+U580</f>
        <v>0</v>
      </c>
      <c r="V549" s="162" t="n">
        <f aca="false">V550+V580</f>
        <v>0</v>
      </c>
      <c r="W549" s="162" t="n">
        <f aca="false">W550+W580</f>
        <v>0</v>
      </c>
      <c r="X549" s="163" t="n">
        <f aca="false">X550+X580</f>
        <v>0</v>
      </c>
      <c r="ALX549" s="105"/>
      <c r="ALY549" s="106"/>
      <c r="ALZ549" s="106"/>
      <c r="AMA549" s="106"/>
      <c r="AMB549" s="106"/>
      <c r="AMC549" s="106"/>
      <c r="AMD549" s="106"/>
      <c r="AME549" s="106"/>
      <c r="AMF549" s="106"/>
      <c r="AMG549" s="106"/>
      <c r="AMH549" s="106"/>
      <c r="AMI549" s="106"/>
      <c r="AMJ549" s="106"/>
      <c r="AMK549" s="106"/>
      <c r="AML549" s="106"/>
      <c r="AMM549" s="106"/>
      <c r="AMN549" s="106"/>
      <c r="AMP549" s="106"/>
    </row>
    <row r="550" s="97" customFormat="true" ht="17.35" hidden="false" customHeight="false" outlineLevel="0" collapsed="false">
      <c r="B550" s="124"/>
      <c r="C550" s="156" t="s">
        <v>61</v>
      </c>
      <c r="D550" s="94" t="n">
        <v>934</v>
      </c>
      <c r="E550" s="157" t="s">
        <v>57</v>
      </c>
      <c r="F550" s="157" t="s">
        <v>57</v>
      </c>
      <c r="G550" s="94"/>
      <c r="H550" s="160"/>
      <c r="I550" s="161" t="n">
        <f aca="false">SUM(J550:P550)</f>
        <v>19857800</v>
      </c>
      <c r="J550" s="161" t="n">
        <f aca="false">J551+J562+J568+J572+J576</f>
        <v>15958700</v>
      </c>
      <c r="K550" s="162" t="n">
        <f aca="false">K551+K562+K568+K572+K576</f>
        <v>3899100</v>
      </c>
      <c r="L550" s="162" t="n">
        <f aca="false">L551+L562+L568+L572+L576</f>
        <v>0</v>
      </c>
      <c r="M550" s="162" t="n">
        <f aca="false">M551+M562+M568+M572+M576</f>
        <v>0</v>
      </c>
      <c r="N550" s="162" t="n">
        <f aca="false">N551+N562+N568+N572+N576</f>
        <v>0</v>
      </c>
      <c r="O550" s="162" t="n">
        <f aca="false">O551+O562+O568+O572+O576</f>
        <v>0</v>
      </c>
      <c r="P550" s="163" t="n">
        <f aca="false">P551+P562+P568+P572+P576</f>
        <v>0</v>
      </c>
      <c r="Q550" s="161" t="n">
        <f aca="false">SUM(R550:X550)</f>
        <v>19579900</v>
      </c>
      <c r="R550" s="161" t="n">
        <f aca="false">R551+R562+R568+R572+R576</f>
        <v>19579900</v>
      </c>
      <c r="S550" s="162" t="n">
        <f aca="false">S551+S562+S568+S572+S576</f>
        <v>0</v>
      </c>
      <c r="T550" s="162" t="n">
        <f aca="false">T551+T562+T568+T572+T576</f>
        <v>0</v>
      </c>
      <c r="U550" s="162" t="n">
        <f aca="false">U551+U562+U568+U572+U576</f>
        <v>0</v>
      </c>
      <c r="V550" s="162" t="n">
        <f aca="false">V551+V562+V568+V572+V576</f>
        <v>0</v>
      </c>
      <c r="W550" s="162" t="n">
        <f aca="false">W551+W562+W568+W572+W576</f>
        <v>0</v>
      </c>
      <c r="X550" s="163" t="n">
        <f aca="false">X551+X562+X568+X572+X576</f>
        <v>0</v>
      </c>
      <c r="ALX550" s="105"/>
      <c r="ALY550" s="106"/>
      <c r="ALZ550" s="106"/>
      <c r="AMA550" s="106"/>
      <c r="AMB550" s="106"/>
      <c r="AMC550" s="106"/>
      <c r="AMD550" s="106"/>
      <c r="AME550" s="106"/>
      <c r="AMF550" s="106"/>
      <c r="AMG550" s="106"/>
      <c r="AMH550" s="106"/>
      <c r="AMI550" s="106"/>
      <c r="AMJ550" s="106"/>
      <c r="AMK550" s="106"/>
      <c r="AML550" s="106"/>
      <c r="AMM550" s="106"/>
      <c r="AMN550" s="106"/>
      <c r="AMP550" s="106"/>
    </row>
    <row r="551" s="97" customFormat="true" ht="32.1" hidden="false" customHeight="false" outlineLevel="0" collapsed="false">
      <c r="B551" s="124"/>
      <c r="C551" s="156" t="s">
        <v>133</v>
      </c>
      <c r="D551" s="94" t="n">
        <v>934</v>
      </c>
      <c r="E551" s="157" t="s">
        <v>57</v>
      </c>
      <c r="F551" s="157" t="s">
        <v>57</v>
      </c>
      <c r="G551" s="94" t="n">
        <v>5200000000</v>
      </c>
      <c r="H551" s="160"/>
      <c r="I551" s="161" t="n">
        <f aca="false">SUM(J551:P551)</f>
        <v>17729500</v>
      </c>
      <c r="J551" s="161" t="n">
        <f aca="false">J552+J557</f>
        <v>14722700</v>
      </c>
      <c r="K551" s="162" t="n">
        <f aca="false">K552+K557</f>
        <v>3006800</v>
      </c>
      <c r="L551" s="162" t="n">
        <f aca="false">L552+L557</f>
        <v>0</v>
      </c>
      <c r="M551" s="162" t="n">
        <f aca="false">M552+M557</f>
        <v>0</v>
      </c>
      <c r="N551" s="162" t="n">
        <f aca="false">N552+N557</f>
        <v>0</v>
      </c>
      <c r="O551" s="162" t="n">
        <f aca="false">O552+O557</f>
        <v>0</v>
      </c>
      <c r="P551" s="163" t="n">
        <f aca="false">P552+P557</f>
        <v>0</v>
      </c>
      <c r="Q551" s="161" t="n">
        <f aca="false">SUM(R551:X551)</f>
        <v>17464100</v>
      </c>
      <c r="R551" s="161" t="n">
        <f aca="false">R552+R557</f>
        <v>17464100</v>
      </c>
      <c r="S551" s="162" t="n">
        <f aca="false">S552+S557</f>
        <v>0</v>
      </c>
      <c r="T551" s="162" t="n">
        <f aca="false">T552+T557</f>
        <v>0</v>
      </c>
      <c r="U551" s="162" t="n">
        <f aca="false">U552+U557</f>
        <v>0</v>
      </c>
      <c r="V551" s="162" t="n">
        <f aca="false">V552+V557</f>
        <v>0</v>
      </c>
      <c r="W551" s="162" t="n">
        <f aca="false">W552+W557</f>
        <v>0</v>
      </c>
      <c r="X551" s="163" t="n">
        <f aca="false">X552+X557</f>
        <v>0</v>
      </c>
      <c r="ALX551" s="105"/>
      <c r="ALY551" s="106"/>
      <c r="ALZ551" s="106"/>
      <c r="AMA551" s="106"/>
      <c r="AMB551" s="106"/>
      <c r="AMC551" s="106"/>
      <c r="AMD551" s="106"/>
      <c r="AME551" s="106"/>
      <c r="AMF551" s="106"/>
      <c r="AMG551" s="106"/>
      <c r="AMH551" s="106"/>
      <c r="AMI551" s="106"/>
      <c r="AMJ551" s="106"/>
      <c r="AMK551" s="106"/>
      <c r="AML551" s="106"/>
      <c r="AMM551" s="106"/>
      <c r="AMN551" s="106"/>
      <c r="AMP551" s="106"/>
    </row>
    <row r="552" s="97" customFormat="true" ht="17.35" hidden="false" customHeight="false" outlineLevel="0" collapsed="false">
      <c r="B552" s="124"/>
      <c r="C552" s="156" t="s">
        <v>141</v>
      </c>
      <c r="D552" s="94" t="n">
        <v>934</v>
      </c>
      <c r="E552" s="157" t="s">
        <v>57</v>
      </c>
      <c r="F552" s="157" t="s">
        <v>57</v>
      </c>
      <c r="G552" s="94" t="n">
        <v>5270000000</v>
      </c>
      <c r="H552" s="160"/>
      <c r="I552" s="161" t="n">
        <f aca="false">SUM(J552:P552)</f>
        <v>13853300</v>
      </c>
      <c r="J552" s="161" t="n">
        <f aca="false">J553</f>
        <v>11632800</v>
      </c>
      <c r="K552" s="162" t="n">
        <f aca="false">K553</f>
        <v>2220500</v>
      </c>
      <c r="L552" s="162" t="n">
        <f aca="false">L553</f>
        <v>0</v>
      </c>
      <c r="M552" s="162" t="n">
        <f aca="false">M553</f>
        <v>0</v>
      </c>
      <c r="N552" s="162" t="n">
        <f aca="false">N553</f>
        <v>0</v>
      </c>
      <c r="O552" s="162" t="n">
        <f aca="false">O553</f>
        <v>0</v>
      </c>
      <c r="P552" s="163" t="n">
        <f aca="false">P553</f>
        <v>0</v>
      </c>
      <c r="Q552" s="161" t="n">
        <f aca="false">SUM(R552:X552)</f>
        <v>13645900</v>
      </c>
      <c r="R552" s="161" t="n">
        <f aca="false">R553</f>
        <v>13645900</v>
      </c>
      <c r="S552" s="162" t="n">
        <f aca="false">S553</f>
        <v>0</v>
      </c>
      <c r="T552" s="162" t="n">
        <f aca="false">T553</f>
        <v>0</v>
      </c>
      <c r="U552" s="162" t="n">
        <f aca="false">U553</f>
        <v>0</v>
      </c>
      <c r="V552" s="162" t="n">
        <f aca="false">V553</f>
        <v>0</v>
      </c>
      <c r="W552" s="162" t="n">
        <f aca="false">W553</f>
        <v>0</v>
      </c>
      <c r="X552" s="163" t="n">
        <f aca="false">X553</f>
        <v>0</v>
      </c>
      <c r="ALX552" s="105"/>
      <c r="ALY552" s="106"/>
      <c r="ALZ552" s="106"/>
      <c r="AMA552" s="106"/>
      <c r="AMB552" s="106"/>
      <c r="AMC552" s="106"/>
      <c r="AMD552" s="106"/>
      <c r="AME552" s="106"/>
      <c r="AMF552" s="106"/>
      <c r="AMG552" s="106"/>
      <c r="AMH552" s="106"/>
      <c r="AMI552" s="106"/>
      <c r="AMJ552" s="106"/>
      <c r="AMK552" s="106"/>
      <c r="AML552" s="106"/>
      <c r="AMM552" s="106"/>
      <c r="AMN552" s="106"/>
      <c r="AMP552" s="106"/>
    </row>
    <row r="553" s="97" customFormat="true" ht="32.1" hidden="false" customHeight="false" outlineLevel="0" collapsed="false">
      <c r="B553" s="124"/>
      <c r="C553" s="156" t="s">
        <v>135</v>
      </c>
      <c r="D553" s="94" t="n">
        <v>934</v>
      </c>
      <c r="E553" s="157" t="s">
        <v>57</v>
      </c>
      <c r="F553" s="157" t="s">
        <v>57</v>
      </c>
      <c r="G553" s="94" t="n">
        <v>5270000590</v>
      </c>
      <c r="H553" s="160"/>
      <c r="I553" s="161" t="n">
        <f aca="false">SUM(J553:P553)</f>
        <v>13853300</v>
      </c>
      <c r="J553" s="161" t="n">
        <f aca="false">J554+J555+J556</f>
        <v>11632800</v>
      </c>
      <c r="K553" s="162" t="n">
        <f aca="false">K554+K555+K556</f>
        <v>2220500</v>
      </c>
      <c r="L553" s="162" t="n">
        <f aca="false">L554+L555+L556</f>
        <v>0</v>
      </c>
      <c r="M553" s="162" t="n">
        <f aca="false">M554+M555+M556</f>
        <v>0</v>
      </c>
      <c r="N553" s="162" t="n">
        <f aca="false">N554+N555+N556</f>
        <v>0</v>
      </c>
      <c r="O553" s="162" t="n">
        <f aca="false">O554+O555+O556</f>
        <v>0</v>
      </c>
      <c r="P553" s="163" t="n">
        <f aca="false">P554+P555+P556</f>
        <v>0</v>
      </c>
      <c r="Q553" s="161" t="n">
        <f aca="false">SUM(R553:X553)</f>
        <v>13645900</v>
      </c>
      <c r="R553" s="161" t="n">
        <f aca="false">R554+R555+R556</f>
        <v>13645900</v>
      </c>
      <c r="S553" s="162" t="n">
        <f aca="false">S554+S555+S556</f>
        <v>0</v>
      </c>
      <c r="T553" s="162" t="n">
        <f aca="false">T554+T555+T556</f>
        <v>0</v>
      </c>
      <c r="U553" s="162" t="n">
        <f aca="false">U554+U555+U556</f>
        <v>0</v>
      </c>
      <c r="V553" s="162" t="n">
        <f aca="false">V554+V555+V556</f>
        <v>0</v>
      </c>
      <c r="W553" s="162" t="n">
        <f aca="false">W554+W555+W556</f>
        <v>0</v>
      </c>
      <c r="X553" s="163" t="n">
        <f aca="false">X554+X555+X556</f>
        <v>0</v>
      </c>
      <c r="ALX553" s="105"/>
      <c r="ALY553" s="106"/>
      <c r="ALZ553" s="106"/>
      <c r="AMA553" s="106"/>
      <c r="AMB553" s="106"/>
      <c r="AMC553" s="106"/>
      <c r="AMD553" s="106"/>
      <c r="AME553" s="106"/>
      <c r="AMF553" s="106"/>
      <c r="AMG553" s="106"/>
      <c r="AMH553" s="106"/>
      <c r="AMI553" s="106"/>
      <c r="AMJ553" s="106"/>
      <c r="AMK553" s="106"/>
      <c r="AML553" s="106"/>
      <c r="AMM553" s="106"/>
      <c r="AMN553" s="106"/>
      <c r="AMP553" s="106"/>
    </row>
    <row r="554" s="97" customFormat="true" ht="64.15" hidden="false" customHeight="false" outlineLevel="0" collapsed="false">
      <c r="B554" s="124"/>
      <c r="C554" s="156" t="s">
        <v>105</v>
      </c>
      <c r="D554" s="94" t="n">
        <v>934</v>
      </c>
      <c r="E554" s="157" t="s">
        <v>57</v>
      </c>
      <c r="F554" s="157" t="s">
        <v>57</v>
      </c>
      <c r="G554" s="94" t="n">
        <v>5270000590</v>
      </c>
      <c r="H554" s="160" t="s">
        <v>106</v>
      </c>
      <c r="I554" s="161" t="n">
        <f aca="false">SUM(J554:P554)</f>
        <v>12485100</v>
      </c>
      <c r="J554" s="161" t="n">
        <v>9989900</v>
      </c>
      <c r="K554" s="162" t="n">
        <v>2495200</v>
      </c>
      <c r="L554" s="162"/>
      <c r="M554" s="162"/>
      <c r="N554" s="162"/>
      <c r="O554" s="162"/>
      <c r="P554" s="163"/>
      <c r="Q554" s="161" t="n">
        <f aca="false">SUM(R554:X554)</f>
        <v>12298000</v>
      </c>
      <c r="R554" s="161" t="n">
        <v>12298000</v>
      </c>
      <c r="S554" s="162"/>
      <c r="T554" s="162"/>
      <c r="U554" s="162"/>
      <c r="V554" s="162"/>
      <c r="W554" s="162"/>
      <c r="X554" s="163"/>
      <c r="ALX554" s="105"/>
      <c r="ALY554" s="106"/>
      <c r="ALZ554" s="106"/>
      <c r="AMA554" s="106"/>
      <c r="AMB554" s="106"/>
      <c r="AMC554" s="106"/>
      <c r="AMD554" s="106"/>
      <c r="AME554" s="106"/>
      <c r="AMF554" s="106"/>
      <c r="AMG554" s="106"/>
      <c r="AMH554" s="106"/>
      <c r="AMI554" s="106"/>
      <c r="AMJ554" s="106"/>
      <c r="AMK554" s="106"/>
      <c r="AML554" s="106"/>
      <c r="AMM554" s="106"/>
      <c r="AMN554" s="106"/>
      <c r="AMP554" s="106"/>
    </row>
    <row r="555" s="97" customFormat="true" ht="32.1" hidden="false" customHeight="false" outlineLevel="0" collapsed="false">
      <c r="B555" s="124"/>
      <c r="C555" s="156" t="s">
        <v>108</v>
      </c>
      <c r="D555" s="94" t="n">
        <v>934</v>
      </c>
      <c r="E555" s="157" t="s">
        <v>57</v>
      </c>
      <c r="F555" s="157" t="s">
        <v>57</v>
      </c>
      <c r="G555" s="94" t="n">
        <v>5270000590</v>
      </c>
      <c r="H555" s="160" t="s">
        <v>109</v>
      </c>
      <c r="I555" s="161" t="n">
        <f aca="false">SUM(J555:P555)</f>
        <v>1364900</v>
      </c>
      <c r="J555" s="161" t="n">
        <v>1639200</v>
      </c>
      <c r="K555" s="162" t="n">
        <v>-274300</v>
      </c>
      <c r="L555" s="162"/>
      <c r="M555" s="162"/>
      <c r="N555" s="162"/>
      <c r="O555" s="162"/>
      <c r="P555" s="163"/>
      <c r="Q555" s="161" t="n">
        <f aca="false">SUM(R555:X555)</f>
        <v>1344600</v>
      </c>
      <c r="R555" s="161" t="n">
        <v>1344600</v>
      </c>
      <c r="S555" s="162"/>
      <c r="T555" s="162"/>
      <c r="U555" s="162"/>
      <c r="V555" s="162"/>
      <c r="W555" s="162"/>
      <c r="X555" s="163"/>
      <c r="ALX555" s="105"/>
      <c r="ALY555" s="106"/>
      <c r="ALZ555" s="106"/>
      <c r="AMA555" s="106"/>
      <c r="AMB555" s="106"/>
      <c r="AMC555" s="106"/>
      <c r="AMD555" s="106"/>
      <c r="AME555" s="106"/>
      <c r="AMF555" s="106"/>
      <c r="AMG555" s="106"/>
      <c r="AMH555" s="106"/>
      <c r="AMI555" s="106"/>
      <c r="AMJ555" s="106"/>
      <c r="AMK555" s="106"/>
      <c r="AML555" s="106"/>
      <c r="AMM555" s="106"/>
      <c r="AMN555" s="106"/>
      <c r="AMP555" s="106"/>
    </row>
    <row r="556" s="97" customFormat="true" ht="17.35" hidden="false" customHeight="false" outlineLevel="0" collapsed="false">
      <c r="B556" s="124"/>
      <c r="C556" s="156" t="s">
        <v>111</v>
      </c>
      <c r="D556" s="94" t="n">
        <v>934</v>
      </c>
      <c r="E556" s="157" t="s">
        <v>57</v>
      </c>
      <c r="F556" s="157" t="s">
        <v>57</v>
      </c>
      <c r="G556" s="94" t="n">
        <v>5270000590</v>
      </c>
      <c r="H556" s="160" t="s">
        <v>112</v>
      </c>
      <c r="I556" s="161" t="n">
        <f aca="false">SUM(J556:P556)</f>
        <v>3300</v>
      </c>
      <c r="J556" s="161" t="n">
        <v>3700</v>
      </c>
      <c r="K556" s="162" t="n">
        <v>-400</v>
      </c>
      <c r="L556" s="162"/>
      <c r="M556" s="162"/>
      <c r="N556" s="162"/>
      <c r="O556" s="162"/>
      <c r="P556" s="163"/>
      <c r="Q556" s="161" t="n">
        <f aca="false">SUM(R556:X556)</f>
        <v>3300</v>
      </c>
      <c r="R556" s="161" t="n">
        <v>3300</v>
      </c>
      <c r="S556" s="162"/>
      <c r="T556" s="162"/>
      <c r="U556" s="162"/>
      <c r="V556" s="162"/>
      <c r="W556" s="162"/>
      <c r="X556" s="163"/>
      <c r="ALX556" s="105"/>
      <c r="ALY556" s="106"/>
      <c r="ALZ556" s="106"/>
      <c r="AMA556" s="106"/>
      <c r="AMB556" s="106"/>
      <c r="AMC556" s="106"/>
      <c r="AMD556" s="106"/>
      <c r="AME556" s="106"/>
      <c r="AMF556" s="106"/>
      <c r="AMG556" s="106"/>
      <c r="AMH556" s="106"/>
      <c r="AMI556" s="106"/>
      <c r="AMJ556" s="106"/>
      <c r="AMK556" s="106"/>
      <c r="AML556" s="106"/>
      <c r="AMM556" s="106"/>
      <c r="AMN556" s="106"/>
      <c r="AMP556" s="106"/>
    </row>
    <row r="557" s="97" customFormat="true" ht="32.1" hidden="false" customHeight="false" outlineLevel="0" collapsed="false">
      <c r="B557" s="124"/>
      <c r="C557" s="156" t="s">
        <v>142</v>
      </c>
      <c r="D557" s="94" t="n">
        <v>934</v>
      </c>
      <c r="E557" s="157" t="s">
        <v>57</v>
      </c>
      <c r="F557" s="157" t="s">
        <v>57</v>
      </c>
      <c r="G557" s="94" t="n">
        <v>5280000000</v>
      </c>
      <c r="H557" s="160"/>
      <c r="I557" s="161" t="n">
        <f aca="false">SUM(J557:P557)</f>
        <v>3876200</v>
      </c>
      <c r="J557" s="161" t="n">
        <f aca="false">J558</f>
        <v>3089900</v>
      </c>
      <c r="K557" s="162" t="n">
        <f aca="false">K558</f>
        <v>786300</v>
      </c>
      <c r="L557" s="162" t="n">
        <f aca="false">L558</f>
        <v>0</v>
      </c>
      <c r="M557" s="162" t="n">
        <f aca="false">M558</f>
        <v>0</v>
      </c>
      <c r="N557" s="162" t="n">
        <f aca="false">N558</f>
        <v>0</v>
      </c>
      <c r="O557" s="162" t="n">
        <f aca="false">O558</f>
        <v>0</v>
      </c>
      <c r="P557" s="163" t="n">
        <f aca="false">P558</f>
        <v>0</v>
      </c>
      <c r="Q557" s="161" t="n">
        <f aca="false">SUM(R557:X557)</f>
        <v>3818200</v>
      </c>
      <c r="R557" s="161" t="n">
        <f aca="false">R558</f>
        <v>3818200</v>
      </c>
      <c r="S557" s="162" t="n">
        <f aca="false">S558</f>
        <v>0</v>
      </c>
      <c r="T557" s="162" t="n">
        <f aca="false">T558</f>
        <v>0</v>
      </c>
      <c r="U557" s="162" t="n">
        <f aca="false">U558</f>
        <v>0</v>
      </c>
      <c r="V557" s="162" t="n">
        <f aca="false">V558</f>
        <v>0</v>
      </c>
      <c r="W557" s="162" t="n">
        <f aca="false">W558</f>
        <v>0</v>
      </c>
      <c r="X557" s="163" t="n">
        <f aca="false">X558</f>
        <v>0</v>
      </c>
      <c r="ALX557" s="105"/>
      <c r="ALY557" s="106"/>
      <c r="ALZ557" s="106"/>
      <c r="AMA557" s="106"/>
      <c r="AMB557" s="106"/>
      <c r="AMC557" s="106"/>
      <c r="AMD557" s="106"/>
      <c r="AME557" s="106"/>
      <c r="AMF557" s="106"/>
      <c r="AMG557" s="106"/>
      <c r="AMH557" s="106"/>
      <c r="AMI557" s="106"/>
      <c r="AMJ557" s="106"/>
      <c r="AMK557" s="106"/>
      <c r="AML557" s="106"/>
      <c r="AMM557" s="106"/>
      <c r="AMN557" s="106"/>
      <c r="AMP557" s="106"/>
    </row>
    <row r="558" s="97" customFormat="true" ht="32.1" hidden="false" customHeight="false" outlineLevel="0" collapsed="false">
      <c r="B558" s="124"/>
      <c r="C558" s="156" t="s">
        <v>143</v>
      </c>
      <c r="D558" s="94" t="n">
        <v>934</v>
      </c>
      <c r="E558" s="157" t="s">
        <v>57</v>
      </c>
      <c r="F558" s="157" t="s">
        <v>57</v>
      </c>
      <c r="G558" s="94" t="n">
        <v>5280000590</v>
      </c>
      <c r="H558" s="160"/>
      <c r="I558" s="161" t="n">
        <f aca="false">SUM(J558:P558)</f>
        <v>3876200</v>
      </c>
      <c r="J558" s="161" t="n">
        <f aca="false">J559+J560+J561</f>
        <v>3089900</v>
      </c>
      <c r="K558" s="162" t="n">
        <f aca="false">K559+K560+K561</f>
        <v>786300</v>
      </c>
      <c r="L558" s="162" t="n">
        <f aca="false">L559+L560+L561</f>
        <v>0</v>
      </c>
      <c r="M558" s="162" t="n">
        <f aca="false">M559+M560+M561</f>
        <v>0</v>
      </c>
      <c r="N558" s="162" t="n">
        <f aca="false">N559+N560+N561</f>
        <v>0</v>
      </c>
      <c r="O558" s="162" t="n">
        <f aca="false">O559+O560+O561</f>
        <v>0</v>
      </c>
      <c r="P558" s="163" t="n">
        <f aca="false">P559+P560+P561</f>
        <v>0</v>
      </c>
      <c r="Q558" s="161" t="n">
        <f aca="false">SUM(R558:X558)</f>
        <v>3818200</v>
      </c>
      <c r="R558" s="161" t="n">
        <f aca="false">R559+R560+R561</f>
        <v>3818200</v>
      </c>
      <c r="S558" s="162" t="n">
        <f aca="false">S559+S560+S561</f>
        <v>0</v>
      </c>
      <c r="T558" s="162" t="n">
        <f aca="false">T559+T560+T561</f>
        <v>0</v>
      </c>
      <c r="U558" s="162" t="n">
        <f aca="false">U559+U560+U561</f>
        <v>0</v>
      </c>
      <c r="V558" s="162" t="n">
        <f aca="false">V559+V560+V561</f>
        <v>0</v>
      </c>
      <c r="W558" s="162" t="n">
        <f aca="false">W559+W560+W561</f>
        <v>0</v>
      </c>
      <c r="X558" s="163" t="n">
        <f aca="false">X559+X560+X561</f>
        <v>0</v>
      </c>
      <c r="ALX558" s="105"/>
      <c r="ALY558" s="106"/>
      <c r="ALZ558" s="106"/>
      <c r="AMA558" s="106"/>
      <c r="AMB558" s="106"/>
      <c r="AMC558" s="106"/>
      <c r="AMD558" s="106"/>
      <c r="AME558" s="106"/>
      <c r="AMF558" s="106"/>
      <c r="AMG558" s="106"/>
      <c r="AMH558" s="106"/>
      <c r="AMI558" s="106"/>
      <c r="AMJ558" s="106"/>
      <c r="AMK558" s="106"/>
      <c r="AML558" s="106"/>
      <c r="AMM558" s="106"/>
      <c r="AMN558" s="106"/>
      <c r="AMP558" s="106"/>
    </row>
    <row r="559" s="97" customFormat="true" ht="64.15" hidden="false" customHeight="false" outlineLevel="0" collapsed="false">
      <c r="B559" s="124"/>
      <c r="C559" s="156" t="s">
        <v>105</v>
      </c>
      <c r="D559" s="94" t="n">
        <v>934</v>
      </c>
      <c r="E559" s="157" t="s">
        <v>57</v>
      </c>
      <c r="F559" s="157" t="s">
        <v>57</v>
      </c>
      <c r="G559" s="94" t="n">
        <v>5280000590</v>
      </c>
      <c r="H559" s="160" t="s">
        <v>106</v>
      </c>
      <c r="I559" s="161" t="n">
        <f aca="false">SUM(J559:P559)</f>
        <v>3688000</v>
      </c>
      <c r="J559" s="161" t="n">
        <v>2919900</v>
      </c>
      <c r="K559" s="162" t="n">
        <v>768100</v>
      </c>
      <c r="L559" s="162"/>
      <c r="M559" s="162"/>
      <c r="N559" s="162"/>
      <c r="O559" s="162"/>
      <c r="P559" s="163"/>
      <c r="Q559" s="161" t="n">
        <f aca="false">SUM(R559:X559)</f>
        <v>3632800</v>
      </c>
      <c r="R559" s="161" t="n">
        <v>3632800</v>
      </c>
      <c r="S559" s="162"/>
      <c r="T559" s="162"/>
      <c r="U559" s="162"/>
      <c r="V559" s="162"/>
      <c r="W559" s="162"/>
      <c r="X559" s="163"/>
      <c r="ALX559" s="105"/>
      <c r="ALY559" s="106"/>
      <c r="ALZ559" s="106"/>
      <c r="AMA559" s="106"/>
      <c r="AMB559" s="106"/>
      <c r="AMC559" s="106"/>
      <c r="AMD559" s="106"/>
      <c r="AME559" s="106"/>
      <c r="AMF559" s="106"/>
      <c r="AMG559" s="106"/>
      <c r="AMH559" s="106"/>
      <c r="AMI559" s="106"/>
      <c r="AMJ559" s="106"/>
      <c r="AMK559" s="106"/>
      <c r="AML559" s="106"/>
      <c r="AMM559" s="106"/>
      <c r="AMN559" s="106"/>
      <c r="AMP559" s="106"/>
    </row>
    <row r="560" s="97" customFormat="true" ht="32.1" hidden="false" customHeight="false" outlineLevel="0" collapsed="false">
      <c r="B560" s="124"/>
      <c r="C560" s="156" t="s">
        <v>108</v>
      </c>
      <c r="D560" s="94" t="n">
        <v>934</v>
      </c>
      <c r="E560" s="157" t="s">
        <v>57</v>
      </c>
      <c r="F560" s="157" t="s">
        <v>57</v>
      </c>
      <c r="G560" s="94" t="n">
        <v>5280000590</v>
      </c>
      <c r="H560" s="160" t="s">
        <v>109</v>
      </c>
      <c r="I560" s="161" t="n">
        <f aca="false">SUM(J560:P560)</f>
        <v>187500</v>
      </c>
      <c r="J560" s="161" t="n">
        <v>169300</v>
      </c>
      <c r="K560" s="162" t="n">
        <v>18200</v>
      </c>
      <c r="L560" s="162"/>
      <c r="M560" s="162"/>
      <c r="N560" s="162"/>
      <c r="O560" s="162"/>
      <c r="P560" s="163"/>
      <c r="Q560" s="161" t="n">
        <f aca="false">SUM(R560:X560)</f>
        <v>184700</v>
      </c>
      <c r="R560" s="161" t="n">
        <v>184700</v>
      </c>
      <c r="S560" s="162"/>
      <c r="T560" s="162"/>
      <c r="U560" s="162"/>
      <c r="V560" s="162"/>
      <c r="W560" s="162"/>
      <c r="X560" s="163"/>
      <c r="ALX560" s="105"/>
      <c r="ALY560" s="106"/>
      <c r="ALZ560" s="106"/>
      <c r="AMA560" s="106"/>
      <c r="AMB560" s="106"/>
      <c r="AMC560" s="106"/>
      <c r="AMD560" s="106"/>
      <c r="AME560" s="106"/>
      <c r="AMF560" s="106"/>
      <c r="AMG560" s="106"/>
      <c r="AMH560" s="106"/>
      <c r="AMI560" s="106"/>
      <c r="AMJ560" s="106"/>
      <c r="AMK560" s="106"/>
      <c r="AML560" s="106"/>
      <c r="AMM560" s="106"/>
      <c r="AMN560" s="106"/>
      <c r="AMP560" s="106"/>
    </row>
    <row r="561" s="97" customFormat="true" ht="17.35" hidden="false" customHeight="false" outlineLevel="0" collapsed="false">
      <c r="B561" s="124"/>
      <c r="C561" s="156" t="s">
        <v>111</v>
      </c>
      <c r="D561" s="94" t="n">
        <v>934</v>
      </c>
      <c r="E561" s="157" t="s">
        <v>57</v>
      </c>
      <c r="F561" s="157" t="s">
        <v>57</v>
      </c>
      <c r="G561" s="94" t="n">
        <v>5280000590</v>
      </c>
      <c r="H561" s="160" t="s">
        <v>112</v>
      </c>
      <c r="I561" s="161" t="n">
        <f aca="false">SUM(J561:P561)</f>
        <v>700</v>
      </c>
      <c r="J561" s="161" t="n">
        <v>700</v>
      </c>
      <c r="K561" s="162"/>
      <c r="L561" s="162"/>
      <c r="M561" s="162"/>
      <c r="N561" s="162"/>
      <c r="O561" s="162"/>
      <c r="P561" s="163"/>
      <c r="Q561" s="161" t="n">
        <f aca="false">SUM(R561:X561)</f>
        <v>700</v>
      </c>
      <c r="R561" s="161" t="n">
        <v>700</v>
      </c>
      <c r="S561" s="162"/>
      <c r="T561" s="162"/>
      <c r="U561" s="162"/>
      <c r="V561" s="162"/>
      <c r="W561" s="162"/>
      <c r="X561" s="163"/>
      <c r="ALX561" s="105"/>
      <c r="ALY561" s="106"/>
      <c r="ALZ561" s="106"/>
      <c r="AMA561" s="106"/>
      <c r="AMB561" s="106"/>
      <c r="AMC561" s="106"/>
      <c r="AMD561" s="106"/>
      <c r="AME561" s="106"/>
      <c r="AMF561" s="106"/>
      <c r="AMG561" s="106"/>
      <c r="AMH561" s="106"/>
      <c r="AMI561" s="106"/>
      <c r="AMJ561" s="106"/>
      <c r="AMK561" s="106"/>
      <c r="AML561" s="106"/>
      <c r="AMM561" s="106"/>
      <c r="AMN561" s="106"/>
      <c r="AMP561" s="106"/>
    </row>
    <row r="562" s="97" customFormat="true" ht="32.1" hidden="false" customHeight="false" outlineLevel="0" collapsed="false">
      <c r="B562" s="124"/>
      <c r="C562" s="156" t="s">
        <v>144</v>
      </c>
      <c r="D562" s="94" t="n">
        <v>934</v>
      </c>
      <c r="E562" s="157" t="s">
        <v>57</v>
      </c>
      <c r="F562" s="157" t="s">
        <v>57</v>
      </c>
      <c r="G562" s="94" t="n">
        <v>5300000000</v>
      </c>
      <c r="H562" s="160"/>
      <c r="I562" s="161" t="n">
        <f aca="false">SUM(J562:P562)</f>
        <v>828300</v>
      </c>
      <c r="J562" s="161" t="n">
        <f aca="false">J563</f>
        <v>0</v>
      </c>
      <c r="K562" s="162" t="n">
        <f aca="false">K563</f>
        <v>828300</v>
      </c>
      <c r="L562" s="162" t="n">
        <f aca="false">L563</f>
        <v>0</v>
      </c>
      <c r="M562" s="162" t="n">
        <f aca="false">M563</f>
        <v>0</v>
      </c>
      <c r="N562" s="162" t="n">
        <f aca="false">N563</f>
        <v>0</v>
      </c>
      <c r="O562" s="162" t="n">
        <f aca="false">O563</f>
        <v>0</v>
      </c>
      <c r="P562" s="163" t="n">
        <f aca="false">P563</f>
        <v>0</v>
      </c>
      <c r="Q562" s="161" t="n">
        <f aca="false">SUM(R562:X562)</f>
        <v>815800</v>
      </c>
      <c r="R562" s="161" t="n">
        <f aca="false">R563</f>
        <v>815800</v>
      </c>
      <c r="S562" s="162" t="n">
        <f aca="false">S563</f>
        <v>0</v>
      </c>
      <c r="T562" s="162" t="n">
        <f aca="false">T563</f>
        <v>0</v>
      </c>
      <c r="U562" s="162" t="n">
        <f aca="false">U563</f>
        <v>0</v>
      </c>
      <c r="V562" s="162" t="n">
        <f aca="false">V563</f>
        <v>0</v>
      </c>
      <c r="W562" s="162" t="n">
        <f aca="false">W563</f>
        <v>0</v>
      </c>
      <c r="X562" s="163" t="n">
        <f aca="false">X563</f>
        <v>0</v>
      </c>
      <c r="ALX562" s="105"/>
      <c r="ALY562" s="106"/>
      <c r="ALZ562" s="106"/>
      <c r="AMA562" s="106"/>
      <c r="AMB562" s="106"/>
      <c r="AMC562" s="106"/>
      <c r="AMD562" s="106"/>
      <c r="AME562" s="106"/>
      <c r="AMF562" s="106"/>
      <c r="AMG562" s="106"/>
      <c r="AMH562" s="106"/>
      <c r="AMI562" s="106"/>
      <c r="AMJ562" s="106"/>
      <c r="AMK562" s="106"/>
      <c r="AML562" s="106"/>
      <c r="AMM562" s="106"/>
      <c r="AMN562" s="106"/>
      <c r="AMP562" s="106"/>
    </row>
    <row r="563" s="97" customFormat="true" ht="17.35" hidden="false" customHeight="false" outlineLevel="0" collapsed="false">
      <c r="B563" s="124"/>
      <c r="C563" s="156" t="s">
        <v>145</v>
      </c>
      <c r="D563" s="94" t="n">
        <v>934</v>
      </c>
      <c r="E563" s="157" t="s">
        <v>57</v>
      </c>
      <c r="F563" s="157" t="s">
        <v>57</v>
      </c>
      <c r="G563" s="94" t="n">
        <v>5310000000</v>
      </c>
      <c r="H563" s="160"/>
      <c r="I563" s="161" t="n">
        <f aca="false">SUM(J563:P563)</f>
        <v>828300</v>
      </c>
      <c r="J563" s="161" t="n">
        <f aca="false">J564</f>
        <v>0</v>
      </c>
      <c r="K563" s="162" t="n">
        <f aca="false">K564</f>
        <v>828300</v>
      </c>
      <c r="L563" s="162" t="n">
        <f aca="false">L564</f>
        <v>0</v>
      </c>
      <c r="M563" s="162" t="n">
        <f aca="false">M564</f>
        <v>0</v>
      </c>
      <c r="N563" s="162" t="n">
        <f aca="false">N564</f>
        <v>0</v>
      </c>
      <c r="O563" s="162" t="n">
        <f aca="false">O564</f>
        <v>0</v>
      </c>
      <c r="P563" s="163" t="n">
        <f aca="false">P564</f>
        <v>0</v>
      </c>
      <c r="Q563" s="161" t="n">
        <f aca="false">SUM(R563:X563)</f>
        <v>815800</v>
      </c>
      <c r="R563" s="161" t="n">
        <f aca="false">R564</f>
        <v>815800</v>
      </c>
      <c r="S563" s="162" t="n">
        <f aca="false">S564</f>
        <v>0</v>
      </c>
      <c r="T563" s="162" t="n">
        <f aca="false">T564</f>
        <v>0</v>
      </c>
      <c r="U563" s="162" t="n">
        <f aca="false">U564</f>
        <v>0</v>
      </c>
      <c r="V563" s="162" t="n">
        <f aca="false">V564</f>
        <v>0</v>
      </c>
      <c r="W563" s="162" t="n">
        <f aca="false">W564</f>
        <v>0</v>
      </c>
      <c r="X563" s="163" t="n">
        <f aca="false">X564</f>
        <v>0</v>
      </c>
      <c r="ALX563" s="105"/>
      <c r="ALY563" s="106"/>
      <c r="ALZ563" s="106"/>
      <c r="AMA563" s="106"/>
      <c r="AMB563" s="106"/>
      <c r="AMC563" s="106"/>
      <c r="AMD563" s="106"/>
      <c r="AME563" s="106"/>
      <c r="AMF563" s="106"/>
      <c r="AMG563" s="106"/>
      <c r="AMH563" s="106"/>
      <c r="AMI563" s="106"/>
      <c r="AMJ563" s="106"/>
      <c r="AMK563" s="106"/>
      <c r="AML563" s="106"/>
      <c r="AMM563" s="106"/>
      <c r="AMN563" s="106"/>
      <c r="AMP563" s="106"/>
    </row>
    <row r="564" s="97" customFormat="true" ht="17.35" hidden="false" customHeight="false" outlineLevel="0" collapsed="false">
      <c r="B564" s="124"/>
      <c r="C564" s="156" t="s">
        <v>146</v>
      </c>
      <c r="D564" s="94" t="n">
        <v>934</v>
      </c>
      <c r="E564" s="157" t="s">
        <v>57</v>
      </c>
      <c r="F564" s="157" t="s">
        <v>57</v>
      </c>
      <c r="G564" s="94" t="n">
        <v>5310010350</v>
      </c>
      <c r="H564" s="160"/>
      <c r="I564" s="161" t="n">
        <f aca="false">SUM(J564:P564)</f>
        <v>828300</v>
      </c>
      <c r="J564" s="161" t="n">
        <f aca="false">J565+J566</f>
        <v>0</v>
      </c>
      <c r="K564" s="162" t="n">
        <f aca="false">K565+K566+K567</f>
        <v>828300</v>
      </c>
      <c r="L564" s="162" t="n">
        <f aca="false">L565+L566</f>
        <v>0</v>
      </c>
      <c r="M564" s="162" t="n">
        <f aca="false">M565+M566</f>
        <v>0</v>
      </c>
      <c r="N564" s="162" t="n">
        <f aca="false">N565+N566</f>
        <v>0</v>
      </c>
      <c r="O564" s="162" t="n">
        <f aca="false">O565+O566</f>
        <v>0</v>
      </c>
      <c r="P564" s="163" t="n">
        <f aca="false">P565+P566</f>
        <v>0</v>
      </c>
      <c r="Q564" s="161" t="n">
        <f aca="false">SUM(R564:X564)</f>
        <v>815800</v>
      </c>
      <c r="R564" s="161" t="n">
        <f aca="false">R565+R566+R567</f>
        <v>815800</v>
      </c>
      <c r="S564" s="162" t="n">
        <f aca="false">S565+S566</f>
        <v>0</v>
      </c>
      <c r="T564" s="162" t="n">
        <f aca="false">T565+T566</f>
        <v>0</v>
      </c>
      <c r="U564" s="162" t="n">
        <f aca="false">U565+U566</f>
        <v>0</v>
      </c>
      <c r="V564" s="162" t="n">
        <f aca="false">V565+V566</f>
        <v>0</v>
      </c>
      <c r="W564" s="162" t="n">
        <f aca="false">W565+W566</f>
        <v>0</v>
      </c>
      <c r="X564" s="163" t="n">
        <f aca="false">X565+X566</f>
        <v>0</v>
      </c>
      <c r="ALX564" s="105"/>
      <c r="ALY564" s="106"/>
      <c r="ALZ564" s="106"/>
      <c r="AMA564" s="106"/>
      <c r="AMB564" s="106"/>
      <c r="AMC564" s="106"/>
      <c r="AMD564" s="106"/>
      <c r="AME564" s="106"/>
      <c r="AMF564" s="106"/>
      <c r="AMG564" s="106"/>
      <c r="AMH564" s="106"/>
      <c r="AMI564" s="106"/>
      <c r="AMJ564" s="106"/>
      <c r="AMK564" s="106"/>
      <c r="AML564" s="106"/>
      <c r="AMM564" s="106"/>
      <c r="AMN564" s="106"/>
      <c r="AMP564" s="106"/>
    </row>
    <row r="565" s="97" customFormat="true" ht="64.15" hidden="false" customHeight="false" outlineLevel="0" collapsed="false">
      <c r="B565" s="124"/>
      <c r="C565" s="156" t="s">
        <v>105</v>
      </c>
      <c r="D565" s="94" t="n">
        <v>934</v>
      </c>
      <c r="E565" s="157" t="s">
        <v>57</v>
      </c>
      <c r="F565" s="157" t="s">
        <v>57</v>
      </c>
      <c r="G565" s="94" t="n">
        <v>5310010350</v>
      </c>
      <c r="H565" s="160" t="s">
        <v>106</v>
      </c>
      <c r="I565" s="161" t="n">
        <f aca="false">SUM(J565:P565)</f>
        <v>100000</v>
      </c>
      <c r="J565" s="161"/>
      <c r="K565" s="162" t="n">
        <v>100000</v>
      </c>
      <c r="L565" s="162"/>
      <c r="M565" s="162"/>
      <c r="N565" s="162"/>
      <c r="O565" s="162"/>
      <c r="P565" s="163"/>
      <c r="Q565" s="161" t="n">
        <f aca="false">SUM(R565:X565)</f>
        <v>100000</v>
      </c>
      <c r="R565" s="161" t="n">
        <v>100000</v>
      </c>
      <c r="S565" s="162"/>
      <c r="T565" s="162"/>
      <c r="U565" s="162"/>
      <c r="V565" s="162"/>
      <c r="W565" s="162"/>
      <c r="X565" s="163"/>
      <c r="ALX565" s="105"/>
      <c r="ALY565" s="106"/>
      <c r="ALZ565" s="106"/>
      <c r="AMA565" s="106"/>
      <c r="AMB565" s="106"/>
      <c r="AMC565" s="106"/>
      <c r="AMD565" s="106"/>
      <c r="AME565" s="106"/>
      <c r="AMF565" s="106"/>
      <c r="AMG565" s="106"/>
      <c r="AMH565" s="106"/>
      <c r="AMI565" s="106"/>
      <c r="AMJ565" s="106"/>
      <c r="AMK565" s="106"/>
      <c r="AML565" s="106"/>
      <c r="AMM565" s="106"/>
      <c r="AMN565" s="106"/>
      <c r="AMP565" s="106"/>
    </row>
    <row r="566" s="97" customFormat="true" ht="32.1" hidden="false" customHeight="false" outlineLevel="0" collapsed="false">
      <c r="B566" s="124"/>
      <c r="C566" s="156" t="s">
        <v>108</v>
      </c>
      <c r="D566" s="94" t="n">
        <v>934</v>
      </c>
      <c r="E566" s="157" t="s">
        <v>57</v>
      </c>
      <c r="F566" s="157" t="s">
        <v>57</v>
      </c>
      <c r="G566" s="94" t="n">
        <v>5310010350</v>
      </c>
      <c r="H566" s="160" t="s">
        <v>109</v>
      </c>
      <c r="I566" s="161" t="n">
        <f aca="false">SUM(J566:P566)</f>
        <v>278300</v>
      </c>
      <c r="J566" s="161"/>
      <c r="K566" s="162" t="n">
        <v>278300</v>
      </c>
      <c r="L566" s="162"/>
      <c r="M566" s="162"/>
      <c r="N566" s="162"/>
      <c r="O566" s="162"/>
      <c r="P566" s="163"/>
      <c r="Q566" s="161" t="n">
        <f aca="false">SUM(R566:X566)</f>
        <v>265800</v>
      </c>
      <c r="R566" s="161" t="n">
        <v>265800</v>
      </c>
      <c r="S566" s="162"/>
      <c r="T566" s="162"/>
      <c r="U566" s="162"/>
      <c r="V566" s="162"/>
      <c r="W566" s="162"/>
      <c r="X566" s="163"/>
      <c r="ALX566" s="105"/>
      <c r="ALY566" s="106"/>
      <c r="ALZ566" s="106"/>
      <c r="AMA566" s="106"/>
      <c r="AMB566" s="106"/>
      <c r="AMC566" s="106"/>
      <c r="AMD566" s="106"/>
      <c r="AME566" s="106"/>
      <c r="AMF566" s="106"/>
      <c r="AMG566" s="106"/>
      <c r="AMH566" s="106"/>
      <c r="AMI566" s="106"/>
      <c r="AMJ566" s="106"/>
      <c r="AMK566" s="106"/>
      <c r="AML566" s="106"/>
      <c r="AMM566" s="106"/>
      <c r="AMN566" s="106"/>
      <c r="AMP566" s="106"/>
    </row>
    <row r="567" s="97" customFormat="true" ht="17.35" hidden="false" customHeight="false" outlineLevel="0" collapsed="false">
      <c r="B567" s="124"/>
      <c r="C567" s="156" t="s">
        <v>147</v>
      </c>
      <c r="D567" s="94" t="n">
        <v>934</v>
      </c>
      <c r="E567" s="157" t="s">
        <v>57</v>
      </c>
      <c r="F567" s="157" t="s">
        <v>57</v>
      </c>
      <c r="G567" s="94" t="n">
        <v>5310010350</v>
      </c>
      <c r="H567" s="160" t="s">
        <v>148</v>
      </c>
      <c r="I567" s="161" t="n">
        <f aca="false">SUM(J567:P567)</f>
        <v>450000</v>
      </c>
      <c r="J567" s="161"/>
      <c r="K567" s="162" t="n">
        <v>450000</v>
      </c>
      <c r="L567" s="162"/>
      <c r="M567" s="162"/>
      <c r="N567" s="162"/>
      <c r="O567" s="162"/>
      <c r="P567" s="163"/>
      <c r="Q567" s="161" t="n">
        <f aca="false">SUM(R567:X567)</f>
        <v>450000</v>
      </c>
      <c r="R567" s="161" t="n">
        <v>450000</v>
      </c>
      <c r="S567" s="162"/>
      <c r="T567" s="162"/>
      <c r="U567" s="162"/>
      <c r="V567" s="162"/>
      <c r="W567" s="162"/>
      <c r="X567" s="163"/>
      <c r="ALX567" s="105"/>
      <c r="ALY567" s="106"/>
      <c r="ALZ567" s="106"/>
      <c r="AMA567" s="106"/>
      <c r="AMB567" s="106"/>
      <c r="AMC567" s="106"/>
      <c r="AMD567" s="106"/>
      <c r="AME567" s="106"/>
      <c r="AMF567" s="106"/>
      <c r="AMG567" s="106"/>
      <c r="AMH567" s="106"/>
      <c r="AMI567" s="106"/>
      <c r="AMJ567" s="106"/>
      <c r="AMK567" s="106"/>
      <c r="AML567" s="106"/>
      <c r="AMM567" s="106"/>
      <c r="AMN567" s="106"/>
      <c r="AMP567" s="106"/>
    </row>
    <row r="568" s="97" customFormat="true" ht="48.2" hidden="false" customHeight="false" outlineLevel="0" collapsed="false">
      <c r="B568" s="124"/>
      <c r="C568" s="156" t="s">
        <v>268</v>
      </c>
      <c r="D568" s="94" t="n">
        <v>934</v>
      </c>
      <c r="E568" s="157" t="s">
        <v>57</v>
      </c>
      <c r="F568" s="157" t="s">
        <v>57</v>
      </c>
      <c r="G568" s="94" t="n">
        <v>6700000000</v>
      </c>
      <c r="H568" s="160"/>
      <c r="I568" s="161" t="n">
        <f aca="false">SUM(J568:P568)</f>
        <v>100000</v>
      </c>
      <c r="J568" s="161" t="n">
        <f aca="false">J569</f>
        <v>100000</v>
      </c>
      <c r="K568" s="162" t="n">
        <f aca="false">K569</f>
        <v>0</v>
      </c>
      <c r="L568" s="162" t="n">
        <f aca="false">L569</f>
        <v>0</v>
      </c>
      <c r="M568" s="162" t="n">
        <f aca="false">M569</f>
        <v>0</v>
      </c>
      <c r="N568" s="162" t="n">
        <f aca="false">N569</f>
        <v>0</v>
      </c>
      <c r="O568" s="162" t="n">
        <f aca="false">O569</f>
        <v>0</v>
      </c>
      <c r="P568" s="163" t="n">
        <f aca="false">P569</f>
        <v>0</v>
      </c>
      <c r="Q568" s="161" t="n">
        <f aca="false">SUM(R568:X568)</f>
        <v>100000</v>
      </c>
      <c r="R568" s="161" t="n">
        <f aca="false">R569</f>
        <v>100000</v>
      </c>
      <c r="S568" s="162" t="n">
        <f aca="false">S569</f>
        <v>0</v>
      </c>
      <c r="T568" s="162" t="n">
        <f aca="false">T569</f>
        <v>0</v>
      </c>
      <c r="U568" s="162" t="n">
        <f aca="false">U569</f>
        <v>0</v>
      </c>
      <c r="V568" s="162" t="n">
        <f aca="false">V569</f>
        <v>0</v>
      </c>
      <c r="W568" s="162" t="n">
        <f aca="false">W569</f>
        <v>0</v>
      </c>
      <c r="X568" s="163" t="n">
        <f aca="false">X569</f>
        <v>0</v>
      </c>
      <c r="ALX568" s="105"/>
      <c r="ALY568" s="106"/>
      <c r="ALZ568" s="106"/>
      <c r="AMA568" s="106"/>
      <c r="AMB568" s="106"/>
      <c r="AMC568" s="106"/>
      <c r="AMD568" s="106"/>
      <c r="AME568" s="106"/>
      <c r="AMF568" s="106"/>
      <c r="AMG568" s="106"/>
      <c r="AMH568" s="106"/>
      <c r="AMI568" s="106"/>
      <c r="AMJ568" s="106"/>
      <c r="AMK568" s="106"/>
      <c r="AML568" s="106"/>
      <c r="AMM568" s="106"/>
      <c r="AMN568" s="106"/>
      <c r="AMP568" s="106"/>
    </row>
    <row r="569" s="97" customFormat="true" ht="32.1" hidden="false" customHeight="false" outlineLevel="0" collapsed="false">
      <c r="B569" s="124"/>
      <c r="C569" s="156" t="s">
        <v>269</v>
      </c>
      <c r="D569" s="94" t="n">
        <v>934</v>
      </c>
      <c r="E569" s="157" t="s">
        <v>57</v>
      </c>
      <c r="F569" s="157" t="s">
        <v>57</v>
      </c>
      <c r="G569" s="94" t="n">
        <v>6710000000</v>
      </c>
      <c r="H569" s="160"/>
      <c r="I569" s="161" t="n">
        <f aca="false">SUM(J569:P569)</f>
        <v>100000</v>
      </c>
      <c r="J569" s="161" t="n">
        <f aca="false">J570</f>
        <v>100000</v>
      </c>
      <c r="K569" s="162" t="n">
        <f aca="false">K570</f>
        <v>0</v>
      </c>
      <c r="L569" s="162" t="n">
        <f aca="false">L570</f>
        <v>0</v>
      </c>
      <c r="M569" s="162" t="n">
        <f aca="false">M570</f>
        <v>0</v>
      </c>
      <c r="N569" s="162" t="n">
        <f aca="false">N570</f>
        <v>0</v>
      </c>
      <c r="O569" s="162" t="n">
        <f aca="false">O570</f>
        <v>0</v>
      </c>
      <c r="P569" s="163" t="n">
        <f aca="false">P570</f>
        <v>0</v>
      </c>
      <c r="Q569" s="161" t="n">
        <f aca="false">SUM(R569:X569)</f>
        <v>100000</v>
      </c>
      <c r="R569" s="161" t="n">
        <f aca="false">R570</f>
        <v>100000</v>
      </c>
      <c r="S569" s="162" t="n">
        <f aca="false">S570</f>
        <v>0</v>
      </c>
      <c r="T569" s="162" t="n">
        <f aca="false">T570</f>
        <v>0</v>
      </c>
      <c r="U569" s="162" t="n">
        <f aca="false">U570</f>
        <v>0</v>
      </c>
      <c r="V569" s="162" t="n">
        <f aca="false">V570</f>
        <v>0</v>
      </c>
      <c r="W569" s="162" t="n">
        <f aca="false">W570</f>
        <v>0</v>
      </c>
      <c r="X569" s="163" t="n">
        <f aca="false">X570</f>
        <v>0</v>
      </c>
      <c r="ALX569" s="105"/>
      <c r="ALY569" s="106"/>
      <c r="ALZ569" s="106"/>
      <c r="AMA569" s="106"/>
      <c r="AMB569" s="106"/>
      <c r="AMC569" s="106"/>
      <c r="AMD569" s="106"/>
      <c r="AME569" s="106"/>
      <c r="AMF569" s="106"/>
      <c r="AMG569" s="106"/>
      <c r="AMH569" s="106"/>
      <c r="AMI569" s="106"/>
      <c r="AMJ569" s="106"/>
      <c r="AMK569" s="106"/>
      <c r="AML569" s="106"/>
      <c r="AMM569" s="106"/>
      <c r="AMN569" s="106"/>
      <c r="AMP569" s="106"/>
    </row>
    <row r="570" s="97" customFormat="true" ht="17.35" hidden="false" customHeight="false" outlineLevel="0" collapsed="false">
      <c r="B570" s="124"/>
      <c r="C570" s="156" t="s">
        <v>270</v>
      </c>
      <c r="D570" s="94" t="n">
        <v>934</v>
      </c>
      <c r="E570" s="157" t="s">
        <v>57</v>
      </c>
      <c r="F570" s="157" t="s">
        <v>57</v>
      </c>
      <c r="G570" s="94" t="n">
        <v>6710010220</v>
      </c>
      <c r="H570" s="160"/>
      <c r="I570" s="161" t="n">
        <f aca="false">SUM(J570:P570)</f>
        <v>100000</v>
      </c>
      <c r="J570" s="161" t="n">
        <f aca="false">J571</f>
        <v>100000</v>
      </c>
      <c r="K570" s="162" t="n">
        <f aca="false">K571</f>
        <v>0</v>
      </c>
      <c r="L570" s="162" t="n">
        <f aca="false">L571</f>
        <v>0</v>
      </c>
      <c r="M570" s="162" t="n">
        <f aca="false">M571</f>
        <v>0</v>
      </c>
      <c r="N570" s="162" t="n">
        <f aca="false">N571</f>
        <v>0</v>
      </c>
      <c r="O570" s="162" t="n">
        <f aca="false">O571</f>
        <v>0</v>
      </c>
      <c r="P570" s="163" t="n">
        <f aca="false">P571</f>
        <v>0</v>
      </c>
      <c r="Q570" s="161" t="n">
        <f aca="false">SUM(R570:X570)</f>
        <v>100000</v>
      </c>
      <c r="R570" s="161" t="n">
        <f aca="false">R571</f>
        <v>100000</v>
      </c>
      <c r="S570" s="162" t="n">
        <f aca="false">S571</f>
        <v>0</v>
      </c>
      <c r="T570" s="162" t="n">
        <f aca="false">T571</f>
        <v>0</v>
      </c>
      <c r="U570" s="162" t="n">
        <f aca="false">U571</f>
        <v>0</v>
      </c>
      <c r="V570" s="162" t="n">
        <f aca="false">V571</f>
        <v>0</v>
      </c>
      <c r="W570" s="162" t="n">
        <f aca="false">W571</f>
        <v>0</v>
      </c>
      <c r="X570" s="163" t="n">
        <f aca="false">X571</f>
        <v>0</v>
      </c>
      <c r="ALX570" s="105"/>
      <c r="ALY570" s="106"/>
      <c r="ALZ570" s="106"/>
      <c r="AMA570" s="106"/>
      <c r="AMB570" s="106"/>
      <c r="AMC570" s="106"/>
      <c r="AMD570" s="106"/>
      <c r="AME570" s="106"/>
      <c r="AMF570" s="106"/>
      <c r="AMG570" s="106"/>
      <c r="AMH570" s="106"/>
      <c r="AMI570" s="106"/>
      <c r="AMJ570" s="106"/>
      <c r="AMK570" s="106"/>
      <c r="AML570" s="106"/>
      <c r="AMM570" s="106"/>
      <c r="AMN570" s="106"/>
      <c r="AMP570" s="106"/>
    </row>
    <row r="571" s="97" customFormat="true" ht="32.1" hidden="false" customHeight="false" outlineLevel="0" collapsed="false">
      <c r="B571" s="124"/>
      <c r="C571" s="156" t="s">
        <v>108</v>
      </c>
      <c r="D571" s="94" t="n">
        <v>934</v>
      </c>
      <c r="E571" s="157" t="s">
        <v>57</v>
      </c>
      <c r="F571" s="157" t="s">
        <v>57</v>
      </c>
      <c r="G571" s="94" t="n">
        <v>6710010220</v>
      </c>
      <c r="H571" s="160" t="s">
        <v>109</v>
      </c>
      <c r="I571" s="161" t="n">
        <f aca="false">SUM(J571:P571)</f>
        <v>100000</v>
      </c>
      <c r="J571" s="161" t="n">
        <v>100000</v>
      </c>
      <c r="K571" s="162" t="n">
        <v>0</v>
      </c>
      <c r="L571" s="162" t="n">
        <v>0</v>
      </c>
      <c r="M571" s="162" t="n">
        <v>0</v>
      </c>
      <c r="N571" s="162" t="n">
        <v>0</v>
      </c>
      <c r="O571" s="162" t="n">
        <v>0</v>
      </c>
      <c r="P571" s="163" t="n">
        <v>0</v>
      </c>
      <c r="Q571" s="161" t="n">
        <f aca="false">SUM(R571:X571)</f>
        <v>100000</v>
      </c>
      <c r="R571" s="161" t="n">
        <v>100000</v>
      </c>
      <c r="S571" s="162" t="n">
        <v>0</v>
      </c>
      <c r="T571" s="162" t="n">
        <v>0</v>
      </c>
      <c r="U571" s="162" t="n">
        <v>0</v>
      </c>
      <c r="V571" s="162" t="n">
        <v>0</v>
      </c>
      <c r="W571" s="162" t="n">
        <v>0</v>
      </c>
      <c r="X571" s="163" t="n">
        <v>0</v>
      </c>
      <c r="ALX571" s="105"/>
      <c r="ALY571" s="106"/>
      <c r="ALZ571" s="106"/>
      <c r="AMA571" s="106"/>
      <c r="AMB571" s="106"/>
      <c r="AMC571" s="106"/>
      <c r="AMD571" s="106"/>
      <c r="AME571" s="106"/>
      <c r="AMF571" s="106"/>
      <c r="AMG571" s="106"/>
      <c r="AMH571" s="106"/>
      <c r="AMI571" s="106"/>
      <c r="AMJ571" s="106"/>
      <c r="AMK571" s="106"/>
      <c r="AML571" s="106"/>
      <c r="AMM571" s="106"/>
      <c r="AMN571" s="106"/>
      <c r="AMP571" s="106"/>
    </row>
    <row r="572" s="97" customFormat="true" ht="79.85" hidden="false" customHeight="false" outlineLevel="0" collapsed="false">
      <c r="B572" s="124"/>
      <c r="C572" s="156" t="s">
        <v>359</v>
      </c>
      <c r="D572" s="94" t="n">
        <v>934</v>
      </c>
      <c r="E572" s="157" t="s">
        <v>57</v>
      </c>
      <c r="F572" s="157" t="s">
        <v>57</v>
      </c>
      <c r="G572" s="94" t="n">
        <v>6900000000</v>
      </c>
      <c r="H572" s="160"/>
      <c r="I572" s="161" t="n">
        <f aca="false">SUM(J572:P572)</f>
        <v>100000</v>
      </c>
      <c r="J572" s="161" t="n">
        <f aca="false">J573</f>
        <v>140000</v>
      </c>
      <c r="K572" s="162" t="n">
        <f aca="false">K573</f>
        <v>-40000</v>
      </c>
      <c r="L572" s="162" t="n">
        <f aca="false">L573</f>
        <v>0</v>
      </c>
      <c r="M572" s="162" t="n">
        <f aca="false">M573</f>
        <v>0</v>
      </c>
      <c r="N572" s="162" t="n">
        <f aca="false">N573</f>
        <v>0</v>
      </c>
      <c r="O572" s="162" t="n">
        <f aca="false">O573</f>
        <v>0</v>
      </c>
      <c r="P572" s="163" t="n">
        <f aca="false">P573</f>
        <v>0</v>
      </c>
      <c r="Q572" s="161" t="n">
        <f aca="false">SUM(R572:X572)</f>
        <v>100000</v>
      </c>
      <c r="R572" s="161" t="n">
        <f aca="false">R573</f>
        <v>100000</v>
      </c>
      <c r="S572" s="162" t="n">
        <f aca="false">S573</f>
        <v>0</v>
      </c>
      <c r="T572" s="162" t="n">
        <f aca="false">T573</f>
        <v>0</v>
      </c>
      <c r="U572" s="162" t="n">
        <f aca="false">U573</f>
        <v>0</v>
      </c>
      <c r="V572" s="162" t="n">
        <f aca="false">V573</f>
        <v>0</v>
      </c>
      <c r="W572" s="162" t="n">
        <f aca="false">W573</f>
        <v>0</v>
      </c>
      <c r="X572" s="163" t="n">
        <f aca="false">X573</f>
        <v>0</v>
      </c>
      <c r="ALX572" s="105"/>
      <c r="ALY572" s="106"/>
      <c r="ALZ572" s="106"/>
      <c r="AMA572" s="106"/>
      <c r="AMB572" s="106"/>
      <c r="AMC572" s="106"/>
      <c r="AMD572" s="106"/>
      <c r="AME572" s="106"/>
      <c r="AMF572" s="106"/>
      <c r="AMG572" s="106"/>
      <c r="AMH572" s="106"/>
      <c r="AMI572" s="106"/>
      <c r="AMJ572" s="106"/>
      <c r="AMK572" s="106"/>
      <c r="AML572" s="106"/>
      <c r="AMM572" s="106"/>
      <c r="AMN572" s="106"/>
      <c r="AMP572" s="106"/>
    </row>
    <row r="573" s="97" customFormat="true" ht="32.1" hidden="false" customHeight="false" outlineLevel="0" collapsed="false">
      <c r="B573" s="124"/>
      <c r="C573" s="156" t="s">
        <v>279</v>
      </c>
      <c r="D573" s="94" t="n">
        <v>934</v>
      </c>
      <c r="E573" s="157" t="s">
        <v>57</v>
      </c>
      <c r="F573" s="157" t="s">
        <v>57</v>
      </c>
      <c r="G573" s="94" t="n">
        <v>6910000000</v>
      </c>
      <c r="H573" s="160"/>
      <c r="I573" s="161" t="n">
        <f aca="false">SUM(J573:P573)</f>
        <v>100000</v>
      </c>
      <c r="J573" s="161" t="n">
        <f aca="false">J574</f>
        <v>140000</v>
      </c>
      <c r="K573" s="162" t="n">
        <f aca="false">K574</f>
        <v>-40000</v>
      </c>
      <c r="L573" s="162" t="n">
        <f aca="false">L574</f>
        <v>0</v>
      </c>
      <c r="M573" s="162" t="n">
        <f aca="false">M574</f>
        <v>0</v>
      </c>
      <c r="N573" s="162" t="n">
        <f aca="false">N574</f>
        <v>0</v>
      </c>
      <c r="O573" s="162" t="n">
        <f aca="false">O574</f>
        <v>0</v>
      </c>
      <c r="P573" s="163" t="n">
        <f aca="false">P574</f>
        <v>0</v>
      </c>
      <c r="Q573" s="161" t="n">
        <f aca="false">SUM(R573:X573)</f>
        <v>100000</v>
      </c>
      <c r="R573" s="161" t="n">
        <f aca="false">R574</f>
        <v>100000</v>
      </c>
      <c r="S573" s="162" t="n">
        <f aca="false">S574</f>
        <v>0</v>
      </c>
      <c r="T573" s="162" t="n">
        <f aca="false">T574</f>
        <v>0</v>
      </c>
      <c r="U573" s="162" t="n">
        <f aca="false">U574</f>
        <v>0</v>
      </c>
      <c r="V573" s="162" t="n">
        <f aca="false">V574</f>
        <v>0</v>
      </c>
      <c r="W573" s="162" t="n">
        <f aca="false">W574</f>
        <v>0</v>
      </c>
      <c r="X573" s="163" t="n">
        <f aca="false">X574</f>
        <v>0</v>
      </c>
      <c r="ALX573" s="105"/>
      <c r="ALY573" s="106"/>
      <c r="ALZ573" s="106"/>
      <c r="AMA573" s="106"/>
      <c r="AMB573" s="106"/>
      <c r="AMC573" s="106"/>
      <c r="AMD573" s="106"/>
      <c r="AME573" s="106"/>
      <c r="AMF573" s="106"/>
      <c r="AMG573" s="106"/>
      <c r="AMH573" s="106"/>
      <c r="AMI573" s="106"/>
      <c r="AMJ573" s="106"/>
      <c r="AMK573" s="106"/>
      <c r="AML573" s="106"/>
      <c r="AMM573" s="106"/>
      <c r="AMN573" s="106"/>
      <c r="AMP573" s="106"/>
    </row>
    <row r="574" s="97" customFormat="true" ht="95.5" hidden="false" customHeight="false" outlineLevel="0" collapsed="false">
      <c r="B574" s="124"/>
      <c r="C574" s="156" t="s">
        <v>360</v>
      </c>
      <c r="D574" s="94" t="n">
        <v>934</v>
      </c>
      <c r="E574" s="157" t="s">
        <v>57</v>
      </c>
      <c r="F574" s="157" t="s">
        <v>57</v>
      </c>
      <c r="G574" s="94" t="n">
        <v>6910010500</v>
      </c>
      <c r="H574" s="160"/>
      <c r="I574" s="161" t="n">
        <f aca="false">SUM(J574:P574)</f>
        <v>100000</v>
      </c>
      <c r="J574" s="161" t="n">
        <f aca="false">J575</f>
        <v>140000</v>
      </c>
      <c r="K574" s="162" t="n">
        <f aca="false">K575</f>
        <v>-40000</v>
      </c>
      <c r="L574" s="162" t="n">
        <f aca="false">L575</f>
        <v>0</v>
      </c>
      <c r="M574" s="162" t="n">
        <f aca="false">M575</f>
        <v>0</v>
      </c>
      <c r="N574" s="162" t="n">
        <f aca="false">N575</f>
        <v>0</v>
      </c>
      <c r="O574" s="162" t="n">
        <f aca="false">O575</f>
        <v>0</v>
      </c>
      <c r="P574" s="163" t="n">
        <f aca="false">P575</f>
        <v>0</v>
      </c>
      <c r="Q574" s="161" t="n">
        <f aca="false">SUM(R574:X574)</f>
        <v>100000</v>
      </c>
      <c r="R574" s="161" t="n">
        <f aca="false">R575</f>
        <v>100000</v>
      </c>
      <c r="S574" s="162" t="n">
        <f aca="false">S575</f>
        <v>0</v>
      </c>
      <c r="T574" s="162" t="n">
        <f aca="false">T575</f>
        <v>0</v>
      </c>
      <c r="U574" s="162" t="n">
        <f aca="false">U575</f>
        <v>0</v>
      </c>
      <c r="V574" s="162" t="n">
        <f aca="false">V575</f>
        <v>0</v>
      </c>
      <c r="W574" s="162" t="n">
        <f aca="false">W575</f>
        <v>0</v>
      </c>
      <c r="X574" s="163" t="n">
        <f aca="false">X575</f>
        <v>0</v>
      </c>
      <c r="ALX574" s="105"/>
      <c r="ALY574" s="106"/>
      <c r="ALZ574" s="106"/>
      <c r="AMA574" s="106"/>
      <c r="AMB574" s="106"/>
      <c r="AMC574" s="106"/>
      <c r="AMD574" s="106"/>
      <c r="AME574" s="106"/>
      <c r="AMF574" s="106"/>
      <c r="AMG574" s="106"/>
      <c r="AMH574" s="106"/>
      <c r="AMI574" s="106"/>
      <c r="AMJ574" s="106"/>
      <c r="AMK574" s="106"/>
      <c r="AML574" s="106"/>
      <c r="AMM574" s="106"/>
      <c r="AMN574" s="106"/>
      <c r="AMP574" s="106"/>
    </row>
    <row r="575" s="97" customFormat="true" ht="32.1" hidden="false" customHeight="false" outlineLevel="0" collapsed="false">
      <c r="B575" s="124"/>
      <c r="C575" s="156" t="s">
        <v>108</v>
      </c>
      <c r="D575" s="94" t="n">
        <v>934</v>
      </c>
      <c r="E575" s="157" t="s">
        <v>57</v>
      </c>
      <c r="F575" s="157" t="s">
        <v>57</v>
      </c>
      <c r="G575" s="94" t="n">
        <v>6910010500</v>
      </c>
      <c r="H575" s="160" t="s">
        <v>109</v>
      </c>
      <c r="I575" s="161" t="n">
        <f aca="false">SUM(J575:P575)</f>
        <v>100000</v>
      </c>
      <c r="J575" s="161" t="n">
        <v>140000</v>
      </c>
      <c r="K575" s="162" t="n">
        <v>-40000</v>
      </c>
      <c r="L575" s="162" t="n">
        <v>0</v>
      </c>
      <c r="M575" s="162" t="n">
        <v>0</v>
      </c>
      <c r="N575" s="162" t="n">
        <v>0</v>
      </c>
      <c r="O575" s="162" t="n">
        <v>0</v>
      </c>
      <c r="P575" s="163" t="n">
        <v>0</v>
      </c>
      <c r="Q575" s="161" t="n">
        <f aca="false">SUM(R575:X575)</f>
        <v>100000</v>
      </c>
      <c r="R575" s="161" t="n">
        <v>100000</v>
      </c>
      <c r="S575" s="162" t="n">
        <v>0</v>
      </c>
      <c r="T575" s="162" t="n">
        <v>0</v>
      </c>
      <c r="U575" s="162" t="n">
        <v>0</v>
      </c>
      <c r="V575" s="162" t="n">
        <v>0</v>
      </c>
      <c r="W575" s="162" t="n">
        <v>0</v>
      </c>
      <c r="X575" s="163" t="n">
        <v>0</v>
      </c>
      <c r="ALX575" s="105"/>
      <c r="ALY575" s="106"/>
      <c r="ALZ575" s="106"/>
      <c r="AMA575" s="106"/>
      <c r="AMB575" s="106"/>
      <c r="AMC575" s="106"/>
      <c r="AMD575" s="106"/>
      <c r="AME575" s="106"/>
      <c r="AMF575" s="106"/>
      <c r="AMG575" s="106"/>
      <c r="AMH575" s="106"/>
      <c r="AMI575" s="106"/>
      <c r="AMJ575" s="106"/>
      <c r="AMK575" s="106"/>
      <c r="AML575" s="106"/>
      <c r="AMM575" s="106"/>
      <c r="AMN575" s="106"/>
      <c r="AMP575" s="106"/>
    </row>
    <row r="576" s="97" customFormat="true" ht="32.1" hidden="false" customHeight="false" outlineLevel="0" collapsed="false">
      <c r="B576" s="124"/>
      <c r="C576" s="156" t="s">
        <v>290</v>
      </c>
      <c r="D576" s="94" t="n">
        <v>934</v>
      </c>
      <c r="E576" s="157" t="s">
        <v>57</v>
      </c>
      <c r="F576" s="157" t="s">
        <v>57</v>
      </c>
      <c r="G576" s="94" t="n">
        <v>7100000000</v>
      </c>
      <c r="H576" s="160"/>
      <c r="I576" s="161" t="n">
        <f aca="false">SUM(J576:P576)</f>
        <v>1100000</v>
      </c>
      <c r="J576" s="161" t="n">
        <f aca="false">J577</f>
        <v>996000</v>
      </c>
      <c r="K576" s="162" t="n">
        <f aca="false">K577</f>
        <v>104000</v>
      </c>
      <c r="L576" s="162" t="n">
        <f aca="false">L577</f>
        <v>0</v>
      </c>
      <c r="M576" s="162" t="n">
        <f aca="false">M577</f>
        <v>0</v>
      </c>
      <c r="N576" s="162" t="n">
        <f aca="false">N577</f>
        <v>0</v>
      </c>
      <c r="O576" s="162" t="n">
        <f aca="false">O577</f>
        <v>0</v>
      </c>
      <c r="P576" s="163" t="n">
        <f aca="false">P577</f>
        <v>0</v>
      </c>
      <c r="Q576" s="161" t="n">
        <f aca="false">SUM(R576:X576)</f>
        <v>1100000</v>
      </c>
      <c r="R576" s="161" t="n">
        <f aca="false">R577</f>
        <v>1100000</v>
      </c>
      <c r="S576" s="162" t="n">
        <f aca="false">S577</f>
        <v>0</v>
      </c>
      <c r="T576" s="162" t="n">
        <f aca="false">T577</f>
        <v>0</v>
      </c>
      <c r="U576" s="162" t="n">
        <f aca="false">U577</f>
        <v>0</v>
      </c>
      <c r="V576" s="162" t="n">
        <f aca="false">V577</f>
        <v>0</v>
      </c>
      <c r="W576" s="162" t="n">
        <f aca="false">W577</f>
        <v>0</v>
      </c>
      <c r="X576" s="163" t="n">
        <f aca="false">X577</f>
        <v>0</v>
      </c>
      <c r="ALX576" s="105"/>
      <c r="ALY576" s="106"/>
      <c r="ALZ576" s="106"/>
      <c r="AMA576" s="106"/>
      <c r="AMB576" s="106"/>
      <c r="AMC576" s="106"/>
      <c r="AMD576" s="106"/>
      <c r="AME576" s="106"/>
      <c r="AMF576" s="106"/>
      <c r="AMG576" s="106"/>
      <c r="AMH576" s="106"/>
      <c r="AMI576" s="106"/>
      <c r="AMJ576" s="106"/>
      <c r="AMK576" s="106"/>
      <c r="AML576" s="106"/>
      <c r="AMM576" s="106"/>
      <c r="AMN576" s="106"/>
      <c r="AMP576" s="106"/>
    </row>
    <row r="577" s="97" customFormat="true" ht="32.1" hidden="false" customHeight="false" outlineLevel="0" collapsed="false">
      <c r="B577" s="124"/>
      <c r="C577" s="156" t="s">
        <v>291</v>
      </c>
      <c r="D577" s="94" t="n">
        <v>934</v>
      </c>
      <c r="E577" s="157" t="s">
        <v>57</v>
      </c>
      <c r="F577" s="157" t="s">
        <v>57</v>
      </c>
      <c r="G577" s="94" t="n">
        <v>7110000000</v>
      </c>
      <c r="H577" s="160"/>
      <c r="I577" s="161" t="n">
        <f aca="false">SUM(J577:P577)</f>
        <v>1100000</v>
      </c>
      <c r="J577" s="161" t="n">
        <f aca="false">J578</f>
        <v>996000</v>
      </c>
      <c r="K577" s="162" t="n">
        <f aca="false">K578</f>
        <v>104000</v>
      </c>
      <c r="L577" s="162" t="n">
        <f aca="false">L578</f>
        <v>0</v>
      </c>
      <c r="M577" s="162" t="n">
        <f aca="false">M578</f>
        <v>0</v>
      </c>
      <c r="N577" s="162" t="n">
        <f aca="false">N578</f>
        <v>0</v>
      </c>
      <c r="O577" s="162" t="n">
        <f aca="false">O578</f>
        <v>0</v>
      </c>
      <c r="P577" s="163" t="n">
        <f aca="false">P578</f>
        <v>0</v>
      </c>
      <c r="Q577" s="161" t="n">
        <f aca="false">SUM(R577:X577)</f>
        <v>1100000</v>
      </c>
      <c r="R577" s="161" t="n">
        <f aca="false">R578</f>
        <v>1100000</v>
      </c>
      <c r="S577" s="162" t="n">
        <f aca="false">S578</f>
        <v>0</v>
      </c>
      <c r="T577" s="162" t="n">
        <f aca="false">T578</f>
        <v>0</v>
      </c>
      <c r="U577" s="162" t="n">
        <f aca="false">U578</f>
        <v>0</v>
      </c>
      <c r="V577" s="162" t="n">
        <f aca="false">V578</f>
        <v>0</v>
      </c>
      <c r="W577" s="162" t="n">
        <f aca="false">W578</f>
        <v>0</v>
      </c>
      <c r="X577" s="163" t="n">
        <f aca="false">X578</f>
        <v>0</v>
      </c>
      <c r="ALX577" s="105"/>
      <c r="ALY577" s="106"/>
      <c r="ALZ577" s="106"/>
      <c r="AMA577" s="106"/>
      <c r="AMB577" s="106"/>
      <c r="AMC577" s="106"/>
      <c r="AMD577" s="106"/>
      <c r="AME577" s="106"/>
      <c r="AMF577" s="106"/>
      <c r="AMG577" s="106"/>
      <c r="AMH577" s="106"/>
      <c r="AMI577" s="106"/>
      <c r="AMJ577" s="106"/>
      <c r="AMK577" s="106"/>
      <c r="AML577" s="106"/>
      <c r="AMM577" s="106"/>
      <c r="AMN577" s="106"/>
      <c r="AMP577" s="106"/>
    </row>
    <row r="578" s="97" customFormat="true" ht="32.1" hidden="false" customHeight="false" outlineLevel="0" collapsed="false">
      <c r="B578" s="124"/>
      <c r="C578" s="156" t="s">
        <v>292</v>
      </c>
      <c r="D578" s="94" t="n">
        <v>934</v>
      </c>
      <c r="E578" s="157" t="s">
        <v>57</v>
      </c>
      <c r="F578" s="157" t="s">
        <v>57</v>
      </c>
      <c r="G578" s="94" t="n">
        <v>7110010610</v>
      </c>
      <c r="H578" s="160"/>
      <c r="I578" s="161" t="n">
        <f aca="false">SUM(J578:P578)</f>
        <v>1100000</v>
      </c>
      <c r="J578" s="161" t="n">
        <f aca="false">J579</f>
        <v>996000</v>
      </c>
      <c r="K578" s="162" t="n">
        <f aca="false">K579</f>
        <v>104000</v>
      </c>
      <c r="L578" s="162" t="n">
        <f aca="false">L579</f>
        <v>0</v>
      </c>
      <c r="M578" s="162" t="n">
        <f aca="false">M579</f>
        <v>0</v>
      </c>
      <c r="N578" s="162" t="n">
        <f aca="false">N579</f>
        <v>0</v>
      </c>
      <c r="O578" s="162" t="n">
        <f aca="false">O579</f>
        <v>0</v>
      </c>
      <c r="P578" s="163" t="n">
        <f aca="false">P579</f>
        <v>0</v>
      </c>
      <c r="Q578" s="161" t="n">
        <f aca="false">SUM(R578:X578)</f>
        <v>1100000</v>
      </c>
      <c r="R578" s="161" t="n">
        <f aca="false">R579</f>
        <v>1100000</v>
      </c>
      <c r="S578" s="162" t="n">
        <f aca="false">S579</f>
        <v>0</v>
      </c>
      <c r="T578" s="162" t="n">
        <f aca="false">T579</f>
        <v>0</v>
      </c>
      <c r="U578" s="162" t="n">
        <f aca="false">U579</f>
        <v>0</v>
      </c>
      <c r="V578" s="162" t="n">
        <f aca="false">V579</f>
        <v>0</v>
      </c>
      <c r="W578" s="162" t="n">
        <f aca="false">W579</f>
        <v>0</v>
      </c>
      <c r="X578" s="163" t="n">
        <f aca="false">X579</f>
        <v>0</v>
      </c>
      <c r="ALX578" s="105"/>
      <c r="ALY578" s="106"/>
      <c r="ALZ578" s="106"/>
      <c r="AMA578" s="106"/>
      <c r="AMB578" s="106"/>
      <c r="AMC578" s="106"/>
      <c r="AMD578" s="106"/>
      <c r="AME578" s="106"/>
      <c r="AMF578" s="106"/>
      <c r="AMG578" s="106"/>
      <c r="AMH578" s="106"/>
      <c r="AMI578" s="106"/>
      <c r="AMJ578" s="106"/>
      <c r="AMK578" s="106"/>
      <c r="AML578" s="106"/>
      <c r="AMM578" s="106"/>
      <c r="AMN578" s="106"/>
      <c r="AMP578" s="106"/>
    </row>
    <row r="579" s="97" customFormat="true" ht="32.1" hidden="false" customHeight="false" outlineLevel="0" collapsed="false">
      <c r="B579" s="124"/>
      <c r="C579" s="156" t="s">
        <v>108</v>
      </c>
      <c r="D579" s="94" t="n">
        <v>934</v>
      </c>
      <c r="E579" s="157" t="s">
        <v>57</v>
      </c>
      <c r="F579" s="157" t="s">
        <v>57</v>
      </c>
      <c r="G579" s="94" t="n">
        <v>7110010610</v>
      </c>
      <c r="H579" s="160" t="s">
        <v>109</v>
      </c>
      <c r="I579" s="161" t="n">
        <f aca="false">SUM(J579:P579)</f>
        <v>1100000</v>
      </c>
      <c r="J579" s="161" t="n">
        <v>996000</v>
      </c>
      <c r="K579" s="162" t="n">
        <v>104000</v>
      </c>
      <c r="L579" s="162" t="n">
        <v>0</v>
      </c>
      <c r="M579" s="162" t="n">
        <v>0</v>
      </c>
      <c r="N579" s="162" t="n">
        <v>0</v>
      </c>
      <c r="O579" s="162" t="n">
        <v>0</v>
      </c>
      <c r="P579" s="163" t="n">
        <v>0</v>
      </c>
      <c r="Q579" s="161" t="n">
        <f aca="false">SUM(R579:X579)</f>
        <v>1100000</v>
      </c>
      <c r="R579" s="161" t="n">
        <v>1100000</v>
      </c>
      <c r="S579" s="162" t="n">
        <v>0</v>
      </c>
      <c r="T579" s="162" t="n">
        <v>0</v>
      </c>
      <c r="U579" s="162" t="n">
        <v>0</v>
      </c>
      <c r="V579" s="162" t="n">
        <v>0</v>
      </c>
      <c r="W579" s="162" t="n">
        <v>0</v>
      </c>
      <c r="X579" s="163" t="n">
        <v>0</v>
      </c>
      <c r="ALX579" s="105"/>
      <c r="ALY579" s="106"/>
      <c r="ALZ579" s="106"/>
      <c r="AMA579" s="106"/>
      <c r="AMB579" s="106"/>
      <c r="AMC579" s="106"/>
      <c r="AMD579" s="106"/>
      <c r="AME579" s="106"/>
      <c r="AMF579" s="106"/>
      <c r="AMG579" s="106"/>
      <c r="AMH579" s="106"/>
      <c r="AMI579" s="106"/>
      <c r="AMJ579" s="106"/>
      <c r="AMK579" s="106"/>
      <c r="AML579" s="106"/>
      <c r="AMM579" s="106"/>
      <c r="AMN579" s="106"/>
      <c r="AMP579" s="106"/>
    </row>
    <row r="580" s="97" customFormat="true" ht="17.35" hidden="false" customHeight="false" outlineLevel="0" collapsed="false">
      <c r="B580" s="124"/>
      <c r="C580" s="156" t="s">
        <v>62</v>
      </c>
      <c r="D580" s="94" t="n">
        <v>934</v>
      </c>
      <c r="E580" s="157" t="s">
        <v>57</v>
      </c>
      <c r="F580" s="157" t="s">
        <v>39</v>
      </c>
      <c r="G580" s="94"/>
      <c r="H580" s="160"/>
      <c r="I580" s="161" t="n">
        <f aca="false">SUM(J580:P580)</f>
        <v>2076100</v>
      </c>
      <c r="J580" s="161" t="n">
        <f aca="false">J581</f>
        <v>1920000</v>
      </c>
      <c r="K580" s="162" t="n">
        <f aca="false">K581</f>
        <v>156100</v>
      </c>
      <c r="L580" s="162" t="n">
        <f aca="false">L581</f>
        <v>0</v>
      </c>
      <c r="M580" s="162" t="n">
        <f aca="false">M581</f>
        <v>0</v>
      </c>
      <c r="N580" s="162" t="n">
        <f aca="false">N581</f>
        <v>0</v>
      </c>
      <c r="O580" s="162" t="n">
        <f aca="false">O581</f>
        <v>0</v>
      </c>
      <c r="P580" s="163" t="n">
        <f aca="false">P581</f>
        <v>0</v>
      </c>
      <c r="Q580" s="161" t="n">
        <f aca="false">SUM(R580:X580)</f>
        <v>2045100</v>
      </c>
      <c r="R580" s="161" t="n">
        <f aca="false">R581</f>
        <v>2045100</v>
      </c>
      <c r="S580" s="162" t="n">
        <f aca="false">S581</f>
        <v>0</v>
      </c>
      <c r="T580" s="162" t="n">
        <f aca="false">T581</f>
        <v>0</v>
      </c>
      <c r="U580" s="162" t="n">
        <f aca="false">U581</f>
        <v>0</v>
      </c>
      <c r="V580" s="162" t="n">
        <f aca="false">V581</f>
        <v>0</v>
      </c>
      <c r="W580" s="162" t="n">
        <f aca="false">W581</f>
        <v>0</v>
      </c>
      <c r="X580" s="163" t="n">
        <f aca="false">X581</f>
        <v>0</v>
      </c>
      <c r="ALX580" s="105"/>
      <c r="ALY580" s="106"/>
      <c r="ALZ580" s="106"/>
      <c r="AMA580" s="106"/>
      <c r="AMB580" s="106"/>
      <c r="AMC580" s="106"/>
      <c r="AMD580" s="106"/>
      <c r="AME580" s="106"/>
      <c r="AMF580" s="106"/>
      <c r="AMG580" s="106"/>
      <c r="AMH580" s="106"/>
      <c r="AMI580" s="106"/>
      <c r="AMJ580" s="106"/>
      <c r="AMK580" s="106"/>
      <c r="AML580" s="106"/>
      <c r="AMM580" s="106"/>
      <c r="AMN580" s="106"/>
      <c r="AMP580" s="106"/>
    </row>
    <row r="581" s="97" customFormat="true" ht="32.1" hidden="false" customHeight="false" outlineLevel="0" collapsed="false">
      <c r="B581" s="124"/>
      <c r="C581" s="156" t="s">
        <v>102</v>
      </c>
      <c r="D581" s="94" t="n">
        <v>934</v>
      </c>
      <c r="E581" s="157" t="s">
        <v>57</v>
      </c>
      <c r="F581" s="157" t="s">
        <v>39</v>
      </c>
      <c r="G581" s="94" t="n">
        <v>5000000000</v>
      </c>
      <c r="H581" s="160"/>
      <c r="I581" s="161" t="n">
        <f aca="false">SUM(J581:P581)</f>
        <v>2076100</v>
      </c>
      <c r="J581" s="161" t="n">
        <f aca="false">J582</f>
        <v>1920000</v>
      </c>
      <c r="K581" s="162" t="n">
        <f aca="false">K582</f>
        <v>156100</v>
      </c>
      <c r="L581" s="162" t="n">
        <f aca="false">L582</f>
        <v>0</v>
      </c>
      <c r="M581" s="162" t="n">
        <f aca="false">M582</f>
        <v>0</v>
      </c>
      <c r="N581" s="162" t="n">
        <f aca="false">N582</f>
        <v>0</v>
      </c>
      <c r="O581" s="162" t="n">
        <f aca="false">O582</f>
        <v>0</v>
      </c>
      <c r="P581" s="163" t="n">
        <f aca="false">P582</f>
        <v>0</v>
      </c>
      <c r="Q581" s="161" t="n">
        <f aca="false">SUM(R581:X581)</f>
        <v>2045100</v>
      </c>
      <c r="R581" s="161" t="n">
        <f aca="false">R582</f>
        <v>2045100</v>
      </c>
      <c r="S581" s="162" t="n">
        <f aca="false">S582</f>
        <v>0</v>
      </c>
      <c r="T581" s="162" t="n">
        <f aca="false">T582</f>
        <v>0</v>
      </c>
      <c r="U581" s="162" t="n">
        <f aca="false">U582</f>
        <v>0</v>
      </c>
      <c r="V581" s="162" t="n">
        <f aca="false">V582</f>
        <v>0</v>
      </c>
      <c r="W581" s="162" t="n">
        <f aca="false">W582</f>
        <v>0</v>
      </c>
      <c r="X581" s="163" t="n">
        <f aca="false">X582</f>
        <v>0</v>
      </c>
      <c r="ALX581" s="105"/>
      <c r="ALY581" s="106"/>
      <c r="ALZ581" s="106"/>
      <c r="AMA581" s="106"/>
      <c r="AMB581" s="106"/>
      <c r="AMC581" s="106"/>
      <c r="AMD581" s="106"/>
      <c r="AME581" s="106"/>
      <c r="AMF581" s="106"/>
      <c r="AMG581" s="106"/>
      <c r="AMH581" s="106"/>
      <c r="AMI581" s="106"/>
      <c r="AMJ581" s="106"/>
      <c r="AMK581" s="106"/>
      <c r="AML581" s="106"/>
      <c r="AMM581" s="106"/>
      <c r="AMN581" s="106"/>
      <c r="AMP581" s="106"/>
    </row>
    <row r="582" s="97" customFormat="true" ht="32.1" hidden="false" customHeight="false" outlineLevel="0" collapsed="false">
      <c r="B582" s="124"/>
      <c r="C582" s="156" t="s">
        <v>110</v>
      </c>
      <c r="D582" s="94" t="n">
        <v>934</v>
      </c>
      <c r="E582" s="157" t="s">
        <v>57</v>
      </c>
      <c r="F582" s="157" t="s">
        <v>39</v>
      </c>
      <c r="G582" s="94" t="n">
        <v>5020000000</v>
      </c>
      <c r="H582" s="160"/>
      <c r="I582" s="161" t="n">
        <f aca="false">SUM(J582:P582)</f>
        <v>2076100</v>
      </c>
      <c r="J582" s="161" t="n">
        <f aca="false">J583</f>
        <v>1920000</v>
      </c>
      <c r="K582" s="162" t="n">
        <f aca="false">K583</f>
        <v>156100</v>
      </c>
      <c r="L582" s="162" t="n">
        <f aca="false">L583</f>
        <v>0</v>
      </c>
      <c r="M582" s="162" t="n">
        <f aca="false">M583</f>
        <v>0</v>
      </c>
      <c r="N582" s="162" t="n">
        <f aca="false">N583</f>
        <v>0</v>
      </c>
      <c r="O582" s="162" t="n">
        <f aca="false">O583</f>
        <v>0</v>
      </c>
      <c r="P582" s="163" t="n">
        <f aca="false">P583</f>
        <v>0</v>
      </c>
      <c r="Q582" s="161" t="n">
        <f aca="false">SUM(R582:X582)</f>
        <v>2045100</v>
      </c>
      <c r="R582" s="161" t="n">
        <f aca="false">R583</f>
        <v>2045100</v>
      </c>
      <c r="S582" s="162" t="n">
        <f aca="false">S583</f>
        <v>0</v>
      </c>
      <c r="T582" s="162" t="n">
        <f aca="false">T583</f>
        <v>0</v>
      </c>
      <c r="U582" s="162" t="n">
        <f aca="false">U583</f>
        <v>0</v>
      </c>
      <c r="V582" s="162" t="n">
        <f aca="false">V583</f>
        <v>0</v>
      </c>
      <c r="W582" s="162" t="n">
        <f aca="false">W583</f>
        <v>0</v>
      </c>
      <c r="X582" s="163" t="n">
        <f aca="false">X583</f>
        <v>0</v>
      </c>
      <c r="ALX582" s="105"/>
      <c r="ALY582" s="106"/>
      <c r="ALZ582" s="106"/>
      <c r="AMA582" s="106"/>
      <c r="AMB582" s="106"/>
      <c r="AMC582" s="106"/>
      <c r="AMD582" s="106"/>
      <c r="AME582" s="106"/>
      <c r="AMF582" s="106"/>
      <c r="AMG582" s="106"/>
      <c r="AMH582" s="106"/>
      <c r="AMI582" s="106"/>
      <c r="AMJ582" s="106"/>
      <c r="AMK582" s="106"/>
      <c r="AML582" s="106"/>
      <c r="AMM582" s="106"/>
      <c r="AMN582" s="106"/>
      <c r="AMP582" s="106"/>
    </row>
    <row r="583" s="97" customFormat="true" ht="31.8" hidden="false" customHeight="true" outlineLevel="0" collapsed="false">
      <c r="B583" s="124"/>
      <c r="C583" s="156" t="s">
        <v>362</v>
      </c>
      <c r="D583" s="94" t="n">
        <v>934</v>
      </c>
      <c r="E583" s="157" t="s">
        <v>57</v>
      </c>
      <c r="F583" s="157" t="s">
        <v>39</v>
      </c>
      <c r="G583" s="94" t="n">
        <v>5020000190</v>
      </c>
      <c r="H583" s="160"/>
      <c r="I583" s="161" t="n">
        <f aca="false">SUM(J583:P583)</f>
        <v>2076100</v>
      </c>
      <c r="J583" s="161" t="n">
        <f aca="false">J584+J585</f>
        <v>1920000</v>
      </c>
      <c r="K583" s="162" t="n">
        <f aca="false">K584+K585</f>
        <v>156100</v>
      </c>
      <c r="L583" s="162" t="n">
        <f aca="false">L584+L585</f>
        <v>0</v>
      </c>
      <c r="M583" s="162" t="n">
        <f aca="false">M584+M585</f>
        <v>0</v>
      </c>
      <c r="N583" s="162" t="n">
        <f aca="false">N584+N585</f>
        <v>0</v>
      </c>
      <c r="O583" s="162" t="n">
        <f aca="false">O584+O585</f>
        <v>0</v>
      </c>
      <c r="P583" s="163" t="n">
        <f aca="false">P584+P585</f>
        <v>0</v>
      </c>
      <c r="Q583" s="161" t="n">
        <f aca="false">SUM(R583:X583)</f>
        <v>2045100</v>
      </c>
      <c r="R583" s="161" t="n">
        <f aca="false">R584+R585</f>
        <v>2045100</v>
      </c>
      <c r="S583" s="162" t="n">
        <f aca="false">S584+S585</f>
        <v>0</v>
      </c>
      <c r="T583" s="162" t="n">
        <f aca="false">T584+T585</f>
        <v>0</v>
      </c>
      <c r="U583" s="162" t="n">
        <f aca="false">U584+U585</f>
        <v>0</v>
      </c>
      <c r="V583" s="162" t="n">
        <f aca="false">V584+V585</f>
        <v>0</v>
      </c>
      <c r="W583" s="162" t="n">
        <f aca="false">W584+W585</f>
        <v>0</v>
      </c>
      <c r="X583" s="163" t="n">
        <f aca="false">X584+X585</f>
        <v>0</v>
      </c>
      <c r="ALX583" s="105"/>
      <c r="ALY583" s="106"/>
      <c r="ALZ583" s="106"/>
      <c r="AMA583" s="106"/>
      <c r="AMB583" s="106"/>
      <c r="AMC583" s="106"/>
      <c r="AMD583" s="106"/>
      <c r="AME583" s="106"/>
      <c r="AMF583" s="106"/>
      <c r="AMG583" s="106"/>
      <c r="AMH583" s="106"/>
      <c r="AMI583" s="106"/>
      <c r="AMJ583" s="106"/>
      <c r="AMK583" s="106"/>
      <c r="AML583" s="106"/>
      <c r="AMM583" s="106"/>
      <c r="AMN583" s="106"/>
      <c r="AMP583" s="106"/>
    </row>
    <row r="584" s="97" customFormat="true" ht="64.15" hidden="false" customHeight="false" outlineLevel="0" collapsed="false">
      <c r="B584" s="124"/>
      <c r="C584" s="156" t="s">
        <v>105</v>
      </c>
      <c r="D584" s="94" t="n">
        <v>934</v>
      </c>
      <c r="E584" s="157" t="s">
        <v>57</v>
      </c>
      <c r="F584" s="157" t="s">
        <v>39</v>
      </c>
      <c r="G584" s="94" t="n">
        <v>5020000190</v>
      </c>
      <c r="H584" s="160" t="s">
        <v>106</v>
      </c>
      <c r="I584" s="161" t="n">
        <f aca="false">SUM(J584:P584)</f>
        <v>2075400</v>
      </c>
      <c r="J584" s="161" t="n">
        <v>1919300</v>
      </c>
      <c r="K584" s="162" t="n">
        <v>156100</v>
      </c>
      <c r="L584" s="162"/>
      <c r="M584" s="162"/>
      <c r="N584" s="162"/>
      <c r="O584" s="162"/>
      <c r="P584" s="163"/>
      <c r="Q584" s="161" t="n">
        <f aca="false">SUM(R584:X584)</f>
        <v>2044400</v>
      </c>
      <c r="R584" s="161" t="n">
        <v>2044400</v>
      </c>
      <c r="S584" s="162"/>
      <c r="T584" s="162"/>
      <c r="U584" s="162"/>
      <c r="V584" s="162"/>
      <c r="W584" s="162"/>
      <c r="X584" s="163"/>
      <c r="ALX584" s="105"/>
      <c r="ALY584" s="106"/>
      <c r="ALZ584" s="106"/>
      <c r="AMA584" s="106"/>
      <c r="AMB584" s="106"/>
      <c r="AMC584" s="106"/>
      <c r="AMD584" s="106"/>
      <c r="AME584" s="106"/>
      <c r="AMF584" s="106"/>
      <c r="AMG584" s="106"/>
      <c r="AMH584" s="106"/>
      <c r="AMI584" s="106"/>
      <c r="AMJ584" s="106"/>
      <c r="AMK584" s="106"/>
      <c r="AML584" s="106"/>
      <c r="AMM584" s="106"/>
      <c r="AMN584" s="106"/>
      <c r="AMP584" s="106"/>
    </row>
    <row r="585" s="97" customFormat="true" ht="17.35" hidden="false" customHeight="false" outlineLevel="0" collapsed="false">
      <c r="B585" s="124"/>
      <c r="C585" s="156" t="s">
        <v>111</v>
      </c>
      <c r="D585" s="94" t="n">
        <v>934</v>
      </c>
      <c r="E585" s="157" t="s">
        <v>57</v>
      </c>
      <c r="F585" s="157" t="s">
        <v>39</v>
      </c>
      <c r="G585" s="94" t="n">
        <v>5020000190</v>
      </c>
      <c r="H585" s="160" t="s">
        <v>112</v>
      </c>
      <c r="I585" s="161" t="n">
        <f aca="false">SUM(J585:P585)</f>
        <v>700</v>
      </c>
      <c r="J585" s="161" t="n">
        <v>700</v>
      </c>
      <c r="K585" s="162" t="n">
        <v>0</v>
      </c>
      <c r="L585" s="162"/>
      <c r="M585" s="162"/>
      <c r="N585" s="162"/>
      <c r="O585" s="162"/>
      <c r="P585" s="163"/>
      <c r="Q585" s="161" t="n">
        <f aca="false">SUM(R585:X585)</f>
        <v>700</v>
      </c>
      <c r="R585" s="161" t="n">
        <v>700</v>
      </c>
      <c r="S585" s="162"/>
      <c r="T585" s="162"/>
      <c r="U585" s="162"/>
      <c r="V585" s="162"/>
      <c r="W585" s="162"/>
      <c r="X585" s="163"/>
      <c r="ALX585" s="105"/>
      <c r="ALY585" s="106"/>
      <c r="ALZ585" s="106"/>
      <c r="AMA585" s="106"/>
      <c r="AMB585" s="106"/>
      <c r="AMC585" s="106"/>
      <c r="AMD585" s="106"/>
      <c r="AME585" s="106"/>
      <c r="AMF585" s="106"/>
      <c r="AMG585" s="106"/>
      <c r="AMH585" s="106"/>
      <c r="AMI585" s="106"/>
      <c r="AMJ585" s="106"/>
      <c r="AMK585" s="106"/>
      <c r="AML585" s="106"/>
      <c r="AMM585" s="106"/>
      <c r="AMN585" s="106"/>
      <c r="AMP585" s="106"/>
    </row>
    <row r="586" s="123" customFormat="true" ht="64.15" hidden="false" customHeight="false" outlineLevel="0" collapsed="false">
      <c r="B586" s="165" t="s">
        <v>216</v>
      </c>
      <c r="C586" s="148" t="s">
        <v>364</v>
      </c>
      <c r="D586" s="148" t="n">
        <v>953</v>
      </c>
      <c r="E586" s="167"/>
      <c r="F586" s="167"/>
      <c r="G586" s="168"/>
      <c r="H586" s="124"/>
      <c r="I586" s="151" t="n">
        <f aca="false">SUM(J586:P586)</f>
        <v>114071300</v>
      </c>
      <c r="J586" s="151" t="n">
        <f aca="false">J587+J598</f>
        <v>112548700</v>
      </c>
      <c r="K586" s="152" t="n">
        <f aca="false">K598+K587</f>
        <v>1522600</v>
      </c>
      <c r="L586" s="152" t="n">
        <f aca="false">L598+L587</f>
        <v>0</v>
      </c>
      <c r="M586" s="152" t="n">
        <f aca="false">M598+M587</f>
        <v>0</v>
      </c>
      <c r="N586" s="152" t="n">
        <f aca="false">N598+N587</f>
        <v>0</v>
      </c>
      <c r="O586" s="152" t="n">
        <f aca="false">O598+O587</f>
        <v>0</v>
      </c>
      <c r="P586" s="153" t="n">
        <f aca="false">P598+P587</f>
        <v>0</v>
      </c>
      <c r="Q586" s="151" t="n">
        <f aca="false">SUM(R586:X586)</f>
        <v>116352800</v>
      </c>
      <c r="R586" s="151" t="n">
        <f aca="false">R598+R587</f>
        <v>116352800</v>
      </c>
      <c r="S586" s="152" t="n">
        <f aca="false">S598+S587</f>
        <v>0</v>
      </c>
      <c r="T586" s="152" t="n">
        <f aca="false">T598+T587</f>
        <v>0</v>
      </c>
      <c r="U586" s="152" t="n">
        <f aca="false">U598+U587</f>
        <v>0</v>
      </c>
      <c r="V586" s="152" t="n">
        <f aca="false">V598+V587</f>
        <v>0</v>
      </c>
      <c r="W586" s="152" t="n">
        <f aca="false">W598+W587</f>
        <v>0</v>
      </c>
      <c r="X586" s="153" t="n">
        <f aca="false">X598+X587</f>
        <v>0</v>
      </c>
      <c r="ALX586" s="155"/>
      <c r="ALY586" s="155"/>
      <c r="ALZ586" s="155"/>
      <c r="AMA586" s="155"/>
      <c r="AMB586" s="155"/>
      <c r="AMC586" s="155"/>
      <c r="AMD586" s="155"/>
      <c r="AME586" s="155"/>
      <c r="AMF586" s="155"/>
      <c r="AMG586" s="106"/>
      <c r="AMH586" s="106"/>
      <c r="AMI586" s="106"/>
      <c r="AMJ586" s="106"/>
      <c r="AMK586" s="106"/>
      <c r="AML586" s="106"/>
      <c r="AMM586" s="106"/>
      <c r="AMN586" s="106"/>
      <c r="AMP586" s="106"/>
    </row>
    <row r="587" s="97" customFormat="true" ht="17.35" hidden="false" customHeight="false" outlineLevel="0" collapsed="false">
      <c r="B587" s="160"/>
      <c r="C587" s="156" t="s">
        <v>56</v>
      </c>
      <c r="D587" s="157" t="n">
        <v>953</v>
      </c>
      <c r="E587" s="157" t="s">
        <v>57</v>
      </c>
      <c r="F587" s="157" t="s">
        <v>86</v>
      </c>
      <c r="G587" s="94"/>
      <c r="H587" s="160"/>
      <c r="I587" s="161" t="n">
        <f aca="false">SUM(J587:P587)</f>
        <v>275300</v>
      </c>
      <c r="J587" s="161" t="n">
        <f aca="false">J588</f>
        <v>284300</v>
      </c>
      <c r="K587" s="162" t="n">
        <f aca="false">K588+K593</f>
        <v>-9000</v>
      </c>
      <c r="L587" s="162" t="n">
        <f aca="false">L588</f>
        <v>0</v>
      </c>
      <c r="M587" s="162" t="n">
        <f aca="false">M588</f>
        <v>0</v>
      </c>
      <c r="N587" s="162" t="n">
        <f aca="false">N588</f>
        <v>0</v>
      </c>
      <c r="O587" s="162" t="n">
        <f aca="false">O588</f>
        <v>0</v>
      </c>
      <c r="P587" s="163" t="n">
        <f aca="false">P588</f>
        <v>0</v>
      </c>
      <c r="Q587" s="161" t="n">
        <f aca="false">SUM(R587:X587)</f>
        <v>275300</v>
      </c>
      <c r="R587" s="161" t="n">
        <f aca="false">R588+R593</f>
        <v>275300</v>
      </c>
      <c r="S587" s="162" t="n">
        <f aca="false">S588</f>
        <v>0</v>
      </c>
      <c r="T587" s="162" t="n">
        <f aca="false">T588</f>
        <v>0</v>
      </c>
      <c r="U587" s="162" t="n">
        <f aca="false">U588</f>
        <v>0</v>
      </c>
      <c r="V587" s="162" t="n">
        <f aca="false">V588</f>
        <v>0</v>
      </c>
      <c r="W587" s="162" t="n">
        <f aca="false">W588</f>
        <v>0</v>
      </c>
      <c r="X587" s="163" t="n">
        <f aca="false">X588</f>
        <v>0</v>
      </c>
      <c r="ALX587" s="105"/>
      <c r="ALY587" s="106"/>
      <c r="ALZ587" s="106"/>
      <c r="AMA587" s="106"/>
      <c r="AMB587" s="106"/>
      <c r="AMC587" s="106"/>
      <c r="AMD587" s="106"/>
      <c r="AME587" s="106"/>
      <c r="AMF587" s="106"/>
      <c r="AMG587" s="106"/>
      <c r="AMH587" s="106"/>
      <c r="AMI587" s="106"/>
      <c r="AMJ587" s="106"/>
      <c r="AMK587" s="106"/>
      <c r="AML587" s="106"/>
      <c r="AMM587" s="106"/>
      <c r="AMN587" s="106"/>
      <c r="AMP587" s="106"/>
    </row>
    <row r="588" s="97" customFormat="true" ht="17.35" hidden="true" customHeight="false" outlineLevel="0" collapsed="false">
      <c r="B588" s="160"/>
      <c r="C588" s="156" t="s">
        <v>61</v>
      </c>
      <c r="D588" s="157" t="n">
        <v>953</v>
      </c>
      <c r="E588" s="157" t="s">
        <v>57</v>
      </c>
      <c r="F588" s="157" t="s">
        <v>57</v>
      </c>
      <c r="G588" s="94"/>
      <c r="H588" s="160"/>
      <c r="I588" s="161" t="n">
        <f aca="false">SUM(J588:P588)</f>
        <v>0</v>
      </c>
      <c r="J588" s="161" t="n">
        <f aca="false">J589</f>
        <v>284300</v>
      </c>
      <c r="K588" s="162" t="n">
        <f aca="false">K589</f>
        <v>-284300</v>
      </c>
      <c r="L588" s="162" t="n">
        <f aca="false">L589</f>
        <v>0</v>
      </c>
      <c r="M588" s="162" t="n">
        <f aca="false">M589</f>
        <v>0</v>
      </c>
      <c r="N588" s="162" t="n">
        <f aca="false">N589</f>
        <v>0</v>
      </c>
      <c r="O588" s="162" t="n">
        <f aca="false">O589</f>
        <v>0</v>
      </c>
      <c r="P588" s="163" t="n">
        <f aca="false">P589</f>
        <v>0</v>
      </c>
      <c r="Q588" s="161" t="n">
        <f aca="false">SUM(R588:X588)</f>
        <v>0</v>
      </c>
      <c r="R588" s="161" t="n">
        <f aca="false">R589</f>
        <v>0</v>
      </c>
      <c r="S588" s="162" t="n">
        <f aca="false">S589</f>
        <v>0</v>
      </c>
      <c r="T588" s="162" t="n">
        <f aca="false">T589</f>
        <v>0</v>
      </c>
      <c r="U588" s="162" t="n">
        <f aca="false">U589</f>
        <v>0</v>
      </c>
      <c r="V588" s="162" t="n">
        <f aca="false">V589</f>
        <v>0</v>
      </c>
      <c r="W588" s="162" t="n">
        <f aca="false">W589</f>
        <v>0</v>
      </c>
      <c r="X588" s="163" t="n">
        <f aca="false">X589</f>
        <v>0</v>
      </c>
      <c r="ALX588" s="105"/>
      <c r="ALY588" s="106"/>
      <c r="ALZ588" s="106"/>
      <c r="AMA588" s="106"/>
      <c r="AMB588" s="106"/>
      <c r="AMC588" s="106"/>
      <c r="AMD588" s="106"/>
      <c r="AME588" s="106"/>
      <c r="AMF588" s="106"/>
      <c r="AMG588" s="106"/>
      <c r="AMH588" s="106"/>
      <c r="AMI588" s="106"/>
      <c r="AMJ588" s="106"/>
      <c r="AMK588" s="106"/>
      <c r="AML588" s="106"/>
      <c r="AMM588" s="106"/>
      <c r="AMN588" s="106"/>
      <c r="AMP588" s="106"/>
    </row>
    <row r="589" s="97" customFormat="true" ht="32.1" hidden="true" customHeight="false" outlineLevel="0" collapsed="false">
      <c r="B589" s="160"/>
      <c r="C589" s="156" t="s">
        <v>149</v>
      </c>
      <c r="D589" s="157" t="n">
        <v>953</v>
      </c>
      <c r="E589" s="157" t="s">
        <v>57</v>
      </c>
      <c r="F589" s="157" t="s">
        <v>57</v>
      </c>
      <c r="G589" s="94" t="n">
        <v>5400000000</v>
      </c>
      <c r="H589" s="160"/>
      <c r="I589" s="161" t="n">
        <f aca="false">SUM(J589:P589)</f>
        <v>0</v>
      </c>
      <c r="J589" s="161" t="n">
        <f aca="false">J590</f>
        <v>284300</v>
      </c>
      <c r="K589" s="162" t="n">
        <f aca="false">K590</f>
        <v>-284300</v>
      </c>
      <c r="L589" s="162" t="n">
        <f aca="false">L590</f>
        <v>0</v>
      </c>
      <c r="M589" s="162" t="n">
        <f aca="false">M590</f>
        <v>0</v>
      </c>
      <c r="N589" s="162" t="n">
        <f aca="false">N590</f>
        <v>0</v>
      </c>
      <c r="O589" s="162" t="n">
        <f aca="false">O590</f>
        <v>0</v>
      </c>
      <c r="P589" s="163" t="n">
        <f aca="false">P590</f>
        <v>0</v>
      </c>
      <c r="Q589" s="161" t="n">
        <f aca="false">SUM(R589:X589)</f>
        <v>0</v>
      </c>
      <c r="R589" s="161" t="n">
        <f aca="false">R590</f>
        <v>0</v>
      </c>
      <c r="S589" s="162" t="n">
        <f aca="false">S590</f>
        <v>0</v>
      </c>
      <c r="T589" s="162" t="n">
        <f aca="false">T590</f>
        <v>0</v>
      </c>
      <c r="U589" s="162" t="n">
        <f aca="false">U590</f>
        <v>0</v>
      </c>
      <c r="V589" s="162" t="n">
        <f aca="false">V590</f>
        <v>0</v>
      </c>
      <c r="W589" s="162" t="n">
        <f aca="false">W590</f>
        <v>0</v>
      </c>
      <c r="X589" s="163" t="n">
        <f aca="false">X590</f>
        <v>0</v>
      </c>
      <c r="ALX589" s="105"/>
      <c r="ALY589" s="106"/>
      <c r="ALZ589" s="106"/>
      <c r="AMA589" s="106"/>
      <c r="AMB589" s="106"/>
      <c r="AMC589" s="106"/>
      <c r="AMD589" s="106"/>
      <c r="AME589" s="106"/>
      <c r="AMF589" s="106"/>
      <c r="AMG589" s="106"/>
      <c r="AMH589" s="106"/>
      <c r="AMI589" s="106"/>
      <c r="AMJ589" s="106"/>
      <c r="AMK589" s="106"/>
      <c r="AML589" s="106"/>
      <c r="AMM589" s="106"/>
      <c r="AMN589" s="106"/>
      <c r="AMP589" s="106"/>
    </row>
    <row r="590" s="97" customFormat="true" ht="17.35" hidden="true" customHeight="false" outlineLevel="0" collapsed="false">
      <c r="B590" s="160"/>
      <c r="C590" s="156" t="s">
        <v>150</v>
      </c>
      <c r="D590" s="157" t="n">
        <v>953</v>
      </c>
      <c r="E590" s="157" t="s">
        <v>57</v>
      </c>
      <c r="F590" s="157" t="s">
        <v>57</v>
      </c>
      <c r="G590" s="94" t="n">
        <v>5410000000</v>
      </c>
      <c r="H590" s="160"/>
      <c r="I590" s="161" t="n">
        <f aca="false">SUM(J590:P590)</f>
        <v>0</v>
      </c>
      <c r="J590" s="161" t="n">
        <f aca="false">J591</f>
        <v>284300</v>
      </c>
      <c r="K590" s="162" t="n">
        <f aca="false">K591</f>
        <v>-284300</v>
      </c>
      <c r="L590" s="162" t="n">
        <f aca="false">L591</f>
        <v>0</v>
      </c>
      <c r="M590" s="162" t="n">
        <f aca="false">M591</f>
        <v>0</v>
      </c>
      <c r="N590" s="162" t="n">
        <f aca="false">N591</f>
        <v>0</v>
      </c>
      <c r="O590" s="162" t="n">
        <f aca="false">O591</f>
        <v>0</v>
      </c>
      <c r="P590" s="163" t="n">
        <f aca="false">P591</f>
        <v>0</v>
      </c>
      <c r="Q590" s="161" t="n">
        <f aca="false">SUM(R590:X590)</f>
        <v>0</v>
      </c>
      <c r="R590" s="161" t="n">
        <f aca="false">R591</f>
        <v>0</v>
      </c>
      <c r="S590" s="162" t="n">
        <f aca="false">S591</f>
        <v>0</v>
      </c>
      <c r="T590" s="162" t="n">
        <f aca="false">T591</f>
        <v>0</v>
      </c>
      <c r="U590" s="162" t="n">
        <f aca="false">U591</f>
        <v>0</v>
      </c>
      <c r="V590" s="162" t="n">
        <f aca="false">V591</f>
        <v>0</v>
      </c>
      <c r="W590" s="162" t="n">
        <f aca="false">W591</f>
        <v>0</v>
      </c>
      <c r="X590" s="163" t="n">
        <f aca="false">X591</f>
        <v>0</v>
      </c>
      <c r="ALX590" s="105"/>
      <c r="ALY590" s="106"/>
      <c r="ALZ590" s="106"/>
      <c r="AMA590" s="106"/>
      <c r="AMB590" s="106"/>
      <c r="AMC590" s="106"/>
      <c r="AMD590" s="106"/>
      <c r="AME590" s="106"/>
      <c r="AMF590" s="106"/>
      <c r="AMG590" s="106"/>
      <c r="AMH590" s="106"/>
      <c r="AMI590" s="106"/>
      <c r="AMJ590" s="106"/>
      <c r="AMK590" s="106"/>
      <c r="AML590" s="106"/>
      <c r="AMM590" s="106"/>
      <c r="AMN590" s="106"/>
      <c r="AMP590" s="106"/>
    </row>
    <row r="591" s="97" customFormat="true" ht="95.5" hidden="true" customHeight="false" outlineLevel="0" collapsed="false">
      <c r="B591" s="160"/>
      <c r="C591" s="156" t="s">
        <v>153</v>
      </c>
      <c r="D591" s="157" t="n">
        <v>953</v>
      </c>
      <c r="E591" s="157" t="s">
        <v>57</v>
      </c>
      <c r="F591" s="157" t="s">
        <v>57</v>
      </c>
      <c r="G591" s="94" t="n">
        <v>5410069120</v>
      </c>
      <c r="H591" s="160"/>
      <c r="I591" s="161" t="n">
        <f aca="false">SUM(J591:P591)</f>
        <v>0</v>
      </c>
      <c r="J591" s="161" t="n">
        <f aca="false">J592</f>
        <v>284300</v>
      </c>
      <c r="K591" s="162" t="n">
        <f aca="false">K592</f>
        <v>-284300</v>
      </c>
      <c r="L591" s="162" t="n">
        <f aca="false">L592</f>
        <v>0</v>
      </c>
      <c r="M591" s="162" t="n">
        <f aca="false">M592</f>
        <v>0</v>
      </c>
      <c r="N591" s="162" t="n">
        <f aca="false">N592</f>
        <v>0</v>
      </c>
      <c r="O591" s="162" t="n">
        <f aca="false">O592</f>
        <v>0</v>
      </c>
      <c r="P591" s="163" t="n">
        <f aca="false">P592</f>
        <v>0</v>
      </c>
      <c r="Q591" s="161" t="n">
        <f aca="false">SUM(R591:X591)</f>
        <v>0</v>
      </c>
      <c r="R591" s="161" t="n">
        <f aca="false">R592</f>
        <v>0</v>
      </c>
      <c r="S591" s="162" t="n">
        <f aca="false">S592</f>
        <v>0</v>
      </c>
      <c r="T591" s="162" t="n">
        <f aca="false">T592</f>
        <v>0</v>
      </c>
      <c r="U591" s="162" t="n">
        <f aca="false">U592</f>
        <v>0</v>
      </c>
      <c r="V591" s="162" t="n">
        <f aca="false">V592</f>
        <v>0</v>
      </c>
      <c r="W591" s="162" t="n">
        <f aca="false">W592</f>
        <v>0</v>
      </c>
      <c r="X591" s="163" t="n">
        <f aca="false">X592</f>
        <v>0</v>
      </c>
      <c r="ALX591" s="105"/>
      <c r="ALY591" s="106"/>
      <c r="ALZ591" s="106"/>
      <c r="AMA591" s="106"/>
      <c r="AMB591" s="106"/>
      <c r="AMC591" s="106"/>
      <c r="AMD591" s="106"/>
      <c r="AME591" s="106"/>
      <c r="AMF591" s="106"/>
      <c r="AMG591" s="106"/>
      <c r="AMH591" s="106"/>
      <c r="AMI591" s="106"/>
      <c r="AMJ591" s="106"/>
      <c r="AMK591" s="106"/>
      <c r="AML591" s="106"/>
      <c r="AMM591" s="106"/>
      <c r="AMN591" s="106"/>
      <c r="AMP591" s="106"/>
    </row>
    <row r="592" s="97" customFormat="true" ht="32.1" hidden="true" customHeight="false" outlineLevel="0" collapsed="false">
      <c r="B592" s="160"/>
      <c r="C592" s="156" t="s">
        <v>108</v>
      </c>
      <c r="D592" s="157" t="n">
        <v>953</v>
      </c>
      <c r="E592" s="157" t="s">
        <v>57</v>
      </c>
      <c r="F592" s="157" t="s">
        <v>57</v>
      </c>
      <c r="G592" s="94" t="n">
        <v>5410069120</v>
      </c>
      <c r="H592" s="160" t="s">
        <v>109</v>
      </c>
      <c r="I592" s="161" t="n">
        <f aca="false">SUM(J592:P592)</f>
        <v>0</v>
      </c>
      <c r="J592" s="161" t="n">
        <v>284300</v>
      </c>
      <c r="K592" s="162" t="n">
        <v>-284300</v>
      </c>
      <c r="L592" s="162"/>
      <c r="M592" s="162"/>
      <c r="N592" s="162"/>
      <c r="O592" s="162"/>
      <c r="P592" s="163"/>
      <c r="Q592" s="161" t="n">
        <f aca="false">SUM(R592:X592)</f>
        <v>0</v>
      </c>
      <c r="R592" s="161"/>
      <c r="S592" s="162" t="n">
        <f aca="false">S593</f>
        <v>0</v>
      </c>
      <c r="T592" s="162"/>
      <c r="U592" s="162"/>
      <c r="V592" s="162"/>
      <c r="W592" s="162"/>
      <c r="X592" s="163"/>
      <c r="ALX592" s="105"/>
      <c r="ALY592" s="106"/>
      <c r="ALZ592" s="106"/>
      <c r="AMA592" s="106"/>
      <c r="AMB592" s="106"/>
      <c r="AMC592" s="106"/>
      <c r="AMD592" s="106"/>
      <c r="AME592" s="106"/>
      <c r="AMF592" s="106"/>
      <c r="AMG592" s="106"/>
      <c r="AMH592" s="106"/>
      <c r="AMI592" s="106"/>
      <c r="AMJ592" s="106"/>
      <c r="AMK592" s="106"/>
      <c r="AML592" s="106"/>
      <c r="AMM592" s="106"/>
      <c r="AMN592" s="106"/>
      <c r="AMP592" s="106"/>
    </row>
    <row r="593" s="97" customFormat="true" ht="17.35" hidden="false" customHeight="false" outlineLevel="0" collapsed="false">
      <c r="B593" s="160"/>
      <c r="C593" s="156" t="s">
        <v>62</v>
      </c>
      <c r="D593" s="157" t="n">
        <v>953</v>
      </c>
      <c r="E593" s="157" t="s">
        <v>57</v>
      </c>
      <c r="F593" s="157" t="s">
        <v>39</v>
      </c>
      <c r="G593" s="94"/>
      <c r="H593" s="160"/>
      <c r="I593" s="161" t="n">
        <f aca="false">SUM(J593:P593)</f>
        <v>275300</v>
      </c>
      <c r="J593" s="161"/>
      <c r="K593" s="162" t="n">
        <f aca="false">K594</f>
        <v>275300</v>
      </c>
      <c r="L593" s="162" t="n">
        <f aca="false">L594</f>
        <v>0</v>
      </c>
      <c r="M593" s="162" t="n">
        <f aca="false">M594</f>
        <v>0</v>
      </c>
      <c r="N593" s="162" t="n">
        <f aca="false">N594</f>
        <v>0</v>
      </c>
      <c r="O593" s="162" t="n">
        <f aca="false">O594</f>
        <v>0</v>
      </c>
      <c r="P593" s="163" t="n">
        <f aca="false">P594</f>
        <v>0</v>
      </c>
      <c r="Q593" s="161" t="n">
        <f aca="false">SUM(R593:X593)</f>
        <v>275300</v>
      </c>
      <c r="R593" s="161" t="n">
        <f aca="false">R594</f>
        <v>275300</v>
      </c>
      <c r="S593" s="162" t="n">
        <f aca="false">S594</f>
        <v>0</v>
      </c>
      <c r="T593" s="162" t="n">
        <f aca="false">T594</f>
        <v>0</v>
      </c>
      <c r="U593" s="162" t="n">
        <f aca="false">U594</f>
        <v>0</v>
      </c>
      <c r="V593" s="162" t="n">
        <f aca="false">V594</f>
        <v>0</v>
      </c>
      <c r="W593" s="162" t="n">
        <f aca="false">W594</f>
        <v>0</v>
      </c>
      <c r="X593" s="163" t="n">
        <f aca="false">X594</f>
        <v>0</v>
      </c>
      <c r="ALX593" s="105"/>
      <c r="ALY593" s="106"/>
      <c r="ALZ593" s="106"/>
      <c r="AMA593" s="106"/>
      <c r="AMB593" s="106"/>
      <c r="AMC593" s="106"/>
      <c r="AMD593" s="106"/>
      <c r="AME593" s="106"/>
      <c r="AMF593" s="106"/>
      <c r="AMG593" s="106"/>
      <c r="AMH593" s="106"/>
      <c r="AMI593" s="106"/>
      <c r="AMJ593" s="106"/>
      <c r="AMK593" s="106"/>
      <c r="AML593" s="106"/>
      <c r="AMM593" s="106"/>
      <c r="AMN593" s="106"/>
      <c r="AMP593" s="106"/>
    </row>
    <row r="594" s="97" customFormat="true" ht="32.1" hidden="false" customHeight="false" outlineLevel="0" collapsed="false">
      <c r="B594" s="160"/>
      <c r="C594" s="156" t="s">
        <v>149</v>
      </c>
      <c r="D594" s="157" t="n">
        <v>953</v>
      </c>
      <c r="E594" s="157" t="s">
        <v>57</v>
      </c>
      <c r="F594" s="157" t="s">
        <v>39</v>
      </c>
      <c r="G594" s="94" t="n">
        <v>5400000000</v>
      </c>
      <c r="H594" s="160"/>
      <c r="I594" s="161" t="n">
        <f aca="false">SUM(J594:P594)</f>
        <v>275300</v>
      </c>
      <c r="J594" s="161"/>
      <c r="K594" s="162" t="n">
        <f aca="false">K595</f>
        <v>275300</v>
      </c>
      <c r="L594" s="162" t="n">
        <f aca="false">L595</f>
        <v>0</v>
      </c>
      <c r="M594" s="162" t="n">
        <f aca="false">M595</f>
        <v>0</v>
      </c>
      <c r="N594" s="162" t="n">
        <f aca="false">N595</f>
        <v>0</v>
      </c>
      <c r="O594" s="162" t="n">
        <f aca="false">O595</f>
        <v>0</v>
      </c>
      <c r="P594" s="163" t="n">
        <f aca="false">P595</f>
        <v>0</v>
      </c>
      <c r="Q594" s="161" t="n">
        <f aca="false">SUM(R594:X594)</f>
        <v>275300</v>
      </c>
      <c r="R594" s="161" t="n">
        <f aca="false">R595</f>
        <v>275300</v>
      </c>
      <c r="S594" s="162" t="n">
        <f aca="false">S595</f>
        <v>0</v>
      </c>
      <c r="T594" s="162" t="n">
        <f aca="false">T595</f>
        <v>0</v>
      </c>
      <c r="U594" s="162" t="n">
        <f aca="false">U595</f>
        <v>0</v>
      </c>
      <c r="V594" s="162" t="n">
        <f aca="false">V595</f>
        <v>0</v>
      </c>
      <c r="W594" s="162" t="n">
        <f aca="false">W595</f>
        <v>0</v>
      </c>
      <c r="X594" s="163" t="n">
        <f aca="false">X595</f>
        <v>0</v>
      </c>
      <c r="ALX594" s="105"/>
      <c r="ALY594" s="106"/>
      <c r="ALZ594" s="106"/>
      <c r="AMA594" s="106"/>
      <c r="AMB594" s="106"/>
      <c r="AMC594" s="106"/>
      <c r="AMD594" s="106"/>
      <c r="AME594" s="106"/>
      <c r="AMF594" s="106"/>
      <c r="AMG594" s="106"/>
      <c r="AMH594" s="106"/>
      <c r="AMI594" s="106"/>
      <c r="AMJ594" s="106"/>
      <c r="AMK594" s="106"/>
      <c r="AML594" s="106"/>
      <c r="AMM594" s="106"/>
      <c r="AMN594" s="106"/>
      <c r="AMP594" s="106"/>
    </row>
    <row r="595" s="97" customFormat="true" ht="17.35" hidden="false" customHeight="false" outlineLevel="0" collapsed="false">
      <c r="B595" s="160"/>
      <c r="C595" s="156" t="s">
        <v>150</v>
      </c>
      <c r="D595" s="157" t="n">
        <v>953</v>
      </c>
      <c r="E595" s="157" t="s">
        <v>57</v>
      </c>
      <c r="F595" s="157" t="s">
        <v>39</v>
      </c>
      <c r="G595" s="94" t="n">
        <v>5410000000</v>
      </c>
      <c r="H595" s="160"/>
      <c r="I595" s="161" t="n">
        <f aca="false">SUM(J595:P595)</f>
        <v>275300</v>
      </c>
      <c r="J595" s="161"/>
      <c r="K595" s="162" t="n">
        <f aca="false">K596</f>
        <v>275300</v>
      </c>
      <c r="L595" s="162" t="n">
        <f aca="false">L596</f>
        <v>0</v>
      </c>
      <c r="M595" s="162" t="n">
        <f aca="false">M596</f>
        <v>0</v>
      </c>
      <c r="N595" s="162" t="n">
        <f aca="false">N596</f>
        <v>0</v>
      </c>
      <c r="O595" s="162" t="n">
        <f aca="false">O596</f>
        <v>0</v>
      </c>
      <c r="P595" s="163" t="n">
        <f aca="false">P596</f>
        <v>0</v>
      </c>
      <c r="Q595" s="161" t="n">
        <f aca="false">SUM(R595:X595)</f>
        <v>275300</v>
      </c>
      <c r="R595" s="161" t="n">
        <f aca="false">R596</f>
        <v>275300</v>
      </c>
      <c r="S595" s="162" t="n">
        <f aca="false">S596</f>
        <v>0</v>
      </c>
      <c r="T595" s="162" t="n">
        <f aca="false">T596</f>
        <v>0</v>
      </c>
      <c r="U595" s="162" t="n">
        <f aca="false">U596</f>
        <v>0</v>
      </c>
      <c r="V595" s="162" t="n">
        <f aca="false">V596</f>
        <v>0</v>
      </c>
      <c r="W595" s="162" t="n">
        <f aca="false">W596</f>
        <v>0</v>
      </c>
      <c r="X595" s="163" t="n">
        <f aca="false">X596</f>
        <v>0</v>
      </c>
      <c r="ALX595" s="105"/>
      <c r="ALY595" s="106"/>
      <c r="ALZ595" s="106"/>
      <c r="AMA595" s="106"/>
      <c r="AMB595" s="106"/>
      <c r="AMC595" s="106"/>
      <c r="AMD595" s="106"/>
      <c r="AME595" s="106"/>
      <c r="AMF595" s="106"/>
      <c r="AMG595" s="106"/>
      <c r="AMH595" s="106"/>
      <c r="AMI595" s="106"/>
      <c r="AMJ595" s="106"/>
      <c r="AMK595" s="106"/>
      <c r="AML595" s="106"/>
      <c r="AMM595" s="106"/>
      <c r="AMN595" s="106"/>
      <c r="AMP595" s="106"/>
    </row>
    <row r="596" s="97" customFormat="true" ht="95.5" hidden="false" customHeight="false" outlineLevel="0" collapsed="false">
      <c r="B596" s="160"/>
      <c r="C596" s="156" t="s">
        <v>153</v>
      </c>
      <c r="D596" s="157" t="n">
        <v>953</v>
      </c>
      <c r="E596" s="157" t="s">
        <v>57</v>
      </c>
      <c r="F596" s="157" t="s">
        <v>39</v>
      </c>
      <c r="G596" s="94" t="n">
        <v>5410069120</v>
      </c>
      <c r="H596" s="160"/>
      <c r="I596" s="161" t="n">
        <f aca="false">SUM(J596:P596)</f>
        <v>275300</v>
      </c>
      <c r="J596" s="161"/>
      <c r="K596" s="162" t="n">
        <f aca="false">K597</f>
        <v>275300</v>
      </c>
      <c r="L596" s="162" t="n">
        <f aca="false">L597</f>
        <v>0</v>
      </c>
      <c r="M596" s="162" t="n">
        <f aca="false">M597</f>
        <v>0</v>
      </c>
      <c r="N596" s="162" t="n">
        <f aca="false">N597</f>
        <v>0</v>
      </c>
      <c r="O596" s="162" t="n">
        <f aca="false">O597</f>
        <v>0</v>
      </c>
      <c r="P596" s="163" t="n">
        <f aca="false">P597</f>
        <v>0</v>
      </c>
      <c r="Q596" s="161" t="n">
        <f aca="false">SUM(R596:X596)</f>
        <v>275300</v>
      </c>
      <c r="R596" s="161" t="n">
        <f aca="false">R597</f>
        <v>275300</v>
      </c>
      <c r="S596" s="162" t="n">
        <f aca="false">S597</f>
        <v>0</v>
      </c>
      <c r="T596" s="162" t="n">
        <f aca="false">T597</f>
        <v>0</v>
      </c>
      <c r="U596" s="162" t="n">
        <f aca="false">U597</f>
        <v>0</v>
      </c>
      <c r="V596" s="162" t="n">
        <f aca="false">V597</f>
        <v>0</v>
      </c>
      <c r="W596" s="162" t="n">
        <f aca="false">W597</f>
        <v>0</v>
      </c>
      <c r="X596" s="163" t="n">
        <f aca="false">X597</f>
        <v>0</v>
      </c>
      <c r="ALX596" s="105"/>
      <c r="ALY596" s="106"/>
      <c r="ALZ596" s="106"/>
      <c r="AMA596" s="106"/>
      <c r="AMB596" s="106"/>
      <c r="AMC596" s="106"/>
      <c r="AMD596" s="106"/>
      <c r="AME596" s="106"/>
      <c r="AMF596" s="106"/>
      <c r="AMG596" s="106"/>
      <c r="AMH596" s="106"/>
      <c r="AMI596" s="106"/>
      <c r="AMJ596" s="106"/>
      <c r="AMK596" s="106"/>
      <c r="AML596" s="106"/>
      <c r="AMM596" s="106"/>
      <c r="AMN596" s="106"/>
      <c r="AMP596" s="106"/>
    </row>
    <row r="597" s="97" customFormat="true" ht="32.1" hidden="false" customHeight="false" outlineLevel="0" collapsed="false">
      <c r="B597" s="160"/>
      <c r="C597" s="156" t="s">
        <v>108</v>
      </c>
      <c r="D597" s="157" t="n">
        <v>953</v>
      </c>
      <c r="E597" s="157" t="s">
        <v>57</v>
      </c>
      <c r="F597" s="157" t="s">
        <v>39</v>
      </c>
      <c r="G597" s="94" t="n">
        <v>5410069120</v>
      </c>
      <c r="H597" s="160" t="s">
        <v>109</v>
      </c>
      <c r="I597" s="161" t="n">
        <f aca="false">SUM(J597:P597)</f>
        <v>275300</v>
      </c>
      <c r="J597" s="161"/>
      <c r="K597" s="162" t="n">
        <v>275300</v>
      </c>
      <c r="L597" s="162"/>
      <c r="M597" s="162"/>
      <c r="N597" s="162"/>
      <c r="O597" s="162"/>
      <c r="P597" s="163"/>
      <c r="Q597" s="161" t="n">
        <f aca="false">SUM(R597:X597)</f>
        <v>275300</v>
      </c>
      <c r="R597" s="161" t="n">
        <v>275300</v>
      </c>
      <c r="S597" s="162" t="n">
        <f aca="false">S598</f>
        <v>0</v>
      </c>
      <c r="T597" s="162"/>
      <c r="U597" s="162"/>
      <c r="V597" s="162"/>
      <c r="W597" s="162"/>
      <c r="X597" s="163"/>
      <c r="ALX597" s="105"/>
      <c r="ALY597" s="106"/>
      <c r="ALZ597" s="106"/>
      <c r="AMA597" s="106"/>
      <c r="AMB597" s="106"/>
      <c r="AMC597" s="106"/>
      <c r="AMD597" s="106"/>
      <c r="AME597" s="106"/>
      <c r="AMF597" s="106"/>
      <c r="AMG597" s="106"/>
      <c r="AMH597" s="106"/>
      <c r="AMI597" s="106"/>
      <c r="AMJ597" s="106"/>
      <c r="AMK597" s="106"/>
      <c r="AML597" s="106"/>
      <c r="AMM597" s="106"/>
      <c r="AMN597" s="106"/>
      <c r="AMP597" s="106"/>
    </row>
    <row r="598" s="97" customFormat="true" ht="17.35" hidden="false" customHeight="false" outlineLevel="0" collapsed="false">
      <c r="B598" s="160"/>
      <c r="C598" s="156" t="s">
        <v>73</v>
      </c>
      <c r="D598" s="94" t="n">
        <v>953</v>
      </c>
      <c r="E598" s="157" t="s">
        <v>41</v>
      </c>
      <c r="F598" s="157" t="s">
        <v>86</v>
      </c>
      <c r="G598" s="94"/>
      <c r="H598" s="160"/>
      <c r="I598" s="161" t="n">
        <f aca="false">SUM(J598:P598)</f>
        <v>113796000</v>
      </c>
      <c r="J598" s="180" t="n">
        <f aca="false">J599+J610</f>
        <v>112264400</v>
      </c>
      <c r="K598" s="162" t="n">
        <f aca="false">K599+K610</f>
        <v>1531600</v>
      </c>
      <c r="L598" s="162" t="n">
        <f aca="false">L599+L610</f>
        <v>0</v>
      </c>
      <c r="M598" s="162" t="n">
        <f aca="false">M599+M610</f>
        <v>0</v>
      </c>
      <c r="N598" s="162" t="n">
        <f aca="false">N599+N610</f>
        <v>0</v>
      </c>
      <c r="O598" s="162" t="n">
        <f aca="false">O599+O610</f>
        <v>0</v>
      </c>
      <c r="P598" s="163" t="n">
        <f aca="false">P599+P610</f>
        <v>0</v>
      </c>
      <c r="Q598" s="161" t="n">
        <f aca="false">SUM(R598:X598)</f>
        <v>116077500</v>
      </c>
      <c r="R598" s="161" t="n">
        <f aca="false">R599+R610</f>
        <v>116077500</v>
      </c>
      <c r="S598" s="162" t="n">
        <f aca="false">S599+S610</f>
        <v>0</v>
      </c>
      <c r="T598" s="162" t="n">
        <f aca="false">T599+T610</f>
        <v>0</v>
      </c>
      <c r="U598" s="162" t="n">
        <f aca="false">U599+U610</f>
        <v>0</v>
      </c>
      <c r="V598" s="162" t="n">
        <f aca="false">V599+V610</f>
        <v>0</v>
      </c>
      <c r="W598" s="162" t="n">
        <f aca="false">W599+W610</f>
        <v>0</v>
      </c>
      <c r="X598" s="163" t="n">
        <f aca="false">X599+X610</f>
        <v>0</v>
      </c>
      <c r="ALX598" s="105"/>
      <c r="ALY598" s="106"/>
      <c r="ALZ598" s="106"/>
      <c r="AMA598" s="106"/>
      <c r="AMB598" s="106"/>
      <c r="AMC598" s="106"/>
      <c r="AMD598" s="106"/>
      <c r="AME598" s="106"/>
      <c r="AMF598" s="106"/>
      <c r="AMG598" s="106"/>
      <c r="AMH598" s="106"/>
      <c r="AMI598" s="106"/>
      <c r="AMJ598" s="106"/>
      <c r="AMK598" s="106"/>
      <c r="AML598" s="106"/>
      <c r="AMM598" s="106"/>
      <c r="AMN598" s="106"/>
      <c r="AMP598" s="106"/>
    </row>
    <row r="599" s="97" customFormat="true" ht="17.35" hidden="false" customHeight="false" outlineLevel="0" collapsed="false">
      <c r="B599" s="181"/>
      <c r="C599" s="156" t="s">
        <v>75</v>
      </c>
      <c r="D599" s="157" t="n">
        <v>953</v>
      </c>
      <c r="E599" s="157" t="n">
        <v>10</v>
      </c>
      <c r="F599" s="157" t="s">
        <v>25</v>
      </c>
      <c r="G599" s="94"/>
      <c r="H599" s="181"/>
      <c r="I599" s="161" t="n">
        <f aca="false">SUM(J599:P599)</f>
        <v>98986600</v>
      </c>
      <c r="J599" s="161" t="n">
        <f aca="false">J600</f>
        <v>97978800</v>
      </c>
      <c r="K599" s="162" t="n">
        <f aca="false">K600</f>
        <v>1007800</v>
      </c>
      <c r="L599" s="162" t="n">
        <f aca="false">L600</f>
        <v>0</v>
      </c>
      <c r="M599" s="162" t="n">
        <f aca="false">M600</f>
        <v>0</v>
      </c>
      <c r="N599" s="162" t="n">
        <f aca="false">N600</f>
        <v>0</v>
      </c>
      <c r="O599" s="162" t="n">
        <f aca="false">O600</f>
        <v>0</v>
      </c>
      <c r="P599" s="163" t="n">
        <f aca="false">P600</f>
        <v>0</v>
      </c>
      <c r="Q599" s="161" t="n">
        <f aca="false">SUM(R599:X599)</f>
        <v>101268100</v>
      </c>
      <c r="R599" s="161" t="n">
        <f aca="false">R600</f>
        <v>101268100</v>
      </c>
      <c r="S599" s="162" t="n">
        <f aca="false">S600</f>
        <v>0</v>
      </c>
      <c r="T599" s="162" t="n">
        <f aca="false">T600</f>
        <v>0</v>
      </c>
      <c r="U599" s="162" t="n">
        <f aca="false">U600</f>
        <v>0</v>
      </c>
      <c r="V599" s="162" t="n">
        <f aca="false">V600</f>
        <v>0</v>
      </c>
      <c r="W599" s="162" t="n">
        <f aca="false">W600</f>
        <v>0</v>
      </c>
      <c r="X599" s="163" t="n">
        <f aca="false">X600</f>
        <v>0</v>
      </c>
      <c r="ALX599" s="105"/>
      <c r="ALY599" s="106"/>
      <c r="ALZ599" s="106"/>
      <c r="AMA599" s="106"/>
      <c r="AMB599" s="106"/>
      <c r="AMC599" s="106"/>
      <c r="AMD599" s="106"/>
      <c r="AME599" s="106"/>
      <c r="AMF599" s="106"/>
      <c r="AMG599" s="106"/>
      <c r="AMH599" s="106"/>
      <c r="AMI599" s="106"/>
      <c r="AMJ599" s="106"/>
      <c r="AMK599" s="106"/>
      <c r="AML599" s="106"/>
      <c r="AMM599" s="106"/>
      <c r="AMN599" s="106"/>
      <c r="AMP599" s="106"/>
    </row>
    <row r="600" s="97" customFormat="true" ht="32.1" hidden="false" customHeight="false" outlineLevel="0" collapsed="false">
      <c r="B600" s="181"/>
      <c r="C600" s="156" t="s">
        <v>149</v>
      </c>
      <c r="D600" s="157" t="n">
        <v>953</v>
      </c>
      <c r="E600" s="157" t="n">
        <v>10</v>
      </c>
      <c r="F600" s="157" t="s">
        <v>25</v>
      </c>
      <c r="G600" s="94" t="n">
        <v>5400000000</v>
      </c>
      <c r="H600" s="181"/>
      <c r="I600" s="161" t="n">
        <f aca="false">SUM(J600:P600)</f>
        <v>98986600</v>
      </c>
      <c r="J600" s="161" t="n">
        <f aca="false">J601</f>
        <v>97978800</v>
      </c>
      <c r="K600" s="162" t="n">
        <f aca="false">K601</f>
        <v>1007800</v>
      </c>
      <c r="L600" s="162" t="n">
        <f aca="false">L601</f>
        <v>0</v>
      </c>
      <c r="M600" s="162" t="n">
        <f aca="false">M601</f>
        <v>0</v>
      </c>
      <c r="N600" s="162" t="n">
        <f aca="false">N601</f>
        <v>0</v>
      </c>
      <c r="O600" s="162" t="n">
        <f aca="false">O601</f>
        <v>0</v>
      </c>
      <c r="P600" s="163" t="n">
        <f aca="false">P601</f>
        <v>0</v>
      </c>
      <c r="Q600" s="161" t="n">
        <f aca="false">SUM(R600:X600)</f>
        <v>101268100</v>
      </c>
      <c r="R600" s="161" t="n">
        <f aca="false">R601</f>
        <v>101268100</v>
      </c>
      <c r="S600" s="162" t="n">
        <f aca="false">S601</f>
        <v>0</v>
      </c>
      <c r="T600" s="162" t="n">
        <f aca="false">T601</f>
        <v>0</v>
      </c>
      <c r="U600" s="162" t="n">
        <f aca="false">U601</f>
        <v>0</v>
      </c>
      <c r="V600" s="162" t="n">
        <f aca="false">V601</f>
        <v>0</v>
      </c>
      <c r="W600" s="162" t="n">
        <f aca="false">W601</f>
        <v>0</v>
      </c>
      <c r="X600" s="163" t="n">
        <f aca="false">X601</f>
        <v>0</v>
      </c>
      <c r="ALX600" s="105"/>
      <c r="ALY600" s="106"/>
      <c r="ALZ600" s="106"/>
      <c r="AMA600" s="106"/>
      <c r="AMB600" s="106"/>
      <c r="AMC600" s="106"/>
      <c r="AMD600" s="106"/>
      <c r="AME600" s="106"/>
      <c r="AMF600" s="106"/>
      <c r="AMG600" s="106"/>
      <c r="AMH600" s="106"/>
      <c r="AMI600" s="106"/>
      <c r="AMJ600" s="106"/>
      <c r="AMK600" s="106"/>
      <c r="AML600" s="106"/>
      <c r="AMM600" s="106"/>
      <c r="AMN600" s="106"/>
      <c r="AMP600" s="106"/>
    </row>
    <row r="601" s="97" customFormat="true" ht="17.35" hidden="false" customHeight="false" outlineLevel="0" collapsed="false">
      <c r="B601" s="124"/>
      <c r="C601" s="156" t="s">
        <v>150</v>
      </c>
      <c r="D601" s="94" t="n">
        <v>953</v>
      </c>
      <c r="E601" s="157" t="s">
        <v>41</v>
      </c>
      <c r="F601" s="157" t="s">
        <v>25</v>
      </c>
      <c r="G601" s="94" t="n">
        <v>5410000000</v>
      </c>
      <c r="H601" s="172"/>
      <c r="I601" s="161" t="n">
        <f aca="false">SUM(J601:P601)</f>
        <v>98986600</v>
      </c>
      <c r="J601" s="161" t="n">
        <f aca="false">J602+J604+J606+J608</f>
        <v>97978800</v>
      </c>
      <c r="K601" s="161" t="n">
        <f aca="false">K602+K604+K606+K608</f>
        <v>1007800</v>
      </c>
      <c r="L601" s="162" t="n">
        <f aca="false">L602+L604+L606+L608</f>
        <v>0</v>
      </c>
      <c r="M601" s="162" t="n">
        <f aca="false">M602+M604+M606+M608</f>
        <v>0</v>
      </c>
      <c r="N601" s="162" t="n">
        <f aca="false">N602+N604+N606+N608</f>
        <v>0</v>
      </c>
      <c r="O601" s="162" t="n">
        <f aca="false">O602+O604+O606+O608</f>
        <v>0</v>
      </c>
      <c r="P601" s="163" t="n">
        <f aca="false">P602+P604+P606+P608</f>
        <v>0</v>
      </c>
      <c r="Q601" s="161" t="n">
        <f aca="false">SUM(R601:X601)</f>
        <v>101268100</v>
      </c>
      <c r="R601" s="161" t="n">
        <f aca="false">R602+R604+R606+R608</f>
        <v>101268100</v>
      </c>
      <c r="S601" s="162" t="n">
        <f aca="false">S602+S604+S606+S608</f>
        <v>0</v>
      </c>
      <c r="T601" s="162" t="n">
        <f aca="false">T602+T604+T606+T608</f>
        <v>0</v>
      </c>
      <c r="U601" s="162" t="n">
        <f aca="false">U602+U604+U606+U608</f>
        <v>0</v>
      </c>
      <c r="V601" s="162" t="n">
        <f aca="false">V602+V604+V606+V608</f>
        <v>0</v>
      </c>
      <c r="W601" s="162" t="n">
        <f aca="false">W602+W604+W606+W608</f>
        <v>0</v>
      </c>
      <c r="X601" s="163" t="n">
        <f aca="false">X602+X604+X606+X608</f>
        <v>0</v>
      </c>
      <c r="ALX601" s="105"/>
      <c r="ALY601" s="106"/>
      <c r="ALZ601" s="106"/>
      <c r="AMA601" s="106"/>
      <c r="AMB601" s="106"/>
      <c r="AMC601" s="106"/>
      <c r="AMD601" s="106"/>
      <c r="AME601" s="106"/>
      <c r="AMF601" s="106"/>
      <c r="AMG601" s="106"/>
      <c r="AMH601" s="106"/>
      <c r="AMI601" s="106"/>
      <c r="AMJ601" s="106"/>
      <c r="AMK601" s="106"/>
      <c r="AML601" s="106"/>
      <c r="AMM601" s="106"/>
      <c r="AMN601" s="106"/>
      <c r="AMP601" s="106"/>
    </row>
    <row r="602" s="97" customFormat="true" ht="95.5" hidden="false" customHeight="false" outlineLevel="0" collapsed="false">
      <c r="B602" s="124"/>
      <c r="C602" s="156" t="s">
        <v>151</v>
      </c>
      <c r="D602" s="94" t="n">
        <v>953</v>
      </c>
      <c r="E602" s="157" t="s">
        <v>41</v>
      </c>
      <c r="F602" s="157" t="s">
        <v>25</v>
      </c>
      <c r="G602" s="94" t="n">
        <v>5410069100</v>
      </c>
      <c r="H602" s="172"/>
      <c r="I602" s="161" t="n">
        <f aca="false">SUM(J602:P602)</f>
        <v>56811400</v>
      </c>
      <c r="J602" s="161" t="n">
        <f aca="false">J603</f>
        <v>56200400</v>
      </c>
      <c r="K602" s="162" t="n">
        <f aca="false">K603</f>
        <v>611000</v>
      </c>
      <c r="L602" s="162" t="n">
        <f aca="false">L603</f>
        <v>0</v>
      </c>
      <c r="M602" s="162" t="n">
        <f aca="false">M603</f>
        <v>0</v>
      </c>
      <c r="N602" s="162" t="n">
        <f aca="false">N603</f>
        <v>0</v>
      </c>
      <c r="O602" s="162" t="n">
        <f aca="false">O603</f>
        <v>0</v>
      </c>
      <c r="P602" s="163" t="n">
        <f aca="false">P603</f>
        <v>0</v>
      </c>
      <c r="Q602" s="161" t="n">
        <f aca="false">SUM(R602:X602)</f>
        <v>59084400</v>
      </c>
      <c r="R602" s="161" t="n">
        <f aca="false">R603</f>
        <v>59084400</v>
      </c>
      <c r="S602" s="162" t="n">
        <f aca="false">S603</f>
        <v>0</v>
      </c>
      <c r="T602" s="162" t="n">
        <f aca="false">T603</f>
        <v>0</v>
      </c>
      <c r="U602" s="162" t="n">
        <f aca="false">U603</f>
        <v>0</v>
      </c>
      <c r="V602" s="162" t="n">
        <f aca="false">V603</f>
        <v>0</v>
      </c>
      <c r="W602" s="162" t="n">
        <f aca="false">W603</f>
        <v>0</v>
      </c>
      <c r="X602" s="163" t="n">
        <f aca="false">X603</f>
        <v>0</v>
      </c>
      <c r="ALX602" s="105"/>
      <c r="ALY602" s="106"/>
      <c r="ALZ602" s="106"/>
      <c r="AMA602" s="106"/>
      <c r="AMB602" s="106"/>
      <c r="AMC602" s="106"/>
      <c r="AMD602" s="106"/>
      <c r="AME602" s="106"/>
      <c r="AMF602" s="106"/>
      <c r="AMG602" s="106"/>
      <c r="AMH602" s="106"/>
      <c r="AMI602" s="106"/>
      <c r="AMJ602" s="106"/>
      <c r="AMK602" s="106"/>
      <c r="AML602" s="106"/>
      <c r="AMM602" s="106"/>
      <c r="AMN602" s="106"/>
      <c r="AMP602" s="106"/>
    </row>
    <row r="603" s="97" customFormat="true" ht="17.35" hidden="false" customHeight="false" outlineLevel="0" collapsed="false">
      <c r="B603" s="124"/>
      <c r="C603" s="156" t="s">
        <v>147</v>
      </c>
      <c r="D603" s="94" t="n">
        <v>953</v>
      </c>
      <c r="E603" s="157" t="s">
        <v>41</v>
      </c>
      <c r="F603" s="157" t="s">
        <v>25</v>
      </c>
      <c r="G603" s="94" t="n">
        <v>5410069100</v>
      </c>
      <c r="H603" s="172" t="n">
        <v>300</v>
      </c>
      <c r="I603" s="161" t="n">
        <f aca="false">SUM(J603:P603)</f>
        <v>56811400</v>
      </c>
      <c r="J603" s="161" t="n">
        <v>56200400</v>
      </c>
      <c r="K603" s="162" t="n">
        <v>611000</v>
      </c>
      <c r="L603" s="162"/>
      <c r="M603" s="162"/>
      <c r="N603" s="162"/>
      <c r="O603" s="162"/>
      <c r="P603" s="163"/>
      <c r="Q603" s="161" t="n">
        <f aca="false">SUM(R603:X603)</f>
        <v>59084400</v>
      </c>
      <c r="R603" s="161" t="n">
        <v>59084400</v>
      </c>
      <c r="S603" s="162"/>
      <c r="T603" s="162"/>
      <c r="U603" s="162"/>
      <c r="V603" s="162"/>
      <c r="W603" s="162"/>
      <c r="X603" s="163"/>
      <c r="ALX603" s="105"/>
      <c r="ALY603" s="106"/>
      <c r="ALZ603" s="106"/>
      <c r="AMA603" s="106"/>
      <c r="AMB603" s="106"/>
      <c r="AMC603" s="106"/>
      <c r="AMD603" s="106"/>
      <c r="AME603" s="106"/>
      <c r="AMF603" s="106"/>
      <c r="AMG603" s="106"/>
      <c r="AMH603" s="106"/>
      <c r="AMI603" s="106"/>
      <c r="AMJ603" s="106"/>
      <c r="AMK603" s="106"/>
      <c r="AML603" s="106"/>
      <c r="AMM603" s="106"/>
      <c r="AMN603" s="106"/>
      <c r="AMP603" s="106"/>
    </row>
    <row r="604" s="97" customFormat="true" ht="64.15" hidden="false" customHeight="false" outlineLevel="0" collapsed="false">
      <c r="B604" s="124"/>
      <c r="C604" s="156" t="s">
        <v>152</v>
      </c>
      <c r="D604" s="94" t="n">
        <v>953</v>
      </c>
      <c r="E604" s="157" t="s">
        <v>41</v>
      </c>
      <c r="F604" s="157" t="s">
        <v>25</v>
      </c>
      <c r="G604" s="94" t="n">
        <v>5410069110</v>
      </c>
      <c r="H604" s="172"/>
      <c r="I604" s="161" t="n">
        <f aca="false">SUM(J604:P604)</f>
        <v>213200</v>
      </c>
      <c r="J604" s="161" t="n">
        <f aca="false">J605</f>
        <v>409300</v>
      </c>
      <c r="K604" s="162" t="n">
        <f aca="false">K605</f>
        <v>-196100</v>
      </c>
      <c r="L604" s="162" t="n">
        <f aca="false">L605</f>
        <v>0</v>
      </c>
      <c r="M604" s="162" t="n">
        <f aca="false">M605</f>
        <v>0</v>
      </c>
      <c r="N604" s="162" t="n">
        <f aca="false">N605</f>
        <v>0</v>
      </c>
      <c r="O604" s="162" t="n">
        <f aca="false">O605</f>
        <v>0</v>
      </c>
      <c r="P604" s="163" t="n">
        <f aca="false">P605</f>
        <v>0</v>
      </c>
      <c r="Q604" s="161" t="n">
        <f aca="false">SUM(R604:X604)</f>
        <v>221700</v>
      </c>
      <c r="R604" s="161" t="n">
        <f aca="false">R605</f>
        <v>221700</v>
      </c>
      <c r="S604" s="162" t="n">
        <f aca="false">S605</f>
        <v>0</v>
      </c>
      <c r="T604" s="162" t="n">
        <f aca="false">T605</f>
        <v>0</v>
      </c>
      <c r="U604" s="162" t="n">
        <f aca="false">U605</f>
        <v>0</v>
      </c>
      <c r="V604" s="162" t="n">
        <f aca="false">V605</f>
        <v>0</v>
      </c>
      <c r="W604" s="162" t="n">
        <f aca="false">W605</f>
        <v>0</v>
      </c>
      <c r="X604" s="163" t="n">
        <f aca="false">X605</f>
        <v>0</v>
      </c>
      <c r="ALX604" s="105"/>
      <c r="ALY604" s="106"/>
      <c r="ALZ604" s="106"/>
      <c r="AMA604" s="106"/>
      <c r="AMB604" s="106"/>
      <c r="AMC604" s="106"/>
      <c r="AMD604" s="106"/>
      <c r="AME604" s="106"/>
      <c r="AMF604" s="106"/>
      <c r="AMG604" s="106"/>
      <c r="AMH604" s="106"/>
      <c r="AMI604" s="106"/>
      <c r="AMJ604" s="106"/>
      <c r="AMK604" s="106"/>
      <c r="AML604" s="106"/>
      <c r="AMM604" s="106"/>
      <c r="AMN604" s="106"/>
      <c r="AMP604" s="106"/>
    </row>
    <row r="605" s="97" customFormat="true" ht="17.35" hidden="false" customHeight="false" outlineLevel="0" collapsed="false">
      <c r="B605" s="124"/>
      <c r="C605" s="156" t="s">
        <v>147</v>
      </c>
      <c r="D605" s="94" t="n">
        <v>953</v>
      </c>
      <c r="E605" s="157" t="s">
        <v>41</v>
      </c>
      <c r="F605" s="157" t="s">
        <v>25</v>
      </c>
      <c r="G605" s="94" t="n">
        <v>5410069110</v>
      </c>
      <c r="H605" s="172" t="n">
        <v>300</v>
      </c>
      <c r="I605" s="161" t="n">
        <f aca="false">SUM(J605:P605)</f>
        <v>213200</v>
      </c>
      <c r="J605" s="161" t="n">
        <v>409300</v>
      </c>
      <c r="K605" s="162" t="n">
        <v>-196100</v>
      </c>
      <c r="L605" s="162"/>
      <c r="M605" s="162"/>
      <c r="N605" s="162"/>
      <c r="O605" s="162"/>
      <c r="P605" s="163"/>
      <c r="Q605" s="161" t="n">
        <f aca="false">SUM(R605:X605)</f>
        <v>221700</v>
      </c>
      <c r="R605" s="161" t="n">
        <v>221700</v>
      </c>
      <c r="S605" s="162"/>
      <c r="T605" s="162"/>
      <c r="U605" s="162"/>
      <c r="V605" s="162"/>
      <c r="W605" s="162"/>
      <c r="X605" s="163"/>
      <c r="ALX605" s="105"/>
      <c r="ALY605" s="106"/>
      <c r="ALZ605" s="106"/>
      <c r="AMA605" s="106"/>
      <c r="AMB605" s="106"/>
      <c r="AMC605" s="106"/>
      <c r="AMD605" s="106"/>
      <c r="AME605" s="106"/>
      <c r="AMF605" s="106"/>
      <c r="AMG605" s="106"/>
      <c r="AMH605" s="106"/>
      <c r="AMI605" s="106"/>
      <c r="AMJ605" s="106"/>
      <c r="AMK605" s="106"/>
      <c r="AML605" s="106"/>
      <c r="AMM605" s="106"/>
      <c r="AMN605" s="106"/>
      <c r="AMP605" s="106"/>
    </row>
    <row r="606" s="97" customFormat="true" ht="64.15" hidden="false" customHeight="false" outlineLevel="0" collapsed="false">
      <c r="B606" s="124"/>
      <c r="C606" s="156" t="s">
        <v>154</v>
      </c>
      <c r="D606" s="94" t="n">
        <v>953</v>
      </c>
      <c r="E606" s="157" t="s">
        <v>41</v>
      </c>
      <c r="F606" s="157" t="s">
        <v>25</v>
      </c>
      <c r="G606" s="94" t="n">
        <v>5410069130</v>
      </c>
      <c r="H606" s="172"/>
      <c r="I606" s="161" t="n">
        <f aca="false">SUM(J606:P606)</f>
        <v>41749900</v>
      </c>
      <c r="J606" s="161" t="n">
        <f aca="false">J607</f>
        <v>40961100</v>
      </c>
      <c r="K606" s="162" t="n">
        <f aca="false">K607</f>
        <v>788800</v>
      </c>
      <c r="L606" s="162" t="n">
        <f aca="false">L607</f>
        <v>0</v>
      </c>
      <c r="M606" s="162" t="n">
        <f aca="false">M607</f>
        <v>0</v>
      </c>
      <c r="N606" s="162" t="n">
        <f aca="false">N607</f>
        <v>0</v>
      </c>
      <c r="O606" s="162" t="n">
        <f aca="false">O607</f>
        <v>0</v>
      </c>
      <c r="P606" s="163" t="n">
        <f aca="false">P607</f>
        <v>0</v>
      </c>
      <c r="Q606" s="161" t="n">
        <f aca="false">SUM(R606:X606)</f>
        <v>41749900</v>
      </c>
      <c r="R606" s="161" t="n">
        <f aca="false">R607</f>
        <v>41749900</v>
      </c>
      <c r="S606" s="162" t="n">
        <f aca="false">S607</f>
        <v>0</v>
      </c>
      <c r="T606" s="162" t="n">
        <f aca="false">T607</f>
        <v>0</v>
      </c>
      <c r="U606" s="162" t="n">
        <f aca="false">U607</f>
        <v>0</v>
      </c>
      <c r="V606" s="162" t="n">
        <f aca="false">V607</f>
        <v>0</v>
      </c>
      <c r="W606" s="162" t="n">
        <f aca="false">W607</f>
        <v>0</v>
      </c>
      <c r="X606" s="163" t="n">
        <f aca="false">X607</f>
        <v>0</v>
      </c>
      <c r="ALX606" s="105"/>
      <c r="ALY606" s="106"/>
      <c r="ALZ606" s="106"/>
      <c r="AMA606" s="106"/>
      <c r="AMB606" s="106"/>
      <c r="AMC606" s="106"/>
      <c r="AMD606" s="106"/>
      <c r="AME606" s="106"/>
      <c r="AMF606" s="106"/>
      <c r="AMG606" s="106"/>
      <c r="AMH606" s="106"/>
      <c r="AMI606" s="106"/>
      <c r="AMJ606" s="106"/>
      <c r="AMK606" s="106"/>
      <c r="AML606" s="106"/>
      <c r="AMM606" s="106"/>
      <c r="AMN606" s="106"/>
      <c r="AMP606" s="106"/>
    </row>
    <row r="607" s="97" customFormat="true" ht="17.35" hidden="false" customHeight="false" outlineLevel="0" collapsed="false">
      <c r="B607" s="124"/>
      <c r="C607" s="156" t="s">
        <v>147</v>
      </c>
      <c r="D607" s="94" t="n">
        <v>953</v>
      </c>
      <c r="E607" s="157" t="s">
        <v>41</v>
      </c>
      <c r="F607" s="157" t="s">
        <v>25</v>
      </c>
      <c r="G607" s="94" t="n">
        <v>5410069130</v>
      </c>
      <c r="H607" s="172" t="n">
        <v>300</v>
      </c>
      <c r="I607" s="161" t="n">
        <f aca="false">SUM(J607:P607)</f>
        <v>41749900</v>
      </c>
      <c r="J607" s="161" t="n">
        <v>40961100</v>
      </c>
      <c r="K607" s="162" t="n">
        <v>788800</v>
      </c>
      <c r="L607" s="162"/>
      <c r="M607" s="162"/>
      <c r="N607" s="162"/>
      <c r="O607" s="162"/>
      <c r="P607" s="163"/>
      <c r="Q607" s="161" t="n">
        <f aca="false">SUM(R607:X607)</f>
        <v>41749900</v>
      </c>
      <c r="R607" s="161" t="n">
        <v>41749900</v>
      </c>
      <c r="S607" s="162"/>
      <c r="T607" s="162"/>
      <c r="U607" s="162"/>
      <c r="V607" s="162"/>
      <c r="W607" s="162"/>
      <c r="X607" s="163"/>
      <c r="ALX607" s="105"/>
      <c r="ALY607" s="106"/>
      <c r="ALZ607" s="106"/>
      <c r="AMA607" s="106"/>
      <c r="AMB607" s="106"/>
      <c r="AMC607" s="106"/>
      <c r="AMD607" s="106"/>
      <c r="AME607" s="106"/>
      <c r="AMF607" s="106"/>
      <c r="AMG607" s="106"/>
      <c r="AMH607" s="106"/>
      <c r="AMI607" s="106"/>
      <c r="AMJ607" s="106"/>
      <c r="AMK607" s="106"/>
      <c r="AML607" s="106"/>
      <c r="AMM607" s="106"/>
      <c r="AMN607" s="106"/>
      <c r="AMP607" s="106"/>
    </row>
    <row r="608" s="97" customFormat="true" ht="64.15" hidden="false" customHeight="false" outlineLevel="0" collapsed="false">
      <c r="B608" s="124"/>
      <c r="C608" s="156" t="s">
        <v>155</v>
      </c>
      <c r="D608" s="94" t="n">
        <v>953</v>
      </c>
      <c r="E608" s="157" t="s">
        <v>41</v>
      </c>
      <c r="F608" s="157" t="s">
        <v>25</v>
      </c>
      <c r="G608" s="94" t="n">
        <v>5410069140</v>
      </c>
      <c r="H608" s="172"/>
      <c r="I608" s="161" t="n">
        <f aca="false">SUM(J608:P608)</f>
        <v>212100</v>
      </c>
      <c r="J608" s="161" t="n">
        <f aca="false">J609</f>
        <v>408000</v>
      </c>
      <c r="K608" s="162" t="n">
        <f aca="false">K609</f>
        <v>-195900</v>
      </c>
      <c r="L608" s="162" t="n">
        <f aca="false">L609</f>
        <v>0</v>
      </c>
      <c r="M608" s="162" t="n">
        <f aca="false">M609</f>
        <v>0</v>
      </c>
      <c r="N608" s="162" t="n">
        <f aca="false">N609</f>
        <v>0</v>
      </c>
      <c r="O608" s="162" t="n">
        <f aca="false">O609</f>
        <v>0</v>
      </c>
      <c r="P608" s="163" t="n">
        <f aca="false">P609</f>
        <v>0</v>
      </c>
      <c r="Q608" s="161" t="n">
        <f aca="false">SUM(R608:X608)</f>
        <v>212100</v>
      </c>
      <c r="R608" s="161" t="n">
        <f aca="false">R609</f>
        <v>212100</v>
      </c>
      <c r="S608" s="162" t="n">
        <f aca="false">S609</f>
        <v>0</v>
      </c>
      <c r="T608" s="162" t="n">
        <f aca="false">T609</f>
        <v>0</v>
      </c>
      <c r="U608" s="162" t="n">
        <f aca="false">U609</f>
        <v>0</v>
      </c>
      <c r="V608" s="162" t="n">
        <f aca="false">V609</f>
        <v>0</v>
      </c>
      <c r="W608" s="162" t="n">
        <f aca="false">W609</f>
        <v>0</v>
      </c>
      <c r="X608" s="163" t="n">
        <f aca="false">X609</f>
        <v>0</v>
      </c>
      <c r="ALX608" s="105"/>
      <c r="ALY608" s="106"/>
      <c r="ALZ608" s="106"/>
      <c r="AMA608" s="106"/>
      <c r="AMB608" s="106"/>
      <c r="AMC608" s="106"/>
      <c r="AMD608" s="106"/>
      <c r="AME608" s="106"/>
      <c r="AMF608" s="106"/>
      <c r="AMG608" s="106"/>
      <c r="AMH608" s="106"/>
      <c r="AMI608" s="106"/>
      <c r="AMJ608" s="106"/>
      <c r="AMK608" s="106"/>
      <c r="AML608" s="106"/>
      <c r="AMM608" s="106"/>
      <c r="AMN608" s="106"/>
      <c r="AMP608" s="106"/>
    </row>
    <row r="609" s="97" customFormat="true" ht="17.35" hidden="false" customHeight="false" outlineLevel="0" collapsed="false">
      <c r="B609" s="124"/>
      <c r="C609" s="156" t="s">
        <v>147</v>
      </c>
      <c r="D609" s="94" t="n">
        <v>953</v>
      </c>
      <c r="E609" s="157" t="s">
        <v>41</v>
      </c>
      <c r="F609" s="157" t="s">
        <v>25</v>
      </c>
      <c r="G609" s="94" t="n">
        <v>5410069140</v>
      </c>
      <c r="H609" s="172" t="n">
        <v>300</v>
      </c>
      <c r="I609" s="161" t="n">
        <f aca="false">SUM(J609:P609)</f>
        <v>212100</v>
      </c>
      <c r="J609" s="161" t="n">
        <v>408000</v>
      </c>
      <c r="K609" s="162" t="n">
        <v>-195900</v>
      </c>
      <c r="L609" s="162"/>
      <c r="M609" s="162"/>
      <c r="N609" s="162"/>
      <c r="O609" s="162"/>
      <c r="P609" s="163"/>
      <c r="Q609" s="161" t="n">
        <f aca="false">SUM(R609:X609)</f>
        <v>212100</v>
      </c>
      <c r="R609" s="161" t="n">
        <v>212100</v>
      </c>
      <c r="S609" s="162"/>
      <c r="T609" s="162"/>
      <c r="U609" s="162"/>
      <c r="V609" s="162"/>
      <c r="W609" s="162"/>
      <c r="X609" s="163"/>
      <c r="ALX609" s="105"/>
      <c r="ALY609" s="106"/>
      <c r="ALZ609" s="106"/>
      <c r="AMA609" s="106"/>
      <c r="AMB609" s="106"/>
      <c r="AMC609" s="106"/>
      <c r="AMD609" s="106"/>
      <c r="AME609" s="106"/>
      <c r="AMF609" s="106"/>
      <c r="AMG609" s="106"/>
      <c r="AMH609" s="106"/>
      <c r="AMI609" s="106"/>
      <c r="AMJ609" s="106"/>
      <c r="AMK609" s="106"/>
      <c r="AML609" s="106"/>
      <c r="AMM609" s="106"/>
      <c r="AMN609" s="106"/>
      <c r="AMP609" s="106"/>
    </row>
    <row r="610" s="97" customFormat="true" ht="17.35" hidden="false" customHeight="false" outlineLevel="0" collapsed="false">
      <c r="B610" s="160"/>
      <c r="C610" s="156" t="s">
        <v>76</v>
      </c>
      <c r="D610" s="94" t="n">
        <v>953</v>
      </c>
      <c r="E610" s="157" t="s">
        <v>41</v>
      </c>
      <c r="F610" s="157" t="s">
        <v>29</v>
      </c>
      <c r="G610" s="94"/>
      <c r="H610" s="160"/>
      <c r="I610" s="161" t="n">
        <f aca="false">SUM(J610:P610)</f>
        <v>14809400</v>
      </c>
      <c r="J610" s="161" t="n">
        <f aca="false">J611</f>
        <v>14285600</v>
      </c>
      <c r="K610" s="162" t="n">
        <f aca="false">K611</f>
        <v>523800</v>
      </c>
      <c r="L610" s="162" t="n">
        <f aca="false">L611</f>
        <v>0</v>
      </c>
      <c r="M610" s="162" t="n">
        <f aca="false">M611</f>
        <v>0</v>
      </c>
      <c r="N610" s="162" t="n">
        <f aca="false">N611</f>
        <v>0</v>
      </c>
      <c r="O610" s="162" t="n">
        <f aca="false">O611</f>
        <v>0</v>
      </c>
      <c r="P610" s="163" t="n">
        <f aca="false">P611</f>
        <v>0</v>
      </c>
      <c r="Q610" s="161" t="n">
        <f aca="false">SUM(R610:X610)</f>
        <v>14809400</v>
      </c>
      <c r="R610" s="161" t="n">
        <f aca="false">R611</f>
        <v>14809400</v>
      </c>
      <c r="S610" s="162" t="n">
        <f aca="false">S611</f>
        <v>0</v>
      </c>
      <c r="T610" s="162" t="n">
        <f aca="false">T611</f>
        <v>0</v>
      </c>
      <c r="U610" s="162" t="n">
        <f aca="false">U611</f>
        <v>0</v>
      </c>
      <c r="V610" s="162" t="n">
        <f aca="false">V611</f>
        <v>0</v>
      </c>
      <c r="W610" s="162" t="n">
        <f aca="false">W611</f>
        <v>0</v>
      </c>
      <c r="X610" s="163" t="n">
        <f aca="false">X611</f>
        <v>0</v>
      </c>
      <c r="ALX610" s="105"/>
      <c r="ALY610" s="106"/>
      <c r="ALZ610" s="106"/>
      <c r="AMA610" s="106"/>
      <c r="AMB610" s="106"/>
      <c r="AMC610" s="106"/>
      <c r="AMD610" s="106"/>
      <c r="AME610" s="106"/>
      <c r="AMF610" s="106"/>
      <c r="AMG610" s="106"/>
      <c r="AMH610" s="106"/>
      <c r="AMI610" s="106"/>
      <c r="AMJ610" s="106"/>
      <c r="AMK610" s="106"/>
      <c r="AML610" s="106"/>
      <c r="AMM610" s="106"/>
      <c r="AMN610" s="106"/>
      <c r="AMP610" s="106"/>
    </row>
    <row r="611" s="97" customFormat="true" ht="32.1" hidden="false" customHeight="false" outlineLevel="0" collapsed="false">
      <c r="B611" s="124"/>
      <c r="C611" s="156" t="s">
        <v>102</v>
      </c>
      <c r="D611" s="94" t="n">
        <v>953</v>
      </c>
      <c r="E611" s="157" t="s">
        <v>41</v>
      </c>
      <c r="F611" s="157" t="s">
        <v>29</v>
      </c>
      <c r="G611" s="94" t="n">
        <v>5000000000</v>
      </c>
      <c r="H611" s="172"/>
      <c r="I611" s="161" t="n">
        <f aca="false">SUM(J611:P611)</f>
        <v>14809400</v>
      </c>
      <c r="J611" s="161" t="n">
        <f aca="false">J612</f>
        <v>14285600</v>
      </c>
      <c r="K611" s="162" t="n">
        <f aca="false">K612</f>
        <v>523800</v>
      </c>
      <c r="L611" s="162" t="n">
        <f aca="false">L612</f>
        <v>0</v>
      </c>
      <c r="M611" s="162" t="n">
        <f aca="false">M612</f>
        <v>0</v>
      </c>
      <c r="N611" s="162" t="n">
        <f aca="false">N612</f>
        <v>0</v>
      </c>
      <c r="O611" s="162" t="n">
        <f aca="false">O612</f>
        <v>0</v>
      </c>
      <c r="P611" s="163" t="n">
        <f aca="false">P612</f>
        <v>0</v>
      </c>
      <c r="Q611" s="161" t="n">
        <f aca="false">SUM(R611:X611)</f>
        <v>14809400</v>
      </c>
      <c r="R611" s="161" t="n">
        <f aca="false">R612</f>
        <v>14809400</v>
      </c>
      <c r="S611" s="162" t="n">
        <f aca="false">S612</f>
        <v>0</v>
      </c>
      <c r="T611" s="162" t="n">
        <f aca="false">T612</f>
        <v>0</v>
      </c>
      <c r="U611" s="162" t="n">
        <f aca="false">U612</f>
        <v>0</v>
      </c>
      <c r="V611" s="162" t="n">
        <f aca="false">V612</f>
        <v>0</v>
      </c>
      <c r="W611" s="162" t="n">
        <f aca="false">W612</f>
        <v>0</v>
      </c>
      <c r="X611" s="163" t="n">
        <f aca="false">X612</f>
        <v>0</v>
      </c>
      <c r="ALX611" s="105"/>
      <c r="ALY611" s="106"/>
      <c r="ALZ611" s="106"/>
      <c r="AMA611" s="106"/>
      <c r="AMB611" s="106"/>
      <c r="AMC611" s="106"/>
      <c r="AMD611" s="106"/>
      <c r="AME611" s="106"/>
      <c r="AMF611" s="106"/>
      <c r="AMG611" s="106"/>
      <c r="AMH611" s="106"/>
      <c r="AMI611" s="106"/>
      <c r="AMJ611" s="106"/>
      <c r="AMK611" s="106"/>
      <c r="AML611" s="106"/>
      <c r="AMM611" s="106"/>
      <c r="AMN611" s="106"/>
      <c r="AMP611" s="106"/>
    </row>
    <row r="612" s="97" customFormat="true" ht="32.1" hidden="false" customHeight="false" outlineLevel="0" collapsed="false">
      <c r="B612" s="124"/>
      <c r="C612" s="156" t="s">
        <v>110</v>
      </c>
      <c r="D612" s="94" t="n">
        <v>953</v>
      </c>
      <c r="E612" s="157" t="s">
        <v>41</v>
      </c>
      <c r="F612" s="157" t="s">
        <v>29</v>
      </c>
      <c r="G612" s="94" t="n">
        <v>5020000000</v>
      </c>
      <c r="H612" s="172"/>
      <c r="I612" s="161" t="n">
        <f aca="false">SUM(J612:P612)</f>
        <v>14809400</v>
      </c>
      <c r="J612" s="161" t="n">
        <f aca="false">J613+J619+J615</f>
        <v>14285600</v>
      </c>
      <c r="K612" s="162" t="n">
        <f aca="false">K613+K619+K615</f>
        <v>523800</v>
      </c>
      <c r="L612" s="162" t="n">
        <f aca="false">L613+L619+L615</f>
        <v>0</v>
      </c>
      <c r="M612" s="162" t="n">
        <f aca="false">M613+M619+M615</f>
        <v>0</v>
      </c>
      <c r="N612" s="162" t="n">
        <f aca="false">N613+N619+N615</f>
        <v>0</v>
      </c>
      <c r="O612" s="162" t="n">
        <f aca="false">O613+O619+O615</f>
        <v>0</v>
      </c>
      <c r="P612" s="163" t="n">
        <f aca="false">P613+P619+P615</f>
        <v>0</v>
      </c>
      <c r="Q612" s="161" t="n">
        <f aca="false">SUM(R612:X612)</f>
        <v>14809400</v>
      </c>
      <c r="R612" s="161" t="n">
        <f aca="false">R613+R619+R615</f>
        <v>14809400</v>
      </c>
      <c r="S612" s="162" t="n">
        <f aca="false">S613+S619+S615</f>
        <v>0</v>
      </c>
      <c r="T612" s="162" t="n">
        <f aca="false">T613+T619+T615</f>
        <v>0</v>
      </c>
      <c r="U612" s="162" t="n">
        <f aca="false">U613+U619+U615</f>
        <v>0</v>
      </c>
      <c r="V612" s="162" t="n">
        <f aca="false">V613+V619+V615</f>
        <v>0</v>
      </c>
      <c r="W612" s="162" t="n">
        <f aca="false">W613+W619+W615</f>
        <v>0</v>
      </c>
      <c r="X612" s="163" t="n">
        <f aca="false">X613+X619+X615</f>
        <v>0</v>
      </c>
      <c r="ALX612" s="105"/>
      <c r="ALY612" s="106"/>
      <c r="ALZ612" s="106"/>
      <c r="AMA612" s="106"/>
      <c r="AMB612" s="106"/>
      <c r="AMC612" s="106"/>
      <c r="AMD612" s="106"/>
      <c r="AME612" s="106"/>
      <c r="AMF612" s="106"/>
      <c r="AMG612" s="106"/>
      <c r="AMH612" s="106"/>
      <c r="AMI612" s="106"/>
      <c r="AMJ612" s="106"/>
      <c r="AMK612" s="106"/>
      <c r="AML612" s="106"/>
      <c r="AMM612" s="106"/>
      <c r="AMN612" s="106"/>
      <c r="AMP612" s="106"/>
    </row>
    <row r="613" customFormat="false" ht="165.2" hidden="false" customHeight="true" outlineLevel="0" collapsed="false">
      <c r="A613" s="97"/>
      <c r="C613" s="156" t="s">
        <v>115</v>
      </c>
      <c r="D613" s="94" t="n">
        <v>953</v>
      </c>
      <c r="E613" s="157" t="s">
        <v>41</v>
      </c>
      <c r="F613" s="157" t="s">
        <v>29</v>
      </c>
      <c r="G613" s="94" t="n">
        <v>5020069170</v>
      </c>
      <c r="H613" s="181"/>
      <c r="I613" s="161" t="n">
        <f aca="false">SUM(J613:P613)</f>
        <v>1360400</v>
      </c>
      <c r="J613" s="161" t="n">
        <f aca="false">J614</f>
        <v>1314600</v>
      </c>
      <c r="K613" s="162" t="n">
        <f aca="false">K614</f>
        <v>45800</v>
      </c>
      <c r="L613" s="162" t="n">
        <f aca="false">L614</f>
        <v>0</v>
      </c>
      <c r="M613" s="162" t="n">
        <f aca="false">M614</f>
        <v>0</v>
      </c>
      <c r="N613" s="162" t="n">
        <f aca="false">N614</f>
        <v>0</v>
      </c>
      <c r="O613" s="162" t="n">
        <f aca="false">O614</f>
        <v>0</v>
      </c>
      <c r="P613" s="163" t="n">
        <f aca="false">P614</f>
        <v>0</v>
      </c>
      <c r="Q613" s="161" t="n">
        <f aca="false">SUM(R613:X613)</f>
        <v>1360400</v>
      </c>
      <c r="R613" s="161" t="n">
        <f aca="false">R614</f>
        <v>1360400</v>
      </c>
      <c r="S613" s="162" t="n">
        <f aca="false">S614</f>
        <v>0</v>
      </c>
      <c r="T613" s="162" t="n">
        <f aca="false">T614</f>
        <v>0</v>
      </c>
      <c r="U613" s="162" t="n">
        <f aca="false">U614</f>
        <v>0</v>
      </c>
      <c r="V613" s="162" t="n">
        <f aca="false">V614</f>
        <v>0</v>
      </c>
      <c r="W613" s="162" t="n">
        <f aca="false">W614</f>
        <v>0</v>
      </c>
      <c r="X613" s="163" t="n">
        <f aca="false">X614</f>
        <v>0</v>
      </c>
    </row>
    <row r="614" customFormat="false" ht="64.15" hidden="false" customHeight="false" outlineLevel="0" collapsed="false">
      <c r="A614" s="97"/>
      <c r="C614" s="156" t="s">
        <v>116</v>
      </c>
      <c r="D614" s="94" t="n">
        <v>953</v>
      </c>
      <c r="E614" s="157" t="s">
        <v>41</v>
      </c>
      <c r="F614" s="157" t="s">
        <v>29</v>
      </c>
      <c r="G614" s="94" t="n">
        <v>5020069170</v>
      </c>
      <c r="H614" s="181" t="n">
        <v>100</v>
      </c>
      <c r="I614" s="161" t="n">
        <f aca="false">SUM(J614:P614)</f>
        <v>1360400</v>
      </c>
      <c r="J614" s="161" t="n">
        <v>1314600</v>
      </c>
      <c r="K614" s="162" t="n">
        <v>45800</v>
      </c>
      <c r="L614" s="162"/>
      <c r="M614" s="162"/>
      <c r="N614" s="162"/>
      <c r="O614" s="162"/>
      <c r="P614" s="163"/>
      <c r="Q614" s="161" t="n">
        <f aca="false">SUM(R614:X614)</f>
        <v>1360400</v>
      </c>
      <c r="R614" s="161" t="n">
        <v>1360400</v>
      </c>
      <c r="S614" s="162"/>
      <c r="T614" s="162"/>
      <c r="U614" s="162"/>
      <c r="V614" s="162"/>
      <c r="W614" s="162"/>
      <c r="X614" s="163"/>
    </row>
    <row r="615" customFormat="false" ht="72.9" hidden="false" customHeight="true" outlineLevel="0" collapsed="false">
      <c r="A615" s="97"/>
      <c r="C615" s="156" t="s">
        <v>117</v>
      </c>
      <c r="D615" s="94" t="n">
        <v>953</v>
      </c>
      <c r="E615" s="157" t="s">
        <v>41</v>
      </c>
      <c r="F615" s="157" t="s">
        <v>29</v>
      </c>
      <c r="G615" s="94" t="n">
        <v>5020069180</v>
      </c>
      <c r="H615" s="172"/>
      <c r="I615" s="161" t="n">
        <f aca="false">SUM(J615:P615)</f>
        <v>1015700</v>
      </c>
      <c r="J615" s="182" t="n">
        <f aca="false">J616+J617+J618</f>
        <v>979900</v>
      </c>
      <c r="K615" s="183" t="n">
        <f aca="false">K616+K617+K618</f>
        <v>35800</v>
      </c>
      <c r="L615" s="183" t="n">
        <f aca="false">L616+L617+L618</f>
        <v>0</v>
      </c>
      <c r="M615" s="183" t="n">
        <f aca="false">M616+M617+M618</f>
        <v>0</v>
      </c>
      <c r="N615" s="183" t="n">
        <f aca="false">N616+N617+N618</f>
        <v>0</v>
      </c>
      <c r="O615" s="183" t="n">
        <f aca="false">O616+O617+O618</f>
        <v>0</v>
      </c>
      <c r="P615" s="184" t="n">
        <f aca="false">P616+P617+P618</f>
        <v>0</v>
      </c>
      <c r="Q615" s="161" t="n">
        <f aca="false">SUM(R615:X615)</f>
        <v>1015700</v>
      </c>
      <c r="R615" s="182" t="n">
        <f aca="false">R616+R617+R618</f>
        <v>1015700</v>
      </c>
      <c r="S615" s="183" t="n">
        <f aca="false">S616+S617+S618</f>
        <v>0</v>
      </c>
      <c r="T615" s="183" t="n">
        <f aca="false">T616+T617+T618</f>
        <v>0</v>
      </c>
      <c r="U615" s="183" t="n">
        <f aca="false">U616+U617+U618</f>
        <v>0</v>
      </c>
      <c r="V615" s="183" t="n">
        <f aca="false">V616+V617+V618</f>
        <v>0</v>
      </c>
      <c r="W615" s="183" t="n">
        <f aca="false">W616+W617+W618</f>
        <v>0</v>
      </c>
      <c r="X615" s="184" t="n">
        <f aca="false">X616+X617+X618</f>
        <v>0</v>
      </c>
    </row>
    <row r="616" customFormat="false" ht="64.15" hidden="false" customHeight="false" outlineLevel="0" collapsed="false">
      <c r="A616" s="97"/>
      <c r="C616" s="156" t="s">
        <v>116</v>
      </c>
      <c r="D616" s="94" t="n">
        <v>953</v>
      </c>
      <c r="E616" s="157" t="s">
        <v>41</v>
      </c>
      <c r="F616" s="157" t="s">
        <v>29</v>
      </c>
      <c r="G616" s="94" t="n">
        <v>5020069180</v>
      </c>
      <c r="H616" s="172" t="n">
        <v>100</v>
      </c>
      <c r="I616" s="161" t="n">
        <f aca="false">SUM(J616:P616)</f>
        <v>1015700</v>
      </c>
      <c r="J616" s="182" t="n">
        <v>979900</v>
      </c>
      <c r="K616" s="183" t="n">
        <v>35800</v>
      </c>
      <c r="L616" s="183"/>
      <c r="M616" s="183"/>
      <c r="N616" s="183"/>
      <c r="O616" s="183"/>
      <c r="P616" s="184"/>
      <c r="Q616" s="161" t="n">
        <f aca="false">SUM(R616:X616)</f>
        <v>1015700</v>
      </c>
      <c r="R616" s="182" t="n">
        <v>1015700</v>
      </c>
      <c r="S616" s="183"/>
      <c r="T616" s="183"/>
      <c r="U616" s="183"/>
      <c r="V616" s="183"/>
      <c r="W616" s="183"/>
      <c r="X616" s="184"/>
    </row>
    <row r="617" customFormat="false" ht="32.1" hidden="true" customHeight="false" outlineLevel="0" collapsed="false">
      <c r="A617" s="97"/>
      <c r="C617" s="156" t="s">
        <v>108</v>
      </c>
      <c r="D617" s="94" t="n">
        <v>953</v>
      </c>
      <c r="E617" s="157" t="s">
        <v>41</v>
      </c>
      <c r="F617" s="157" t="s">
        <v>29</v>
      </c>
      <c r="G617" s="94" t="n">
        <v>5020069180</v>
      </c>
      <c r="H617" s="172" t="n">
        <v>200</v>
      </c>
      <c r="I617" s="161" t="n">
        <f aca="false">SUM(J617:P617)</f>
        <v>0</v>
      </c>
      <c r="J617" s="182"/>
      <c r="K617" s="183"/>
      <c r="L617" s="183"/>
      <c r="M617" s="183"/>
      <c r="N617" s="183"/>
      <c r="O617" s="183"/>
      <c r="P617" s="184"/>
      <c r="Q617" s="161" t="n">
        <f aca="false">SUM(R617:X617)</f>
        <v>0</v>
      </c>
      <c r="R617" s="182"/>
      <c r="S617" s="183"/>
      <c r="T617" s="183"/>
      <c r="U617" s="183"/>
      <c r="V617" s="183"/>
      <c r="W617" s="183"/>
      <c r="X617" s="184"/>
    </row>
    <row r="618" customFormat="false" ht="17.35" hidden="true" customHeight="false" outlineLevel="0" collapsed="false">
      <c r="A618" s="97"/>
      <c r="C618" s="156" t="s">
        <v>111</v>
      </c>
      <c r="D618" s="94" t="n">
        <v>953</v>
      </c>
      <c r="E618" s="157" t="s">
        <v>41</v>
      </c>
      <c r="F618" s="157" t="s">
        <v>29</v>
      </c>
      <c r="G618" s="94" t="n">
        <v>5020069180</v>
      </c>
      <c r="H618" s="172" t="n">
        <v>800</v>
      </c>
      <c r="I618" s="161" t="n">
        <f aca="false">SUM(J618:P618)</f>
        <v>0</v>
      </c>
      <c r="J618" s="182"/>
      <c r="K618" s="183"/>
      <c r="L618" s="183"/>
      <c r="M618" s="183"/>
      <c r="N618" s="183"/>
      <c r="O618" s="183"/>
      <c r="P618" s="184"/>
      <c r="Q618" s="161" t="n">
        <f aca="false">SUM(R618:X618)</f>
        <v>0</v>
      </c>
      <c r="R618" s="182"/>
      <c r="S618" s="183"/>
      <c r="T618" s="183"/>
      <c r="U618" s="183"/>
      <c r="V618" s="183"/>
      <c r="W618" s="183"/>
      <c r="X618" s="184"/>
    </row>
    <row r="619" customFormat="false" ht="48.2" hidden="false" customHeight="false" outlineLevel="0" collapsed="false">
      <c r="A619" s="97"/>
      <c r="C619" s="156" t="s">
        <v>118</v>
      </c>
      <c r="D619" s="94" t="n">
        <v>953</v>
      </c>
      <c r="E619" s="157" t="s">
        <v>41</v>
      </c>
      <c r="F619" s="157" t="s">
        <v>29</v>
      </c>
      <c r="G619" s="94" t="n">
        <v>5020069190</v>
      </c>
      <c r="H619" s="172"/>
      <c r="I619" s="161" t="n">
        <f aca="false">SUM(J619:P619)</f>
        <v>12433300</v>
      </c>
      <c r="J619" s="182" t="n">
        <f aca="false">J620+J621+J622</f>
        <v>11991100</v>
      </c>
      <c r="K619" s="183" t="n">
        <f aca="false">K620+K621+K622</f>
        <v>442200</v>
      </c>
      <c r="L619" s="183" t="n">
        <f aca="false">L620+L621+L622</f>
        <v>0</v>
      </c>
      <c r="M619" s="183" t="n">
        <f aca="false">M620+M621+M622</f>
        <v>0</v>
      </c>
      <c r="N619" s="183" t="n">
        <f aca="false">N620+N621+N622</f>
        <v>0</v>
      </c>
      <c r="O619" s="183" t="n">
        <f aca="false">O620+O621+O622</f>
        <v>0</v>
      </c>
      <c r="P619" s="184" t="n">
        <f aca="false">P620+P621+P622</f>
        <v>0</v>
      </c>
      <c r="Q619" s="161" t="n">
        <f aca="false">SUM(R619:X619)</f>
        <v>12433300</v>
      </c>
      <c r="R619" s="182" t="n">
        <f aca="false">R620+R621+R622</f>
        <v>12433300</v>
      </c>
      <c r="S619" s="183" t="n">
        <f aca="false">S620+S621+S622</f>
        <v>0</v>
      </c>
      <c r="T619" s="183" t="n">
        <f aca="false">T620+T621+T622</f>
        <v>0</v>
      </c>
      <c r="U619" s="183" t="n">
        <f aca="false">U620+U621+U622</f>
        <v>0</v>
      </c>
      <c r="V619" s="183" t="n">
        <f aca="false">V620+V621+V622</f>
        <v>0</v>
      </c>
      <c r="W619" s="183" t="n">
        <f aca="false">W620+W621+W622</f>
        <v>0</v>
      </c>
      <c r="X619" s="184" t="n">
        <f aca="false">X620+X621+X622</f>
        <v>0</v>
      </c>
    </row>
    <row r="620" customFormat="false" ht="64.15" hidden="false" customHeight="false" outlineLevel="0" collapsed="false">
      <c r="A620" s="97"/>
      <c r="C620" s="156" t="s">
        <v>116</v>
      </c>
      <c r="D620" s="94" t="n">
        <v>953</v>
      </c>
      <c r="E620" s="157" t="s">
        <v>41</v>
      </c>
      <c r="F620" s="157" t="s">
        <v>29</v>
      </c>
      <c r="G620" s="94" t="n">
        <v>5020069190</v>
      </c>
      <c r="H620" s="172" t="n">
        <v>100</v>
      </c>
      <c r="I620" s="161" t="n">
        <f aca="false">SUM(J620:P620)</f>
        <v>11732800</v>
      </c>
      <c r="J620" s="182" t="n">
        <v>11290600</v>
      </c>
      <c r="K620" s="183" t="n">
        <v>442200</v>
      </c>
      <c r="L620" s="183"/>
      <c r="M620" s="183"/>
      <c r="N620" s="183"/>
      <c r="O620" s="183"/>
      <c r="P620" s="184"/>
      <c r="Q620" s="161" t="n">
        <f aca="false">SUM(R620:X620)</f>
        <v>12433300</v>
      </c>
      <c r="R620" s="182" t="n">
        <v>12433300</v>
      </c>
      <c r="S620" s="183"/>
      <c r="T620" s="183"/>
      <c r="U620" s="183"/>
      <c r="V620" s="183"/>
      <c r="W620" s="183"/>
      <c r="X620" s="184"/>
    </row>
    <row r="621" customFormat="false" ht="32.1" hidden="false" customHeight="false" outlineLevel="0" collapsed="false">
      <c r="A621" s="97"/>
      <c r="C621" s="156" t="s">
        <v>108</v>
      </c>
      <c r="D621" s="94" t="n">
        <v>953</v>
      </c>
      <c r="E621" s="157" t="s">
        <v>41</v>
      </c>
      <c r="F621" s="157" t="s">
        <v>29</v>
      </c>
      <c r="G621" s="94" t="n">
        <v>5020069190</v>
      </c>
      <c r="H621" s="172" t="n">
        <v>200</v>
      </c>
      <c r="I621" s="161" t="n">
        <f aca="false">SUM(J621:P621)</f>
        <v>700000</v>
      </c>
      <c r="J621" s="182" t="n">
        <v>700000</v>
      </c>
      <c r="K621" s="183" t="n">
        <v>0</v>
      </c>
      <c r="L621" s="183"/>
      <c r="M621" s="183"/>
      <c r="N621" s="183"/>
      <c r="O621" s="183"/>
      <c r="P621" s="184"/>
      <c r="Q621" s="161" t="n">
        <f aca="false">SUM(R621:X621)</f>
        <v>0</v>
      </c>
      <c r="R621" s="182"/>
      <c r="S621" s="183"/>
      <c r="T621" s="183"/>
      <c r="U621" s="183"/>
      <c r="V621" s="183"/>
      <c r="W621" s="183"/>
      <c r="X621" s="184"/>
    </row>
    <row r="622" customFormat="false" ht="17.35" hidden="false" customHeight="false" outlineLevel="0" collapsed="false">
      <c r="A622" s="97"/>
      <c r="C622" s="156" t="s">
        <v>111</v>
      </c>
      <c r="D622" s="94" t="n">
        <v>953</v>
      </c>
      <c r="E622" s="157" t="s">
        <v>41</v>
      </c>
      <c r="F622" s="157" t="s">
        <v>29</v>
      </c>
      <c r="G622" s="94" t="n">
        <v>5020069190</v>
      </c>
      <c r="H622" s="172" t="n">
        <v>800</v>
      </c>
      <c r="I622" s="161" t="n">
        <f aca="false">SUM(J622:P622)</f>
        <v>500</v>
      </c>
      <c r="J622" s="182" t="n">
        <v>500</v>
      </c>
      <c r="K622" s="183" t="n">
        <v>0</v>
      </c>
      <c r="L622" s="183"/>
      <c r="M622" s="183"/>
      <c r="N622" s="183"/>
      <c r="O622" s="183"/>
      <c r="P622" s="184"/>
      <c r="Q622" s="161" t="n">
        <f aca="false">SUM(R622:X622)</f>
        <v>0</v>
      </c>
      <c r="R622" s="182"/>
      <c r="S622" s="183"/>
      <c r="T622" s="183"/>
      <c r="U622" s="183"/>
      <c r="V622" s="183"/>
      <c r="W622" s="183"/>
      <c r="X622" s="184"/>
    </row>
    <row r="623" customFormat="false" ht="17.35" hidden="false" customHeight="false" outlineLevel="0" collapsed="false">
      <c r="A623" s="97"/>
      <c r="D623" s="107"/>
      <c r="E623" s="126"/>
      <c r="F623" s="126"/>
      <c r="G623" s="127"/>
      <c r="H623" s="128"/>
      <c r="I623" s="185"/>
      <c r="Q623" s="186"/>
      <c r="R623" s="187"/>
      <c r="S623" s="187"/>
      <c r="T623" s="188"/>
      <c r="U623" s="188"/>
      <c r="V623" s="188"/>
      <c r="W623" s="188"/>
      <c r="X623" s="189"/>
    </row>
    <row r="624" customFormat="false" ht="17.35" hidden="false" customHeight="false" outlineLevel="0" collapsed="false">
      <c r="C624" s="108" t="s">
        <v>89</v>
      </c>
      <c r="D624" s="112"/>
      <c r="E624" s="105"/>
      <c r="F624" s="105"/>
      <c r="G624" s="105"/>
      <c r="H624" s="105"/>
      <c r="I624" s="110"/>
    </row>
    <row r="625" customFormat="false" ht="17.6" hidden="false" customHeight="true" outlineLevel="0" collapsed="false">
      <c r="C625" s="190" t="s">
        <v>90</v>
      </c>
      <c r="D625" s="190"/>
      <c r="E625" s="105"/>
      <c r="F625" s="105"/>
      <c r="G625" s="105"/>
      <c r="H625" s="105"/>
      <c r="I625" s="110"/>
    </row>
    <row r="626" customFormat="false" ht="17.6" hidden="false" customHeight="true" outlineLevel="0" collapsed="false">
      <c r="C626" s="190" t="s">
        <v>91</v>
      </c>
      <c r="D626" s="190"/>
      <c r="E626" s="105"/>
      <c r="F626" s="105"/>
      <c r="G626" s="191"/>
      <c r="H626" s="110"/>
      <c r="I626" s="110"/>
    </row>
    <row r="627" customFormat="false" ht="17.35" hidden="false" customHeight="false" outlineLevel="0" collapsed="false">
      <c r="C627" s="156" t="s">
        <v>92</v>
      </c>
      <c r="G627" s="191" t="s">
        <v>93</v>
      </c>
    </row>
  </sheetData>
  <mergeCells count="23">
    <mergeCell ref="H2:Q2"/>
    <mergeCell ref="C3:Q3"/>
    <mergeCell ref="B5:B6"/>
    <mergeCell ref="C5:C6"/>
    <mergeCell ref="D5:H5"/>
    <mergeCell ref="I5:I6"/>
    <mergeCell ref="J5:J7"/>
    <mergeCell ref="K5:K7"/>
    <mergeCell ref="L5:L7"/>
    <mergeCell ref="M5:M7"/>
    <mergeCell ref="N5:N7"/>
    <mergeCell ref="O5:O7"/>
    <mergeCell ref="P5:P7"/>
    <mergeCell ref="Q5:Q6"/>
    <mergeCell ref="R5:R7"/>
    <mergeCell ref="S5:S7"/>
    <mergeCell ref="T5:T7"/>
    <mergeCell ref="U5:U7"/>
    <mergeCell ref="V5:V7"/>
    <mergeCell ref="W5:W7"/>
    <mergeCell ref="X5:X7"/>
    <mergeCell ref="C625:D625"/>
    <mergeCell ref="C626:D626"/>
  </mergeCells>
  <printOptions headings="false" gridLines="false" gridLinesSet="true" horizontalCentered="false" verticalCentered="false"/>
  <pageMargins left="0.196527777777778" right="0.196527777777778" top="0.7875" bottom="0.196527777777778"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1754</TotalTime>
  <Application>LibreOffice/24.8.2.1$Windows_X86_64 LibreOffice_project/0f794b6e29741098670a3b95d60478a65d05ef13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2025-12-22T14:10:35Z</cp:lastPrinted>
  <dcterms:modified xsi:type="dcterms:W3CDTF">2026-03-26T13:53:45Z</dcterms:modified>
  <cp:revision>602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